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03FDE0D-1F47-437B-9275-95302EC4BF6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74" i="1" l="1"/>
  <c r="AA75" i="1" s="1"/>
  <c r="AA76" i="1" s="1"/>
  <c r="AA77" i="1" s="1"/>
  <c r="AA78" i="1" s="1"/>
  <c r="AA79" i="1" s="1"/>
  <c r="AA80" i="1" s="1"/>
  <c r="V214" i="1"/>
  <c r="U214" i="1"/>
  <c r="V213" i="1"/>
  <c r="U213" i="1"/>
  <c r="V212" i="1"/>
  <c r="U212" i="1"/>
  <c r="V211" i="1"/>
  <c r="U211" i="1"/>
  <c r="V210" i="1"/>
  <c r="U210" i="1"/>
  <c r="V209" i="1"/>
  <c r="U209" i="1"/>
  <c r="V208" i="1"/>
  <c r="U208" i="1"/>
  <c r="V207" i="1"/>
  <c r="U207" i="1"/>
  <c r="V206" i="1"/>
  <c r="U206" i="1"/>
  <c r="V205" i="1"/>
  <c r="U205" i="1"/>
  <c r="V204" i="1"/>
  <c r="U204" i="1"/>
  <c r="V203" i="1"/>
  <c r="U203" i="1"/>
  <c r="V202" i="1"/>
  <c r="U202" i="1"/>
  <c r="V201" i="1"/>
  <c r="U201" i="1"/>
  <c r="V200" i="1"/>
  <c r="U200" i="1"/>
  <c r="V199" i="1"/>
  <c r="U199" i="1"/>
  <c r="V198" i="1"/>
  <c r="U198" i="1"/>
  <c r="V197" i="1"/>
  <c r="U197" i="1"/>
  <c r="V196" i="1"/>
  <c r="U196" i="1"/>
  <c r="V195" i="1"/>
  <c r="U195" i="1"/>
  <c r="V194" i="1"/>
  <c r="U194" i="1"/>
  <c r="V193" i="1"/>
  <c r="U193" i="1"/>
  <c r="V192" i="1"/>
  <c r="U192" i="1"/>
  <c r="V191" i="1"/>
  <c r="U191" i="1"/>
  <c r="V190" i="1"/>
  <c r="U190" i="1"/>
  <c r="V189" i="1"/>
  <c r="U189" i="1"/>
  <c r="V188" i="1"/>
  <c r="U188" i="1"/>
  <c r="V187" i="1"/>
  <c r="U187" i="1"/>
  <c r="V186" i="1"/>
  <c r="U186" i="1"/>
  <c r="V185" i="1"/>
  <c r="U185" i="1"/>
  <c r="V184" i="1"/>
  <c r="U184" i="1"/>
  <c r="V183" i="1"/>
  <c r="U183" i="1"/>
  <c r="V182" i="1"/>
  <c r="U182" i="1"/>
  <c r="V181" i="1"/>
  <c r="U181" i="1"/>
  <c r="V180" i="1"/>
  <c r="U180" i="1"/>
  <c r="V179" i="1"/>
  <c r="U179" i="1"/>
  <c r="V178" i="1"/>
  <c r="U178" i="1"/>
  <c r="V177" i="1"/>
  <c r="U177" i="1"/>
  <c r="V176" i="1"/>
  <c r="U176" i="1"/>
  <c r="V175" i="1"/>
  <c r="U175" i="1"/>
  <c r="V174" i="1"/>
  <c r="U174" i="1"/>
  <c r="V173" i="1"/>
  <c r="U173" i="1"/>
  <c r="V172" i="1"/>
  <c r="U172" i="1"/>
  <c r="V171" i="1"/>
  <c r="U171" i="1"/>
  <c r="V170" i="1"/>
  <c r="U170" i="1"/>
  <c r="V169" i="1"/>
  <c r="U169" i="1"/>
  <c r="V168" i="1"/>
  <c r="U168" i="1"/>
  <c r="V167" i="1"/>
  <c r="U167" i="1"/>
  <c r="V166" i="1"/>
  <c r="U166" i="1"/>
  <c r="V165" i="1"/>
  <c r="U165" i="1"/>
  <c r="V164" i="1"/>
  <c r="U164" i="1"/>
  <c r="V163" i="1"/>
  <c r="U163" i="1"/>
  <c r="V162" i="1"/>
  <c r="U162" i="1"/>
  <c r="V161" i="1"/>
  <c r="U161" i="1"/>
  <c r="V160" i="1"/>
  <c r="U160" i="1"/>
  <c r="V159" i="1"/>
  <c r="U159" i="1"/>
  <c r="V158" i="1"/>
  <c r="U158" i="1"/>
  <c r="V157" i="1"/>
  <c r="U157" i="1"/>
  <c r="V156" i="1"/>
  <c r="U156" i="1"/>
  <c r="V155" i="1"/>
  <c r="U155" i="1"/>
  <c r="V154" i="1"/>
  <c r="U154" i="1"/>
  <c r="V153" i="1"/>
  <c r="U153" i="1"/>
  <c r="V152" i="1"/>
  <c r="U152" i="1"/>
  <c r="V151" i="1"/>
  <c r="U151" i="1"/>
  <c r="V150" i="1"/>
  <c r="U150" i="1"/>
  <c r="V149" i="1"/>
  <c r="U149" i="1"/>
  <c r="V148" i="1"/>
  <c r="U148" i="1"/>
  <c r="V147" i="1"/>
  <c r="U147" i="1"/>
  <c r="V146" i="1"/>
  <c r="U146" i="1"/>
  <c r="V145" i="1"/>
  <c r="U145" i="1"/>
  <c r="V144" i="1"/>
  <c r="U144" i="1"/>
  <c r="V143" i="1"/>
  <c r="U143" i="1"/>
  <c r="V142" i="1"/>
  <c r="U142" i="1"/>
  <c r="V141" i="1"/>
  <c r="U141" i="1"/>
  <c r="V140" i="1"/>
  <c r="U140" i="1"/>
  <c r="V139" i="1"/>
  <c r="U139" i="1"/>
  <c r="V138" i="1"/>
  <c r="U138" i="1"/>
  <c r="V137" i="1"/>
  <c r="U137" i="1"/>
  <c r="V136" i="1"/>
  <c r="U136" i="1"/>
  <c r="V135" i="1"/>
  <c r="U135" i="1"/>
  <c r="V134" i="1"/>
  <c r="U134" i="1"/>
  <c r="V133" i="1"/>
  <c r="U133" i="1"/>
  <c r="V132" i="1"/>
  <c r="U132" i="1"/>
  <c r="V131" i="1"/>
  <c r="U131" i="1"/>
  <c r="V130" i="1"/>
  <c r="U130" i="1"/>
  <c r="V129" i="1"/>
  <c r="U129" i="1"/>
  <c r="V128" i="1"/>
  <c r="U128" i="1"/>
  <c r="V127" i="1"/>
  <c r="U127" i="1"/>
  <c r="V126" i="1"/>
  <c r="U126" i="1"/>
  <c r="V125" i="1"/>
  <c r="U125" i="1"/>
  <c r="V124" i="1"/>
  <c r="U124" i="1"/>
  <c r="V123" i="1"/>
  <c r="U123" i="1"/>
  <c r="V122" i="1"/>
  <c r="U122" i="1"/>
  <c r="V121" i="1"/>
  <c r="U121" i="1"/>
  <c r="V120" i="1"/>
  <c r="U120" i="1"/>
  <c r="V119" i="1"/>
  <c r="U119" i="1"/>
  <c r="V118" i="1"/>
  <c r="U118" i="1"/>
  <c r="V117" i="1"/>
  <c r="U117" i="1"/>
  <c r="V116" i="1"/>
  <c r="U116" i="1"/>
  <c r="V115" i="1"/>
  <c r="U115" i="1"/>
  <c r="V114" i="1"/>
  <c r="U114" i="1"/>
  <c r="V113" i="1"/>
  <c r="U113" i="1"/>
  <c r="V112" i="1"/>
  <c r="U112" i="1"/>
  <c r="V111" i="1"/>
  <c r="U111" i="1"/>
  <c r="V110" i="1"/>
  <c r="U110" i="1"/>
  <c r="V109" i="1"/>
  <c r="U109" i="1"/>
  <c r="V108" i="1"/>
  <c r="U108" i="1"/>
  <c r="V107" i="1"/>
  <c r="U107" i="1"/>
  <c r="V106" i="1"/>
  <c r="U106" i="1"/>
  <c r="V105" i="1"/>
  <c r="U105" i="1"/>
  <c r="V104" i="1"/>
  <c r="U104" i="1"/>
  <c r="V103" i="1"/>
  <c r="U103" i="1"/>
  <c r="V102" i="1"/>
  <c r="U102" i="1"/>
  <c r="V101" i="1"/>
  <c r="U101" i="1"/>
  <c r="V100" i="1"/>
  <c r="U100" i="1"/>
  <c r="V99" i="1"/>
  <c r="U99" i="1"/>
  <c r="V98" i="1"/>
  <c r="U98" i="1"/>
  <c r="V97" i="1"/>
  <c r="U97" i="1"/>
  <c r="V96" i="1"/>
  <c r="U96" i="1"/>
  <c r="V95" i="1"/>
  <c r="U95" i="1"/>
  <c r="V94" i="1"/>
  <c r="U94" i="1"/>
  <c r="V93" i="1"/>
  <c r="U93" i="1"/>
  <c r="V92" i="1"/>
  <c r="U92" i="1"/>
  <c r="V91" i="1"/>
  <c r="U91" i="1"/>
  <c r="V90" i="1"/>
  <c r="U90" i="1"/>
  <c r="V89" i="1"/>
  <c r="U89" i="1"/>
  <c r="V88" i="1"/>
  <c r="U88" i="1"/>
  <c r="V87" i="1"/>
  <c r="U87" i="1"/>
  <c r="V86" i="1"/>
  <c r="U86" i="1"/>
  <c r="V85" i="1"/>
  <c r="U85" i="1"/>
  <c r="V84" i="1"/>
  <c r="U84" i="1"/>
  <c r="V83" i="1"/>
  <c r="U83" i="1"/>
  <c r="V82" i="1"/>
  <c r="U82" i="1"/>
  <c r="V81" i="1"/>
  <c r="U81" i="1"/>
  <c r="V80" i="1"/>
  <c r="U80" i="1"/>
  <c r="V79" i="1"/>
  <c r="U79" i="1"/>
  <c r="V78" i="1"/>
  <c r="U78" i="1"/>
  <c r="V77" i="1"/>
  <c r="U77" i="1"/>
  <c r="V76" i="1"/>
  <c r="U76" i="1"/>
  <c r="V75" i="1"/>
  <c r="U75" i="1"/>
  <c r="V74" i="1"/>
  <c r="U74" i="1"/>
  <c r="V73" i="1"/>
  <c r="U73" i="1"/>
  <c r="V72" i="1"/>
  <c r="U72" i="1"/>
  <c r="R13" i="1" l="1"/>
  <c r="Y11" i="1" l="1"/>
  <c r="AA72" i="1"/>
  <c r="M12" i="1" l="1"/>
  <c r="A12" i="1"/>
  <c r="B1" i="1"/>
  <c r="Q12" i="1"/>
  <c r="C13" i="1" s="1"/>
  <c r="Z72" i="1"/>
  <c r="AB72" i="1" s="1"/>
  <c r="V12" i="1" s="1"/>
  <c r="AC13" i="1"/>
  <c r="AC14" i="1" s="1"/>
  <c r="AC15" i="1" s="1"/>
  <c r="AC16" i="1" s="1"/>
  <c r="AC17" i="1" s="1"/>
  <c r="AC18" i="1" s="1"/>
  <c r="AC19" i="1" s="1"/>
  <c r="AC20" i="1" s="1"/>
  <c r="U13" i="1"/>
  <c r="U14" i="1" s="1"/>
  <c r="U15" i="1" s="1"/>
  <c r="U16" i="1" s="1"/>
  <c r="U17" i="1" s="1"/>
  <c r="U18" i="1" s="1"/>
  <c r="U19" i="1" s="1"/>
  <c r="U20" i="1" s="1"/>
  <c r="I13" i="1"/>
  <c r="I14" i="1" s="1"/>
  <c r="W12" i="1"/>
  <c r="J12" i="1"/>
  <c r="J13" i="1" s="1"/>
  <c r="G12" i="1"/>
  <c r="C6" i="1"/>
  <c r="D6" i="1" s="1"/>
  <c r="E6" i="1" s="1"/>
  <c r="F6" i="1" s="1"/>
  <c r="G6" i="1" s="1"/>
  <c r="D12" i="1" l="1"/>
  <c r="A13" i="1"/>
  <c r="H6" i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Z20" i="1"/>
  <c r="Z19" i="1"/>
  <c r="Z18" i="1"/>
  <c r="Z17" i="1"/>
  <c r="Z16" i="1"/>
  <c r="Z15" i="1"/>
  <c r="Z14" i="1"/>
  <c r="Z13" i="1"/>
  <c r="Z73" i="1"/>
  <c r="AB73" i="1" s="1"/>
  <c r="V13" i="1" s="1"/>
  <c r="W13" i="1"/>
  <c r="H12" i="1"/>
  <c r="N12" i="1" s="1"/>
  <c r="G13" i="1"/>
  <c r="I15" i="1"/>
  <c r="Z74" i="1"/>
  <c r="AB74" i="1" s="1"/>
  <c r="V14" i="1" s="1"/>
  <c r="A14" i="1" l="1"/>
  <c r="D13" i="1"/>
  <c r="E13" i="1" s="1"/>
  <c r="AE13" i="1"/>
  <c r="X14" i="1"/>
  <c r="Y14" i="1" s="1"/>
  <c r="AB14" i="1" s="1"/>
  <c r="W14" i="1"/>
  <c r="P12" i="1"/>
  <c r="B12" i="1" s="1"/>
  <c r="AE12" i="1"/>
  <c r="S12" i="1" s="1"/>
  <c r="S13" i="1" s="1"/>
  <c r="X13" i="1"/>
  <c r="Y13" i="1" s="1"/>
  <c r="AB13" i="1" s="1"/>
  <c r="Z75" i="1"/>
  <c r="AB75" i="1" s="1"/>
  <c r="V15" i="1" s="1"/>
  <c r="I16" i="1"/>
  <c r="K13" i="1"/>
  <c r="L13" i="1" s="1"/>
  <c r="M13" i="1" s="1"/>
  <c r="E12" i="1"/>
  <c r="D14" i="1" l="1"/>
  <c r="E14" i="1" s="1"/>
  <c r="F15" i="1" s="1"/>
  <c r="A15" i="1"/>
  <c r="AE14" i="1"/>
  <c r="X15" i="1"/>
  <c r="Y15" i="1" s="1"/>
  <c r="W15" i="1"/>
  <c r="F14" i="1"/>
  <c r="I17" i="1"/>
  <c r="Z76" i="1"/>
  <c r="AB76" i="1" s="1"/>
  <c r="V16" i="1" s="1"/>
  <c r="F13" i="1"/>
  <c r="H13" i="1" s="1"/>
  <c r="A16" i="1" l="1"/>
  <c r="D15" i="1"/>
  <c r="AE15" i="1"/>
  <c r="X16" i="1"/>
  <c r="Y16" i="1" s="1"/>
  <c r="W16" i="1"/>
  <c r="AB15" i="1"/>
  <c r="Z77" i="1"/>
  <c r="AB77" i="1" s="1"/>
  <c r="V17" i="1" s="1"/>
  <c r="I18" i="1"/>
  <c r="N13" i="1"/>
  <c r="P13" i="1" s="1"/>
  <c r="B13" i="1" s="1"/>
  <c r="A17" i="1" l="1"/>
  <c r="D16" i="1"/>
  <c r="E16" i="1" s="1"/>
  <c r="E15" i="1"/>
  <c r="F16" i="1" s="1"/>
  <c r="AE16" i="1"/>
  <c r="X17" i="1"/>
  <c r="Y17" i="1" s="1"/>
  <c r="W17" i="1"/>
  <c r="AB16" i="1"/>
  <c r="Z78" i="1"/>
  <c r="AB78" i="1" s="1"/>
  <c r="V18" i="1" s="1"/>
  <c r="I19" i="1"/>
  <c r="A18" i="1" l="1"/>
  <c r="D17" i="1"/>
  <c r="E17" i="1" s="1"/>
  <c r="F17" i="1"/>
  <c r="AE17" i="1"/>
  <c r="X18" i="1"/>
  <c r="Y18" i="1" s="1"/>
  <c r="W18" i="1"/>
  <c r="AB17" i="1"/>
  <c r="Z79" i="1"/>
  <c r="AB79" i="1" s="1"/>
  <c r="V19" i="1" s="1"/>
  <c r="I20" i="1"/>
  <c r="A19" i="1" l="1"/>
  <c r="D18" i="1"/>
  <c r="E18" i="1" s="1"/>
  <c r="AE18" i="1"/>
  <c r="X19" i="1"/>
  <c r="Y19" i="1" s="1"/>
  <c r="AB19" i="1" s="1"/>
  <c r="W19" i="1"/>
  <c r="AB18" i="1"/>
  <c r="F18" i="1"/>
  <c r="Z80" i="1"/>
  <c r="AB80" i="1" s="1"/>
  <c r="V20" i="1" s="1"/>
  <c r="I21" i="1"/>
  <c r="A20" i="1" l="1"/>
  <c r="D19" i="1"/>
  <c r="E19" i="1" s="1"/>
  <c r="AE19" i="1"/>
  <c r="X20" i="1"/>
  <c r="Y20" i="1" s="1"/>
  <c r="AB20" i="1" s="1"/>
  <c r="W20" i="1"/>
  <c r="F19" i="1"/>
  <c r="I22" i="1"/>
  <c r="A21" i="1" l="1"/>
  <c r="D20" i="1"/>
  <c r="E20" i="1" s="1"/>
  <c r="F20" i="1"/>
  <c r="I23" i="1"/>
  <c r="A22" i="1" l="1"/>
  <c r="D21" i="1"/>
  <c r="E21" i="1" s="1"/>
  <c r="F22" i="1" s="1"/>
  <c r="F21" i="1"/>
  <c r="I24" i="1"/>
  <c r="A23" i="1" l="1"/>
  <c r="D22" i="1"/>
  <c r="E22" i="1" s="1"/>
  <c r="I25" i="1"/>
  <c r="A24" i="1" l="1"/>
  <c r="D23" i="1"/>
  <c r="E23" i="1" s="1"/>
  <c r="F24" i="1" s="1"/>
  <c r="F23" i="1"/>
  <c r="I26" i="1"/>
  <c r="A25" i="1" l="1"/>
  <c r="D24" i="1"/>
  <c r="E24" i="1" s="1"/>
  <c r="F25" i="1" s="1"/>
  <c r="I27" i="1"/>
  <c r="A26" i="1" l="1"/>
  <c r="D25" i="1"/>
  <c r="E25" i="1" s="1"/>
  <c r="O25" i="1"/>
  <c r="I28" i="1"/>
  <c r="A27" i="1" l="1"/>
  <c r="O27" i="1" s="1"/>
  <c r="Q27" i="1" s="1"/>
  <c r="D26" i="1"/>
  <c r="E26" i="1" s="1"/>
  <c r="F26" i="1"/>
  <c r="Q25" i="1"/>
  <c r="O13" i="1"/>
  <c r="O14" i="1"/>
  <c r="O15" i="1"/>
  <c r="O16" i="1"/>
  <c r="O17" i="1"/>
  <c r="O18" i="1"/>
  <c r="O19" i="1"/>
  <c r="O20" i="1"/>
  <c r="O21" i="1"/>
  <c r="O22" i="1"/>
  <c r="O23" i="1"/>
  <c r="O24" i="1"/>
  <c r="O26" i="1"/>
  <c r="Q26" i="1" s="1"/>
  <c r="I29" i="1"/>
  <c r="A28" i="1" l="1"/>
  <c r="O28" i="1" s="1"/>
  <c r="Q28" i="1" s="1"/>
  <c r="D27" i="1"/>
  <c r="E27" i="1" s="1"/>
  <c r="F28" i="1" s="1"/>
  <c r="F27" i="1"/>
  <c r="Q23" i="1"/>
  <c r="Q19" i="1"/>
  <c r="Q15" i="1"/>
  <c r="Q22" i="1"/>
  <c r="Q18" i="1"/>
  <c r="Q14" i="1"/>
  <c r="Q21" i="1"/>
  <c r="Q17" i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Q13" i="1"/>
  <c r="C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G14" i="1"/>
  <c r="H14" i="1" s="1"/>
  <c r="J14" i="1"/>
  <c r="K14" i="1" s="1"/>
  <c r="L14" i="1" s="1"/>
  <c r="M14" i="1" s="1"/>
  <c r="Q24" i="1"/>
  <c r="Q20" i="1"/>
  <c r="Q16" i="1"/>
  <c r="I30" i="1"/>
  <c r="A29" i="1" l="1"/>
  <c r="O29" i="1" s="1"/>
  <c r="Q29" i="1" s="1"/>
  <c r="D28" i="1"/>
  <c r="E28" i="1" s="1"/>
  <c r="N14" i="1"/>
  <c r="P14" i="1" s="1"/>
  <c r="B14" i="1" s="1"/>
  <c r="C15" i="1"/>
  <c r="C16" i="1" s="1"/>
  <c r="C17" i="1" s="1"/>
  <c r="C18" i="1" s="1"/>
  <c r="C19" i="1" s="1"/>
  <c r="C20" i="1" s="1"/>
  <c r="C21" i="1" s="1"/>
  <c r="C22" i="1" s="1"/>
  <c r="J15" i="1"/>
  <c r="K15" i="1" s="1"/>
  <c r="L15" i="1" s="1"/>
  <c r="M15" i="1" s="1"/>
  <c r="G15" i="1"/>
  <c r="S29" i="1"/>
  <c r="R29" i="1"/>
  <c r="I31" i="1"/>
  <c r="A30" i="1" l="1"/>
  <c r="O30" i="1" s="1"/>
  <c r="Q30" i="1" s="1"/>
  <c r="D29" i="1"/>
  <c r="E29" i="1" s="1"/>
  <c r="F29" i="1"/>
  <c r="J16" i="1"/>
  <c r="J17" i="1" s="1"/>
  <c r="G16" i="1"/>
  <c r="H15" i="1"/>
  <c r="N15" i="1" s="1"/>
  <c r="P15" i="1" s="1"/>
  <c r="B15" i="1" s="1"/>
  <c r="R30" i="1"/>
  <c r="S30" i="1"/>
  <c r="I32" i="1"/>
  <c r="C23" i="1"/>
  <c r="A31" i="1" l="1"/>
  <c r="O31" i="1" s="1"/>
  <c r="Q31" i="1" s="1"/>
  <c r="D30" i="1"/>
  <c r="E30" i="1" s="1"/>
  <c r="F31" i="1" s="1"/>
  <c r="K16" i="1"/>
  <c r="L16" i="1" s="1"/>
  <c r="M16" i="1" s="1"/>
  <c r="F30" i="1"/>
  <c r="K17" i="1"/>
  <c r="J18" i="1"/>
  <c r="H16" i="1"/>
  <c r="G17" i="1"/>
  <c r="S31" i="1"/>
  <c r="R31" i="1"/>
  <c r="I33" i="1"/>
  <c r="C24" i="1"/>
  <c r="A32" i="1" l="1"/>
  <c r="O32" i="1" s="1"/>
  <c r="Q32" i="1" s="1"/>
  <c r="D31" i="1"/>
  <c r="E31" i="1" s="1"/>
  <c r="N16" i="1"/>
  <c r="P16" i="1" s="1"/>
  <c r="B16" i="1" s="1"/>
  <c r="L17" i="1"/>
  <c r="M17" i="1" s="1"/>
  <c r="H17" i="1"/>
  <c r="G18" i="1"/>
  <c r="K18" i="1"/>
  <c r="L18" i="1" s="1"/>
  <c r="M18" i="1" s="1"/>
  <c r="J19" i="1"/>
  <c r="R32" i="1"/>
  <c r="S32" i="1"/>
  <c r="C25" i="1"/>
  <c r="I34" i="1"/>
  <c r="A33" i="1" l="1"/>
  <c r="O33" i="1" s="1"/>
  <c r="Q33" i="1" s="1"/>
  <c r="D32" i="1"/>
  <c r="E32" i="1" s="1"/>
  <c r="N17" i="1"/>
  <c r="P17" i="1" s="1"/>
  <c r="B17" i="1" s="1"/>
  <c r="F32" i="1"/>
  <c r="K19" i="1"/>
  <c r="L19" i="1" s="1"/>
  <c r="M19" i="1" s="1"/>
  <c r="J20" i="1"/>
  <c r="H18" i="1"/>
  <c r="N18" i="1" s="1"/>
  <c r="P18" i="1" s="1"/>
  <c r="B18" i="1" s="1"/>
  <c r="G19" i="1"/>
  <c r="S33" i="1"/>
  <c r="R33" i="1"/>
  <c r="I35" i="1"/>
  <c r="C26" i="1"/>
  <c r="A34" i="1" l="1"/>
  <c r="O34" i="1" s="1"/>
  <c r="Q34" i="1" s="1"/>
  <c r="D33" i="1"/>
  <c r="E33" i="1" s="1"/>
  <c r="F34" i="1" s="1"/>
  <c r="F33" i="1"/>
  <c r="H19" i="1"/>
  <c r="N19" i="1" s="1"/>
  <c r="P19" i="1" s="1"/>
  <c r="B19" i="1" s="1"/>
  <c r="G20" i="1"/>
  <c r="J21" i="1"/>
  <c r="K20" i="1"/>
  <c r="L20" i="1" s="1"/>
  <c r="M20" i="1" s="1"/>
  <c r="S34" i="1"/>
  <c r="R34" i="1"/>
  <c r="C27" i="1"/>
  <c r="I36" i="1"/>
  <c r="A35" i="1" l="1"/>
  <c r="O35" i="1" s="1"/>
  <c r="Q35" i="1" s="1"/>
  <c r="D34" i="1"/>
  <c r="E34" i="1" s="1"/>
  <c r="F35" i="1" s="1"/>
  <c r="K21" i="1"/>
  <c r="L21" i="1" s="1"/>
  <c r="M21" i="1" s="1"/>
  <c r="J22" i="1"/>
  <c r="H20" i="1"/>
  <c r="N20" i="1" s="1"/>
  <c r="P20" i="1" s="1"/>
  <c r="B20" i="1" s="1"/>
  <c r="G21" i="1"/>
  <c r="S35" i="1"/>
  <c r="R35" i="1"/>
  <c r="I37" i="1"/>
  <c r="C28" i="1"/>
  <c r="A36" i="1" l="1"/>
  <c r="O36" i="1" s="1"/>
  <c r="Q36" i="1" s="1"/>
  <c r="D35" i="1"/>
  <c r="E35" i="1" s="1"/>
  <c r="G22" i="1"/>
  <c r="H21" i="1"/>
  <c r="N21" i="1" s="1"/>
  <c r="P21" i="1" s="1"/>
  <c r="B21" i="1" s="1"/>
  <c r="K22" i="1"/>
  <c r="L22" i="1" s="1"/>
  <c r="M22" i="1" s="1"/>
  <c r="J23" i="1"/>
  <c r="R36" i="1"/>
  <c r="S36" i="1"/>
  <c r="I38" i="1"/>
  <c r="C29" i="1"/>
  <c r="A37" i="1" l="1"/>
  <c r="O37" i="1" s="1"/>
  <c r="Q37" i="1" s="1"/>
  <c r="D36" i="1"/>
  <c r="E36" i="1" s="1"/>
  <c r="F36" i="1"/>
  <c r="K23" i="1"/>
  <c r="L23" i="1" s="1"/>
  <c r="M23" i="1" s="1"/>
  <c r="J24" i="1"/>
  <c r="G23" i="1"/>
  <c r="H22" i="1"/>
  <c r="N22" i="1" s="1"/>
  <c r="P22" i="1" s="1"/>
  <c r="B22" i="1" s="1"/>
  <c r="R37" i="1"/>
  <c r="S37" i="1"/>
  <c r="I39" i="1"/>
  <c r="C30" i="1"/>
  <c r="A38" i="1" l="1"/>
  <c r="O38" i="1" s="1"/>
  <c r="Q38" i="1" s="1"/>
  <c r="D37" i="1"/>
  <c r="E37" i="1" s="1"/>
  <c r="F38" i="1" s="1"/>
  <c r="F37" i="1"/>
  <c r="G24" i="1"/>
  <c r="H23" i="1"/>
  <c r="N23" i="1" s="1"/>
  <c r="P23" i="1" s="1"/>
  <c r="B23" i="1" s="1"/>
  <c r="K24" i="1"/>
  <c r="L24" i="1" s="1"/>
  <c r="M24" i="1" s="1"/>
  <c r="J25" i="1"/>
  <c r="R38" i="1"/>
  <c r="S38" i="1"/>
  <c r="C31" i="1"/>
  <c r="I40" i="1"/>
  <c r="A39" i="1" l="1"/>
  <c r="O39" i="1" s="1"/>
  <c r="Q39" i="1" s="1"/>
  <c r="D38" i="1"/>
  <c r="E38" i="1" s="1"/>
  <c r="F39" i="1" s="1"/>
  <c r="G25" i="1"/>
  <c r="H24" i="1"/>
  <c r="N24" i="1" s="1"/>
  <c r="P24" i="1" s="1"/>
  <c r="B24" i="1" s="1"/>
  <c r="J26" i="1"/>
  <c r="K25" i="1"/>
  <c r="L25" i="1" s="1"/>
  <c r="M25" i="1" s="1"/>
  <c r="S39" i="1"/>
  <c r="R39" i="1"/>
  <c r="I41" i="1"/>
  <c r="C32" i="1"/>
  <c r="A40" i="1" l="1"/>
  <c r="O40" i="1" s="1"/>
  <c r="Q40" i="1" s="1"/>
  <c r="D39" i="1"/>
  <c r="E39" i="1" s="1"/>
  <c r="H25" i="1"/>
  <c r="N25" i="1" s="1"/>
  <c r="P25" i="1" s="1"/>
  <c r="B25" i="1" s="1"/>
  <c r="G26" i="1"/>
  <c r="K26" i="1"/>
  <c r="L26" i="1" s="1"/>
  <c r="M26" i="1" s="1"/>
  <c r="J27" i="1"/>
  <c r="R40" i="1"/>
  <c r="S40" i="1"/>
  <c r="C33" i="1"/>
  <c r="I42" i="1"/>
  <c r="A41" i="1" l="1"/>
  <c r="O41" i="1" s="1"/>
  <c r="Q41" i="1" s="1"/>
  <c r="D40" i="1"/>
  <c r="E40" i="1" s="1"/>
  <c r="F41" i="1" s="1"/>
  <c r="F40" i="1"/>
  <c r="J28" i="1"/>
  <c r="K27" i="1"/>
  <c r="L27" i="1" s="1"/>
  <c r="M27" i="1" s="1"/>
  <c r="G27" i="1"/>
  <c r="H26" i="1"/>
  <c r="N26" i="1" s="1"/>
  <c r="P26" i="1" s="1"/>
  <c r="B26" i="1" s="1"/>
  <c r="S41" i="1"/>
  <c r="R41" i="1"/>
  <c r="I43" i="1"/>
  <c r="C34" i="1"/>
  <c r="A42" i="1" l="1"/>
  <c r="O42" i="1" s="1"/>
  <c r="Q42" i="1" s="1"/>
  <c r="D41" i="1"/>
  <c r="E41" i="1" s="1"/>
  <c r="F42" i="1" s="1"/>
  <c r="G28" i="1"/>
  <c r="H27" i="1"/>
  <c r="N27" i="1" s="1"/>
  <c r="P27" i="1" s="1"/>
  <c r="B27" i="1" s="1"/>
  <c r="K28" i="1"/>
  <c r="L28" i="1" s="1"/>
  <c r="M28" i="1" s="1"/>
  <c r="J29" i="1"/>
  <c r="R42" i="1"/>
  <c r="S42" i="1"/>
  <c r="C35" i="1"/>
  <c r="I44" i="1"/>
  <c r="A43" i="1" l="1"/>
  <c r="O43" i="1" s="1"/>
  <c r="D42" i="1"/>
  <c r="E42" i="1" s="1"/>
  <c r="F43" i="1" s="1"/>
  <c r="H28" i="1"/>
  <c r="N28" i="1" s="1"/>
  <c r="P28" i="1" s="1"/>
  <c r="B28" i="1" s="1"/>
  <c r="G29" i="1"/>
  <c r="K29" i="1"/>
  <c r="L29" i="1" s="1"/>
  <c r="M29" i="1" s="1"/>
  <c r="J30" i="1"/>
  <c r="S43" i="1"/>
  <c r="R43" i="1"/>
  <c r="I45" i="1"/>
  <c r="C36" i="1"/>
  <c r="A44" i="1" l="1"/>
  <c r="O44" i="1" s="1"/>
  <c r="D43" i="1"/>
  <c r="E43" i="1" s="1"/>
  <c r="K30" i="1"/>
  <c r="L30" i="1" s="1"/>
  <c r="M30" i="1" s="1"/>
  <c r="J31" i="1"/>
  <c r="H29" i="1"/>
  <c r="N29" i="1" s="1"/>
  <c r="P29" i="1" s="1"/>
  <c r="B29" i="1" s="1"/>
  <c r="G30" i="1"/>
  <c r="R44" i="1"/>
  <c r="S44" i="1"/>
  <c r="Q43" i="1"/>
  <c r="C37" i="1"/>
  <c r="I46" i="1"/>
  <c r="A45" i="1" l="1"/>
  <c r="O45" i="1" s="1"/>
  <c r="Q45" i="1" s="1"/>
  <c r="D44" i="1"/>
  <c r="E44" i="1" s="1"/>
  <c r="F44" i="1"/>
  <c r="G31" i="1"/>
  <c r="H30" i="1"/>
  <c r="N30" i="1" s="1"/>
  <c r="P30" i="1" s="1"/>
  <c r="B30" i="1" s="1"/>
  <c r="K31" i="1"/>
  <c r="L31" i="1" s="1"/>
  <c r="M31" i="1" s="1"/>
  <c r="J32" i="1"/>
  <c r="Q44" i="1"/>
  <c r="S45" i="1"/>
  <c r="R45" i="1"/>
  <c r="C38" i="1"/>
  <c r="I47" i="1"/>
  <c r="A46" i="1" l="1"/>
  <c r="O46" i="1" s="1"/>
  <c r="Q46" i="1" s="1"/>
  <c r="D45" i="1"/>
  <c r="E45" i="1" s="1"/>
  <c r="F45" i="1"/>
  <c r="K32" i="1"/>
  <c r="L32" i="1" s="1"/>
  <c r="M32" i="1" s="1"/>
  <c r="J33" i="1"/>
  <c r="G32" i="1"/>
  <c r="H31" i="1"/>
  <c r="N31" i="1" s="1"/>
  <c r="P31" i="1" s="1"/>
  <c r="B31" i="1" s="1"/>
  <c r="R46" i="1"/>
  <c r="S46" i="1"/>
  <c r="C39" i="1"/>
  <c r="I48" i="1"/>
  <c r="A47" i="1" l="1"/>
  <c r="O47" i="1" s="1"/>
  <c r="Q47" i="1" s="1"/>
  <c r="D46" i="1"/>
  <c r="E46" i="1" s="1"/>
  <c r="F46" i="1"/>
  <c r="H32" i="1"/>
  <c r="N32" i="1" s="1"/>
  <c r="P32" i="1" s="1"/>
  <c r="B32" i="1" s="1"/>
  <c r="G33" i="1"/>
  <c r="J34" i="1"/>
  <c r="K33" i="1"/>
  <c r="L33" i="1" s="1"/>
  <c r="M33" i="1" s="1"/>
  <c r="S47" i="1"/>
  <c r="R47" i="1"/>
  <c r="I49" i="1"/>
  <c r="C40" i="1"/>
  <c r="A48" i="1" l="1"/>
  <c r="O48" i="1" s="1"/>
  <c r="Q48" i="1" s="1"/>
  <c r="D47" i="1"/>
  <c r="E47" i="1" s="1"/>
  <c r="F48" i="1" s="1"/>
  <c r="F47" i="1"/>
  <c r="K34" i="1"/>
  <c r="L34" i="1" s="1"/>
  <c r="M34" i="1" s="1"/>
  <c r="J35" i="1"/>
  <c r="G34" i="1"/>
  <c r="H33" i="1"/>
  <c r="N33" i="1" s="1"/>
  <c r="P33" i="1" s="1"/>
  <c r="B33" i="1" s="1"/>
  <c r="R48" i="1"/>
  <c r="S48" i="1"/>
  <c r="C41" i="1"/>
  <c r="I50" i="1"/>
  <c r="A49" i="1" l="1"/>
  <c r="O49" i="1" s="1"/>
  <c r="Q49" i="1" s="1"/>
  <c r="D48" i="1"/>
  <c r="E48" i="1" s="1"/>
  <c r="F49" i="1" s="1"/>
  <c r="H34" i="1"/>
  <c r="N34" i="1" s="1"/>
  <c r="P34" i="1" s="1"/>
  <c r="B34" i="1" s="1"/>
  <c r="G35" i="1"/>
  <c r="K35" i="1"/>
  <c r="L35" i="1" s="1"/>
  <c r="M35" i="1" s="1"/>
  <c r="J36" i="1"/>
  <c r="S49" i="1"/>
  <c r="R49" i="1"/>
  <c r="I51" i="1"/>
  <c r="C42" i="1"/>
  <c r="A50" i="1" l="1"/>
  <c r="O50" i="1" s="1"/>
  <c r="Q50" i="1" s="1"/>
  <c r="D49" i="1"/>
  <c r="E49" i="1" s="1"/>
  <c r="K36" i="1"/>
  <c r="L36" i="1" s="1"/>
  <c r="M36" i="1" s="1"/>
  <c r="J37" i="1"/>
  <c r="G36" i="1"/>
  <c r="H35" i="1"/>
  <c r="N35" i="1" s="1"/>
  <c r="P35" i="1" s="1"/>
  <c r="B35" i="1" s="1"/>
  <c r="R50" i="1"/>
  <c r="S50" i="1"/>
  <c r="C43" i="1"/>
  <c r="I52" i="1"/>
  <c r="A51" i="1" l="1"/>
  <c r="O51" i="1" s="1"/>
  <c r="Q51" i="1" s="1"/>
  <c r="D50" i="1"/>
  <c r="E50" i="1" s="1"/>
  <c r="F51" i="1" s="1"/>
  <c r="F50" i="1"/>
  <c r="H36" i="1"/>
  <c r="N36" i="1" s="1"/>
  <c r="P36" i="1" s="1"/>
  <c r="B36" i="1" s="1"/>
  <c r="G37" i="1"/>
  <c r="K37" i="1"/>
  <c r="L37" i="1" s="1"/>
  <c r="M37" i="1" s="1"/>
  <c r="J38" i="1"/>
  <c r="S51" i="1"/>
  <c r="R51" i="1"/>
  <c r="I53" i="1"/>
  <c r="C44" i="1"/>
  <c r="A52" i="1" l="1"/>
  <c r="O52" i="1" s="1"/>
  <c r="Q52" i="1" s="1"/>
  <c r="D51" i="1"/>
  <c r="E51" i="1" s="1"/>
  <c r="F52" i="1" s="1"/>
  <c r="K38" i="1"/>
  <c r="L38" i="1" s="1"/>
  <c r="M38" i="1" s="1"/>
  <c r="J39" i="1"/>
  <c r="G38" i="1"/>
  <c r="H37" i="1"/>
  <c r="N37" i="1" s="1"/>
  <c r="P37" i="1" s="1"/>
  <c r="B37" i="1" s="1"/>
  <c r="R52" i="1"/>
  <c r="S52" i="1"/>
  <c r="I54" i="1"/>
  <c r="C45" i="1"/>
  <c r="A53" i="1" l="1"/>
  <c r="O53" i="1" s="1"/>
  <c r="Q53" i="1" s="1"/>
  <c r="D52" i="1"/>
  <c r="E52" i="1" s="1"/>
  <c r="F53" i="1" s="1"/>
  <c r="G39" i="1"/>
  <c r="H38" i="1"/>
  <c r="N38" i="1" s="1"/>
  <c r="P38" i="1" s="1"/>
  <c r="B38" i="1" s="1"/>
  <c r="K39" i="1"/>
  <c r="L39" i="1" s="1"/>
  <c r="M39" i="1" s="1"/>
  <c r="J40" i="1"/>
  <c r="S53" i="1"/>
  <c r="R53" i="1"/>
  <c r="C46" i="1"/>
  <c r="I55" i="1"/>
  <c r="A54" i="1" l="1"/>
  <c r="O54" i="1" s="1"/>
  <c r="Q54" i="1" s="1"/>
  <c r="D53" i="1"/>
  <c r="E53" i="1" s="1"/>
  <c r="J41" i="1"/>
  <c r="K40" i="1"/>
  <c r="L40" i="1" s="1"/>
  <c r="M40" i="1" s="1"/>
  <c r="G40" i="1"/>
  <c r="H39" i="1"/>
  <c r="N39" i="1" s="1"/>
  <c r="P39" i="1" s="1"/>
  <c r="B39" i="1" s="1"/>
  <c r="R54" i="1"/>
  <c r="S54" i="1"/>
  <c r="I56" i="1"/>
  <c r="C47" i="1"/>
  <c r="A55" i="1" l="1"/>
  <c r="O55" i="1" s="1"/>
  <c r="Q55" i="1" s="1"/>
  <c r="D54" i="1"/>
  <c r="E54" i="1" s="1"/>
  <c r="F54" i="1"/>
  <c r="H40" i="1"/>
  <c r="N40" i="1" s="1"/>
  <c r="P40" i="1" s="1"/>
  <c r="B40" i="1" s="1"/>
  <c r="G41" i="1"/>
  <c r="K41" i="1"/>
  <c r="L41" i="1" s="1"/>
  <c r="M41" i="1" s="1"/>
  <c r="J42" i="1"/>
  <c r="S55" i="1"/>
  <c r="R55" i="1"/>
  <c r="C48" i="1"/>
  <c r="I57" i="1"/>
  <c r="A56" i="1" l="1"/>
  <c r="O56" i="1" s="1"/>
  <c r="Q56" i="1" s="1"/>
  <c r="D55" i="1"/>
  <c r="E55" i="1" s="1"/>
  <c r="F56" i="1" s="1"/>
  <c r="F55" i="1"/>
  <c r="J43" i="1"/>
  <c r="K42" i="1"/>
  <c r="L42" i="1" s="1"/>
  <c r="M42" i="1" s="1"/>
  <c r="G42" i="1"/>
  <c r="H41" i="1"/>
  <c r="N41" i="1" s="1"/>
  <c r="P41" i="1" s="1"/>
  <c r="B41" i="1" s="1"/>
  <c r="R56" i="1"/>
  <c r="S56" i="1"/>
  <c r="I58" i="1"/>
  <c r="C49" i="1"/>
  <c r="A57" i="1" l="1"/>
  <c r="O57" i="1" s="1"/>
  <c r="Q57" i="1" s="1"/>
  <c r="D56" i="1"/>
  <c r="E56" i="1" s="1"/>
  <c r="F57" i="1" s="1"/>
  <c r="G43" i="1"/>
  <c r="H42" i="1"/>
  <c r="N42" i="1" s="1"/>
  <c r="P42" i="1" s="1"/>
  <c r="B42" i="1" s="1"/>
  <c r="K43" i="1"/>
  <c r="L43" i="1" s="1"/>
  <c r="M43" i="1" s="1"/>
  <c r="J44" i="1"/>
  <c r="S57" i="1"/>
  <c r="R57" i="1"/>
  <c r="C50" i="1"/>
  <c r="I59" i="1"/>
  <c r="A58" i="1" l="1"/>
  <c r="O58" i="1" s="1"/>
  <c r="Q58" i="1" s="1"/>
  <c r="D57" i="1"/>
  <c r="E57" i="1" s="1"/>
  <c r="F58" i="1" s="1"/>
  <c r="J45" i="1"/>
  <c r="K44" i="1"/>
  <c r="L44" i="1" s="1"/>
  <c r="M44" i="1" s="1"/>
  <c r="G44" i="1"/>
  <c r="H43" i="1"/>
  <c r="N43" i="1" s="1"/>
  <c r="P43" i="1" s="1"/>
  <c r="B43" i="1" s="1"/>
  <c r="R58" i="1"/>
  <c r="S58" i="1"/>
  <c r="I60" i="1"/>
  <c r="C51" i="1"/>
  <c r="A59" i="1" l="1"/>
  <c r="O59" i="1" s="1"/>
  <c r="Q59" i="1" s="1"/>
  <c r="D58" i="1"/>
  <c r="E58" i="1" s="1"/>
  <c r="F59" i="1" s="1"/>
  <c r="G45" i="1"/>
  <c r="H44" i="1"/>
  <c r="N44" i="1" s="1"/>
  <c r="P44" i="1" s="1"/>
  <c r="B44" i="1" s="1"/>
  <c r="K45" i="1"/>
  <c r="L45" i="1" s="1"/>
  <c r="M45" i="1" s="1"/>
  <c r="J46" i="1"/>
  <c r="S59" i="1"/>
  <c r="R59" i="1"/>
  <c r="C52" i="1"/>
  <c r="I61" i="1"/>
  <c r="A60" i="1" l="1"/>
  <c r="O60" i="1" s="1"/>
  <c r="Q60" i="1" s="1"/>
  <c r="D59" i="1"/>
  <c r="E59" i="1" s="1"/>
  <c r="F60" i="1" s="1"/>
  <c r="K46" i="1"/>
  <c r="L46" i="1" s="1"/>
  <c r="M46" i="1" s="1"/>
  <c r="J47" i="1"/>
  <c r="H45" i="1"/>
  <c r="N45" i="1" s="1"/>
  <c r="P45" i="1" s="1"/>
  <c r="B45" i="1" s="1"/>
  <c r="G46" i="1"/>
  <c r="R60" i="1"/>
  <c r="S60" i="1"/>
  <c r="I62" i="1"/>
  <c r="C53" i="1"/>
  <c r="A61" i="1" l="1"/>
  <c r="O61" i="1" s="1"/>
  <c r="Q61" i="1" s="1"/>
  <c r="D60" i="1"/>
  <c r="E60" i="1" s="1"/>
  <c r="H46" i="1"/>
  <c r="N46" i="1" s="1"/>
  <c r="P46" i="1" s="1"/>
  <c r="B46" i="1" s="1"/>
  <c r="G47" i="1"/>
  <c r="K47" i="1"/>
  <c r="L47" i="1" s="1"/>
  <c r="M47" i="1" s="1"/>
  <c r="J48" i="1"/>
  <c r="S61" i="1"/>
  <c r="R61" i="1"/>
  <c r="I63" i="1"/>
  <c r="C54" i="1"/>
  <c r="A62" i="1" l="1"/>
  <c r="O62" i="1" s="1"/>
  <c r="Q62" i="1" s="1"/>
  <c r="D61" i="1"/>
  <c r="E61" i="1" s="1"/>
  <c r="F62" i="1" s="1"/>
  <c r="F61" i="1"/>
  <c r="J49" i="1"/>
  <c r="K48" i="1"/>
  <c r="L48" i="1" s="1"/>
  <c r="M48" i="1" s="1"/>
  <c r="G48" i="1"/>
  <c r="H47" i="1"/>
  <c r="N47" i="1" s="1"/>
  <c r="P47" i="1" s="1"/>
  <c r="B47" i="1" s="1"/>
  <c r="R62" i="1"/>
  <c r="S62" i="1"/>
  <c r="C55" i="1"/>
  <c r="I64" i="1"/>
  <c r="A63" i="1" l="1"/>
  <c r="O63" i="1" s="1"/>
  <c r="Q63" i="1" s="1"/>
  <c r="D62" i="1"/>
  <c r="E62" i="1" s="1"/>
  <c r="F63" i="1" s="1"/>
  <c r="H48" i="1"/>
  <c r="N48" i="1" s="1"/>
  <c r="P48" i="1" s="1"/>
  <c r="B48" i="1" s="1"/>
  <c r="G49" i="1"/>
  <c r="J50" i="1"/>
  <c r="K49" i="1"/>
  <c r="L49" i="1" s="1"/>
  <c r="M49" i="1" s="1"/>
  <c r="S63" i="1"/>
  <c r="R63" i="1"/>
  <c r="I65" i="1"/>
  <c r="C56" i="1"/>
  <c r="A64" i="1" l="1"/>
  <c r="O64" i="1" s="1"/>
  <c r="Q64" i="1" s="1"/>
  <c r="D63" i="1"/>
  <c r="E63" i="1" s="1"/>
  <c r="F64" i="1" s="1"/>
  <c r="K50" i="1"/>
  <c r="L50" i="1" s="1"/>
  <c r="M50" i="1" s="1"/>
  <c r="J51" i="1"/>
  <c r="G50" i="1"/>
  <c r="H49" i="1"/>
  <c r="N49" i="1" s="1"/>
  <c r="P49" i="1" s="1"/>
  <c r="B49" i="1" s="1"/>
  <c r="R64" i="1"/>
  <c r="S64" i="1"/>
  <c r="C57" i="1"/>
  <c r="I66" i="1"/>
  <c r="A65" i="1" l="1"/>
  <c r="O65" i="1" s="1"/>
  <c r="Q65" i="1" s="1"/>
  <c r="D64" i="1"/>
  <c r="E64" i="1" s="1"/>
  <c r="F65" i="1" s="1"/>
  <c r="H50" i="1"/>
  <c r="N50" i="1" s="1"/>
  <c r="P50" i="1" s="1"/>
  <c r="B50" i="1" s="1"/>
  <c r="G51" i="1"/>
  <c r="J52" i="1"/>
  <c r="K51" i="1"/>
  <c r="L51" i="1" s="1"/>
  <c r="M51" i="1" s="1"/>
  <c r="S65" i="1"/>
  <c r="R65" i="1"/>
  <c r="I67" i="1"/>
  <c r="C58" i="1"/>
  <c r="A66" i="1" l="1"/>
  <c r="O66" i="1" s="1"/>
  <c r="Q66" i="1" s="1"/>
  <c r="D65" i="1"/>
  <c r="E65" i="1" s="1"/>
  <c r="F66" i="1" s="1"/>
  <c r="K52" i="1"/>
  <c r="L52" i="1" s="1"/>
  <c r="M52" i="1" s="1"/>
  <c r="J53" i="1"/>
  <c r="G52" i="1"/>
  <c r="H51" i="1"/>
  <c r="N51" i="1" s="1"/>
  <c r="P51" i="1" s="1"/>
  <c r="B51" i="1" s="1"/>
  <c r="R66" i="1"/>
  <c r="S66" i="1"/>
  <c r="I68" i="1"/>
  <c r="C59" i="1"/>
  <c r="A67" i="1" l="1"/>
  <c r="O67" i="1" s="1"/>
  <c r="Q67" i="1" s="1"/>
  <c r="D66" i="1"/>
  <c r="E66" i="1" s="1"/>
  <c r="H52" i="1"/>
  <c r="N52" i="1" s="1"/>
  <c r="P52" i="1" s="1"/>
  <c r="B52" i="1" s="1"/>
  <c r="G53" i="1"/>
  <c r="K53" i="1"/>
  <c r="L53" i="1" s="1"/>
  <c r="M53" i="1" s="1"/>
  <c r="J54" i="1"/>
  <c r="S67" i="1"/>
  <c r="R67" i="1"/>
  <c r="C60" i="1"/>
  <c r="I69" i="1"/>
  <c r="A68" i="1" l="1"/>
  <c r="O68" i="1" s="1"/>
  <c r="Q68" i="1" s="1"/>
  <c r="D67" i="1"/>
  <c r="E67" i="1" s="1"/>
  <c r="F67" i="1"/>
  <c r="H53" i="1"/>
  <c r="N53" i="1" s="1"/>
  <c r="P53" i="1" s="1"/>
  <c r="B53" i="1" s="1"/>
  <c r="G54" i="1"/>
  <c r="K54" i="1"/>
  <c r="L54" i="1" s="1"/>
  <c r="M54" i="1" s="1"/>
  <c r="J55" i="1"/>
  <c r="R68" i="1"/>
  <c r="S68" i="1"/>
  <c r="C61" i="1"/>
  <c r="I70" i="1"/>
  <c r="A69" i="1" l="1"/>
  <c r="O69" i="1" s="1"/>
  <c r="Q69" i="1" s="1"/>
  <c r="D68" i="1"/>
  <c r="E68" i="1" s="1"/>
  <c r="F69" i="1" s="1"/>
  <c r="F68" i="1"/>
  <c r="G55" i="1"/>
  <c r="H54" i="1"/>
  <c r="N54" i="1" s="1"/>
  <c r="P54" i="1" s="1"/>
  <c r="B54" i="1" s="1"/>
  <c r="K55" i="1"/>
  <c r="L55" i="1" s="1"/>
  <c r="M55" i="1" s="1"/>
  <c r="J56" i="1"/>
  <c r="S69" i="1"/>
  <c r="R69" i="1"/>
  <c r="I71" i="1"/>
  <c r="C62" i="1"/>
  <c r="A70" i="1" l="1"/>
  <c r="O70" i="1" s="1"/>
  <c r="Q70" i="1" s="1"/>
  <c r="D69" i="1"/>
  <c r="E69" i="1" s="1"/>
  <c r="F70" i="1" s="1"/>
  <c r="J57" i="1"/>
  <c r="K56" i="1"/>
  <c r="L56" i="1" s="1"/>
  <c r="M56" i="1" s="1"/>
  <c r="G56" i="1"/>
  <c r="H55" i="1"/>
  <c r="N55" i="1" s="1"/>
  <c r="P55" i="1" s="1"/>
  <c r="B55" i="1" s="1"/>
  <c r="R70" i="1"/>
  <c r="S70" i="1"/>
  <c r="I72" i="1"/>
  <c r="C63" i="1"/>
  <c r="A71" i="1" l="1"/>
  <c r="O71" i="1" s="1"/>
  <c r="Q71" i="1" s="1"/>
  <c r="D70" i="1"/>
  <c r="E70" i="1" s="1"/>
  <c r="J58" i="1"/>
  <c r="K57" i="1"/>
  <c r="L57" i="1" s="1"/>
  <c r="M57" i="1" s="1"/>
  <c r="G57" i="1"/>
  <c r="H56" i="1"/>
  <c r="N56" i="1" s="1"/>
  <c r="P56" i="1" s="1"/>
  <c r="B56" i="1" s="1"/>
  <c r="S71" i="1"/>
  <c r="R71" i="1"/>
  <c r="C64" i="1"/>
  <c r="I73" i="1"/>
  <c r="A72" i="1" l="1"/>
  <c r="O72" i="1" s="1"/>
  <c r="Q72" i="1" s="1"/>
  <c r="D71" i="1"/>
  <c r="E71" i="1" s="1"/>
  <c r="F71" i="1"/>
  <c r="G58" i="1"/>
  <c r="H57" i="1"/>
  <c r="N57" i="1" s="1"/>
  <c r="P57" i="1" s="1"/>
  <c r="B57" i="1" s="1"/>
  <c r="K58" i="1"/>
  <c r="L58" i="1" s="1"/>
  <c r="M58" i="1" s="1"/>
  <c r="J59" i="1"/>
  <c r="R72" i="1"/>
  <c r="S72" i="1"/>
  <c r="C65" i="1"/>
  <c r="I74" i="1"/>
  <c r="A73" i="1" l="1"/>
  <c r="O73" i="1" s="1"/>
  <c r="Q73" i="1" s="1"/>
  <c r="D72" i="1"/>
  <c r="E72" i="1" s="1"/>
  <c r="F72" i="1"/>
  <c r="G59" i="1"/>
  <c r="H58" i="1"/>
  <c r="N58" i="1" s="1"/>
  <c r="P58" i="1" s="1"/>
  <c r="B58" i="1" s="1"/>
  <c r="J60" i="1"/>
  <c r="K59" i="1"/>
  <c r="L59" i="1" s="1"/>
  <c r="M59" i="1" s="1"/>
  <c r="S73" i="1"/>
  <c r="R73" i="1"/>
  <c r="C66" i="1"/>
  <c r="I75" i="1"/>
  <c r="A74" i="1" l="1"/>
  <c r="O74" i="1" s="1"/>
  <c r="D73" i="1"/>
  <c r="E73" i="1" s="1"/>
  <c r="F74" i="1" s="1"/>
  <c r="F73" i="1"/>
  <c r="J61" i="1"/>
  <c r="K60" i="1"/>
  <c r="L60" i="1" s="1"/>
  <c r="M60" i="1" s="1"/>
  <c r="G60" i="1"/>
  <c r="H59" i="1"/>
  <c r="N59" i="1" s="1"/>
  <c r="P59" i="1" s="1"/>
  <c r="B59" i="1" s="1"/>
  <c r="R74" i="1"/>
  <c r="S74" i="1"/>
  <c r="I76" i="1"/>
  <c r="C67" i="1"/>
  <c r="A75" i="1" l="1"/>
  <c r="O75" i="1" s="1"/>
  <c r="Q75" i="1" s="1"/>
  <c r="D74" i="1"/>
  <c r="E74" i="1" s="1"/>
  <c r="F75" i="1" s="1"/>
  <c r="G61" i="1"/>
  <c r="H60" i="1"/>
  <c r="N60" i="1" s="1"/>
  <c r="P60" i="1" s="1"/>
  <c r="B60" i="1" s="1"/>
  <c r="K61" i="1"/>
  <c r="L61" i="1" s="1"/>
  <c r="M61" i="1" s="1"/>
  <c r="J62" i="1"/>
  <c r="S75" i="1"/>
  <c r="R75" i="1"/>
  <c r="Q74" i="1"/>
  <c r="I77" i="1"/>
  <c r="C68" i="1"/>
  <c r="A76" i="1" l="1"/>
  <c r="O76" i="1" s="1"/>
  <c r="Q76" i="1" s="1"/>
  <c r="D75" i="1"/>
  <c r="E75" i="1" s="1"/>
  <c r="F76" i="1" s="1"/>
  <c r="G62" i="1"/>
  <c r="H61" i="1"/>
  <c r="N61" i="1" s="1"/>
  <c r="P61" i="1" s="1"/>
  <c r="B61" i="1" s="1"/>
  <c r="J63" i="1"/>
  <c r="K62" i="1"/>
  <c r="L62" i="1" s="1"/>
  <c r="M62" i="1" s="1"/>
  <c r="R76" i="1"/>
  <c r="S76" i="1"/>
  <c r="C69" i="1"/>
  <c r="I78" i="1"/>
  <c r="A77" i="1" l="1"/>
  <c r="O77" i="1" s="1"/>
  <c r="Q77" i="1" s="1"/>
  <c r="D76" i="1"/>
  <c r="E76" i="1" s="1"/>
  <c r="K63" i="1"/>
  <c r="L63" i="1" s="1"/>
  <c r="M63" i="1" s="1"/>
  <c r="J64" i="1"/>
  <c r="G63" i="1"/>
  <c r="H62" i="1"/>
  <c r="N62" i="1" s="1"/>
  <c r="P62" i="1" s="1"/>
  <c r="B62" i="1" s="1"/>
  <c r="S77" i="1"/>
  <c r="R77" i="1"/>
  <c r="I79" i="1"/>
  <c r="C70" i="1"/>
  <c r="A78" i="1" l="1"/>
  <c r="O78" i="1" s="1"/>
  <c r="Q78" i="1" s="1"/>
  <c r="D77" i="1"/>
  <c r="E77" i="1" s="1"/>
  <c r="F78" i="1" s="1"/>
  <c r="F77" i="1"/>
  <c r="H63" i="1"/>
  <c r="N63" i="1" s="1"/>
  <c r="P63" i="1" s="1"/>
  <c r="B63" i="1" s="1"/>
  <c r="G64" i="1"/>
  <c r="J65" i="1"/>
  <c r="K64" i="1"/>
  <c r="L64" i="1" s="1"/>
  <c r="M64" i="1" s="1"/>
  <c r="R78" i="1"/>
  <c r="S78" i="1"/>
  <c r="C71" i="1"/>
  <c r="I80" i="1"/>
  <c r="A79" i="1" l="1"/>
  <c r="O79" i="1" s="1"/>
  <c r="Q79" i="1" s="1"/>
  <c r="D78" i="1"/>
  <c r="E78" i="1" s="1"/>
  <c r="F79" i="1" s="1"/>
  <c r="K65" i="1"/>
  <c r="L65" i="1" s="1"/>
  <c r="M65" i="1" s="1"/>
  <c r="J66" i="1"/>
  <c r="G65" i="1"/>
  <c r="H64" i="1"/>
  <c r="N64" i="1" s="1"/>
  <c r="P64" i="1" s="1"/>
  <c r="B64" i="1" s="1"/>
  <c r="S79" i="1"/>
  <c r="R79" i="1"/>
  <c r="I81" i="1"/>
  <c r="C72" i="1"/>
  <c r="A80" i="1" l="1"/>
  <c r="O80" i="1" s="1"/>
  <c r="Q80" i="1" s="1"/>
  <c r="D79" i="1"/>
  <c r="E79" i="1" s="1"/>
  <c r="G66" i="1"/>
  <c r="H65" i="1"/>
  <c r="N65" i="1" s="1"/>
  <c r="P65" i="1" s="1"/>
  <c r="B65" i="1" s="1"/>
  <c r="J67" i="1"/>
  <c r="K66" i="1"/>
  <c r="L66" i="1" s="1"/>
  <c r="M66" i="1" s="1"/>
  <c r="R80" i="1"/>
  <c r="S80" i="1"/>
  <c r="I82" i="1"/>
  <c r="C73" i="1"/>
  <c r="A81" i="1" l="1"/>
  <c r="O81" i="1" s="1"/>
  <c r="Q81" i="1" s="1"/>
  <c r="D80" i="1"/>
  <c r="E80" i="1" s="1"/>
  <c r="F80" i="1"/>
  <c r="K67" i="1"/>
  <c r="L67" i="1" s="1"/>
  <c r="M67" i="1" s="1"/>
  <c r="J68" i="1"/>
  <c r="H66" i="1"/>
  <c r="N66" i="1" s="1"/>
  <c r="P66" i="1" s="1"/>
  <c r="B66" i="1" s="1"/>
  <c r="G67" i="1"/>
  <c r="S81" i="1"/>
  <c r="R81" i="1"/>
  <c r="C74" i="1"/>
  <c r="I83" i="1"/>
  <c r="A82" i="1" l="1"/>
  <c r="O82" i="1" s="1"/>
  <c r="Q82" i="1" s="1"/>
  <c r="D81" i="1"/>
  <c r="E81" i="1" s="1"/>
  <c r="F81" i="1"/>
  <c r="J69" i="1"/>
  <c r="K68" i="1"/>
  <c r="L68" i="1" s="1"/>
  <c r="M68" i="1" s="1"/>
  <c r="H67" i="1"/>
  <c r="N67" i="1" s="1"/>
  <c r="P67" i="1" s="1"/>
  <c r="B67" i="1" s="1"/>
  <c r="G68" i="1"/>
  <c r="R82" i="1"/>
  <c r="S82" i="1"/>
  <c r="C75" i="1"/>
  <c r="I84" i="1"/>
  <c r="A83" i="1" l="1"/>
  <c r="O83" i="1" s="1"/>
  <c r="Q83" i="1" s="1"/>
  <c r="D82" i="1"/>
  <c r="E82" i="1" s="1"/>
  <c r="F82" i="1"/>
  <c r="G69" i="1"/>
  <c r="H68" i="1"/>
  <c r="N68" i="1" s="1"/>
  <c r="P68" i="1" s="1"/>
  <c r="B68" i="1" s="1"/>
  <c r="K69" i="1"/>
  <c r="L69" i="1" s="1"/>
  <c r="M69" i="1" s="1"/>
  <c r="J70" i="1"/>
  <c r="S83" i="1"/>
  <c r="R83" i="1"/>
  <c r="I85" i="1"/>
  <c r="C76" i="1"/>
  <c r="A84" i="1" l="1"/>
  <c r="O84" i="1" s="1"/>
  <c r="Q84" i="1" s="1"/>
  <c r="D83" i="1"/>
  <c r="E83" i="1" s="1"/>
  <c r="F84" i="1" s="1"/>
  <c r="F83" i="1"/>
  <c r="G70" i="1"/>
  <c r="H69" i="1"/>
  <c r="N69" i="1" s="1"/>
  <c r="P69" i="1" s="1"/>
  <c r="B69" i="1" s="1"/>
  <c r="K70" i="1"/>
  <c r="L70" i="1" s="1"/>
  <c r="M70" i="1" s="1"/>
  <c r="J71" i="1"/>
  <c r="R84" i="1"/>
  <c r="S84" i="1"/>
  <c r="I86" i="1"/>
  <c r="C77" i="1"/>
  <c r="A85" i="1" l="1"/>
  <c r="D84" i="1"/>
  <c r="E84" i="1" s="1"/>
  <c r="H70" i="1"/>
  <c r="N70" i="1" s="1"/>
  <c r="P70" i="1" s="1"/>
  <c r="B70" i="1" s="1"/>
  <c r="G71" i="1"/>
  <c r="K71" i="1"/>
  <c r="L71" i="1" s="1"/>
  <c r="M71" i="1" s="1"/>
  <c r="J72" i="1"/>
  <c r="S85" i="1"/>
  <c r="R85" i="1"/>
  <c r="I87" i="1"/>
  <c r="C78" i="1"/>
  <c r="A86" i="1" l="1"/>
  <c r="D85" i="1"/>
  <c r="E85" i="1" s="1"/>
  <c r="F85" i="1"/>
  <c r="G72" i="1"/>
  <c r="H71" i="1"/>
  <c r="N71" i="1" s="1"/>
  <c r="P71" i="1" s="1"/>
  <c r="B71" i="1" s="1"/>
  <c r="K72" i="1"/>
  <c r="L72" i="1" s="1"/>
  <c r="M72" i="1" s="1"/>
  <c r="J73" i="1"/>
  <c r="O85" i="1"/>
  <c r="Q85" i="1" s="1"/>
  <c r="I88" i="1"/>
  <c r="C79" i="1"/>
  <c r="A87" i="1" l="1"/>
  <c r="D86" i="1"/>
  <c r="E86" i="1" s="1"/>
  <c r="F87" i="1" s="1"/>
  <c r="F86" i="1"/>
  <c r="K73" i="1"/>
  <c r="L73" i="1" s="1"/>
  <c r="M73" i="1" s="1"/>
  <c r="J74" i="1"/>
  <c r="G73" i="1"/>
  <c r="H72" i="1"/>
  <c r="N72" i="1" s="1"/>
  <c r="P72" i="1" s="1"/>
  <c r="B72" i="1" s="1"/>
  <c r="S86" i="1"/>
  <c r="O86" i="1"/>
  <c r="Q86" i="1" s="1"/>
  <c r="R86" i="1"/>
  <c r="C80" i="1"/>
  <c r="I89" i="1"/>
  <c r="A88" i="1" l="1"/>
  <c r="D87" i="1"/>
  <c r="E87" i="1" s="1"/>
  <c r="K74" i="1"/>
  <c r="L74" i="1" s="1"/>
  <c r="M74" i="1" s="1"/>
  <c r="J75" i="1"/>
  <c r="G74" i="1"/>
  <c r="H73" i="1"/>
  <c r="N73" i="1" s="1"/>
  <c r="P73" i="1" s="1"/>
  <c r="B73" i="1" s="1"/>
  <c r="R87" i="1"/>
  <c r="O87" i="1"/>
  <c r="Q87" i="1" s="1"/>
  <c r="S87" i="1"/>
  <c r="C81" i="1"/>
  <c r="I90" i="1"/>
  <c r="A89" i="1" l="1"/>
  <c r="D88" i="1"/>
  <c r="E88" i="1" s="1"/>
  <c r="F89" i="1" s="1"/>
  <c r="F88" i="1"/>
  <c r="H74" i="1"/>
  <c r="N74" i="1" s="1"/>
  <c r="P74" i="1" s="1"/>
  <c r="B74" i="1" s="1"/>
  <c r="G75" i="1"/>
  <c r="K75" i="1"/>
  <c r="L75" i="1" s="1"/>
  <c r="M75" i="1" s="1"/>
  <c r="J76" i="1"/>
  <c r="S88" i="1"/>
  <c r="O88" i="1"/>
  <c r="Q88" i="1" s="1"/>
  <c r="R88" i="1"/>
  <c r="C82" i="1"/>
  <c r="I91" i="1"/>
  <c r="A90" i="1" l="1"/>
  <c r="D89" i="1"/>
  <c r="E89" i="1" s="1"/>
  <c r="F90" i="1" s="1"/>
  <c r="G76" i="1"/>
  <c r="H75" i="1"/>
  <c r="N75" i="1" s="1"/>
  <c r="P75" i="1" s="1"/>
  <c r="B75" i="1" s="1"/>
  <c r="K76" i="1"/>
  <c r="L76" i="1" s="1"/>
  <c r="M76" i="1" s="1"/>
  <c r="J77" i="1"/>
  <c r="R89" i="1"/>
  <c r="S89" i="1"/>
  <c r="O89" i="1"/>
  <c r="Q89" i="1" s="1"/>
  <c r="C83" i="1"/>
  <c r="I92" i="1"/>
  <c r="A91" i="1" l="1"/>
  <c r="D90" i="1"/>
  <c r="E90" i="1" s="1"/>
  <c r="G77" i="1"/>
  <c r="H76" i="1"/>
  <c r="N76" i="1" s="1"/>
  <c r="P76" i="1" s="1"/>
  <c r="B76" i="1" s="1"/>
  <c r="K77" i="1"/>
  <c r="L77" i="1" s="1"/>
  <c r="M77" i="1" s="1"/>
  <c r="J78" i="1"/>
  <c r="O90" i="1"/>
  <c r="Q90" i="1" s="1"/>
  <c r="R90" i="1"/>
  <c r="S90" i="1"/>
  <c r="I93" i="1"/>
  <c r="C84" i="1"/>
  <c r="A92" i="1" l="1"/>
  <c r="D91" i="1"/>
  <c r="E91" i="1" s="1"/>
  <c r="F91" i="1"/>
  <c r="H77" i="1"/>
  <c r="N77" i="1" s="1"/>
  <c r="P77" i="1" s="1"/>
  <c r="B77" i="1" s="1"/>
  <c r="G78" i="1"/>
  <c r="S91" i="1"/>
  <c r="K78" i="1"/>
  <c r="L78" i="1" s="1"/>
  <c r="M78" i="1" s="1"/>
  <c r="J79" i="1"/>
  <c r="R91" i="1"/>
  <c r="O91" i="1"/>
  <c r="Q91" i="1" s="1"/>
  <c r="I94" i="1"/>
  <c r="C85" i="1"/>
  <c r="A93" i="1" l="1"/>
  <c r="D92" i="1"/>
  <c r="E92" i="1" s="1"/>
  <c r="F92" i="1"/>
  <c r="S92" i="1"/>
  <c r="J80" i="1"/>
  <c r="K79" i="1"/>
  <c r="L79" i="1" s="1"/>
  <c r="M79" i="1" s="1"/>
  <c r="G79" i="1"/>
  <c r="H78" i="1"/>
  <c r="N78" i="1" s="1"/>
  <c r="P78" i="1" s="1"/>
  <c r="B78" i="1" s="1"/>
  <c r="O92" i="1"/>
  <c r="Q92" i="1" s="1"/>
  <c r="R92" i="1"/>
  <c r="C86" i="1"/>
  <c r="I95" i="1"/>
  <c r="A94" i="1" l="1"/>
  <c r="D93" i="1"/>
  <c r="E93" i="1" s="1"/>
  <c r="F94" i="1" s="1"/>
  <c r="F93" i="1"/>
  <c r="G80" i="1"/>
  <c r="H79" i="1"/>
  <c r="N79" i="1" s="1"/>
  <c r="P79" i="1" s="1"/>
  <c r="B79" i="1" s="1"/>
  <c r="J81" i="1"/>
  <c r="K80" i="1"/>
  <c r="L80" i="1" s="1"/>
  <c r="M80" i="1" s="1"/>
  <c r="R93" i="1"/>
  <c r="S93" i="1"/>
  <c r="O93" i="1"/>
  <c r="Q93" i="1" s="1"/>
  <c r="I96" i="1"/>
  <c r="C87" i="1"/>
  <c r="A95" i="1" l="1"/>
  <c r="D94" i="1"/>
  <c r="E94" i="1" s="1"/>
  <c r="F95" i="1" s="1"/>
  <c r="K81" i="1"/>
  <c r="L81" i="1" s="1"/>
  <c r="M81" i="1" s="1"/>
  <c r="J82" i="1"/>
  <c r="G81" i="1"/>
  <c r="H80" i="1"/>
  <c r="N80" i="1" s="1"/>
  <c r="P80" i="1" s="1"/>
  <c r="B80" i="1" s="1"/>
  <c r="R94" i="1"/>
  <c r="O94" i="1"/>
  <c r="Q94" i="1" s="1"/>
  <c r="S94" i="1"/>
  <c r="I97" i="1"/>
  <c r="C88" i="1"/>
  <c r="A96" i="1" l="1"/>
  <c r="D95" i="1"/>
  <c r="E95" i="1" s="1"/>
  <c r="F96" i="1" s="1"/>
  <c r="S95" i="1"/>
  <c r="H81" i="1"/>
  <c r="N81" i="1" s="1"/>
  <c r="P81" i="1" s="1"/>
  <c r="B81" i="1" s="1"/>
  <c r="G82" i="1"/>
  <c r="K82" i="1"/>
  <c r="L82" i="1" s="1"/>
  <c r="M82" i="1" s="1"/>
  <c r="J83" i="1"/>
  <c r="O95" i="1"/>
  <c r="Q95" i="1" s="1"/>
  <c r="R95" i="1"/>
  <c r="C89" i="1"/>
  <c r="I98" i="1"/>
  <c r="A97" i="1" l="1"/>
  <c r="D96" i="1"/>
  <c r="E96" i="1" s="1"/>
  <c r="R96" i="1"/>
  <c r="G83" i="1"/>
  <c r="H82" i="1"/>
  <c r="N82" i="1" s="1"/>
  <c r="P82" i="1" s="1"/>
  <c r="B82" i="1" s="1"/>
  <c r="K83" i="1"/>
  <c r="L83" i="1" s="1"/>
  <c r="M83" i="1" s="1"/>
  <c r="J84" i="1"/>
  <c r="O96" i="1"/>
  <c r="Q96" i="1" s="1"/>
  <c r="S96" i="1"/>
  <c r="C90" i="1"/>
  <c r="I99" i="1"/>
  <c r="A98" i="1" l="1"/>
  <c r="D97" i="1"/>
  <c r="E97" i="1" s="1"/>
  <c r="F97" i="1"/>
  <c r="S97" i="1"/>
  <c r="H83" i="1"/>
  <c r="N83" i="1" s="1"/>
  <c r="P83" i="1" s="1"/>
  <c r="B83" i="1" s="1"/>
  <c r="G84" i="1"/>
  <c r="J85" i="1"/>
  <c r="K84" i="1"/>
  <c r="L84" i="1" s="1"/>
  <c r="M84" i="1" s="1"/>
  <c r="O97" i="1"/>
  <c r="Q97" i="1" s="1"/>
  <c r="R97" i="1"/>
  <c r="I100" i="1"/>
  <c r="C91" i="1"/>
  <c r="A99" i="1" l="1"/>
  <c r="D98" i="1"/>
  <c r="E98" i="1" s="1"/>
  <c r="F98" i="1"/>
  <c r="R98" i="1"/>
  <c r="J86" i="1"/>
  <c r="K85" i="1"/>
  <c r="L85" i="1" s="1"/>
  <c r="M85" i="1" s="1"/>
  <c r="G85" i="1"/>
  <c r="H84" i="1"/>
  <c r="N84" i="1" s="1"/>
  <c r="P84" i="1" s="1"/>
  <c r="B84" i="1" s="1"/>
  <c r="O98" i="1"/>
  <c r="Q98" i="1" s="1"/>
  <c r="S98" i="1"/>
  <c r="C92" i="1"/>
  <c r="I101" i="1"/>
  <c r="A100" i="1" l="1"/>
  <c r="D99" i="1"/>
  <c r="E99" i="1" s="1"/>
  <c r="F99" i="1"/>
  <c r="H85" i="1"/>
  <c r="N85" i="1" s="1"/>
  <c r="P85" i="1" s="1"/>
  <c r="B85" i="1" s="1"/>
  <c r="G86" i="1"/>
  <c r="J87" i="1"/>
  <c r="K86" i="1"/>
  <c r="L86" i="1" s="1"/>
  <c r="M86" i="1" s="1"/>
  <c r="S99" i="1"/>
  <c r="O99" i="1"/>
  <c r="Q99" i="1" s="1"/>
  <c r="R99" i="1"/>
  <c r="C93" i="1"/>
  <c r="I102" i="1"/>
  <c r="A101" i="1" l="1"/>
  <c r="D100" i="1"/>
  <c r="E100" i="1" s="1"/>
  <c r="F100" i="1"/>
  <c r="R100" i="1"/>
  <c r="J88" i="1"/>
  <c r="K87" i="1"/>
  <c r="L87" i="1" s="1"/>
  <c r="M87" i="1" s="1"/>
  <c r="H86" i="1"/>
  <c r="N86" i="1" s="1"/>
  <c r="P86" i="1" s="1"/>
  <c r="B86" i="1" s="1"/>
  <c r="G87" i="1"/>
  <c r="O100" i="1"/>
  <c r="Q100" i="1" s="1"/>
  <c r="S100" i="1"/>
  <c r="I103" i="1"/>
  <c r="C94" i="1"/>
  <c r="A102" i="1" l="1"/>
  <c r="D101" i="1"/>
  <c r="E101" i="1" s="1"/>
  <c r="F101" i="1"/>
  <c r="H87" i="1"/>
  <c r="N87" i="1" s="1"/>
  <c r="P87" i="1" s="1"/>
  <c r="B87" i="1" s="1"/>
  <c r="G88" i="1"/>
  <c r="J89" i="1"/>
  <c r="K88" i="1"/>
  <c r="L88" i="1" s="1"/>
  <c r="M88" i="1" s="1"/>
  <c r="S101" i="1"/>
  <c r="R101" i="1"/>
  <c r="O101" i="1"/>
  <c r="Q101" i="1" s="1"/>
  <c r="C95" i="1"/>
  <c r="I104" i="1"/>
  <c r="A103" i="1" l="1"/>
  <c r="D102" i="1"/>
  <c r="E102" i="1" s="1"/>
  <c r="F102" i="1"/>
  <c r="K89" i="1"/>
  <c r="L89" i="1" s="1"/>
  <c r="M89" i="1" s="1"/>
  <c r="J90" i="1"/>
  <c r="G89" i="1"/>
  <c r="H88" i="1"/>
  <c r="N88" i="1" s="1"/>
  <c r="P88" i="1" s="1"/>
  <c r="B88" i="1" s="1"/>
  <c r="R102" i="1"/>
  <c r="O102" i="1"/>
  <c r="Q102" i="1" s="1"/>
  <c r="S102" i="1"/>
  <c r="I105" i="1"/>
  <c r="C96" i="1"/>
  <c r="A104" i="1" l="1"/>
  <c r="D103" i="1"/>
  <c r="E103" i="1" s="1"/>
  <c r="F103" i="1"/>
  <c r="S103" i="1"/>
  <c r="H89" i="1"/>
  <c r="N89" i="1" s="1"/>
  <c r="P89" i="1" s="1"/>
  <c r="B89" i="1" s="1"/>
  <c r="G90" i="1"/>
  <c r="K90" i="1"/>
  <c r="L90" i="1" s="1"/>
  <c r="M90" i="1" s="1"/>
  <c r="J91" i="1"/>
  <c r="O103" i="1"/>
  <c r="Q103" i="1" s="1"/>
  <c r="R103" i="1"/>
  <c r="C97" i="1"/>
  <c r="I106" i="1"/>
  <c r="A105" i="1" l="1"/>
  <c r="D104" i="1"/>
  <c r="E104" i="1" s="1"/>
  <c r="F105" i="1" s="1"/>
  <c r="F104" i="1"/>
  <c r="J92" i="1"/>
  <c r="K91" i="1"/>
  <c r="L91" i="1" s="1"/>
  <c r="M91" i="1" s="1"/>
  <c r="G91" i="1"/>
  <c r="H90" i="1"/>
  <c r="N90" i="1" s="1"/>
  <c r="P90" i="1" s="1"/>
  <c r="B90" i="1" s="1"/>
  <c r="R104" i="1"/>
  <c r="S104" i="1"/>
  <c r="O104" i="1"/>
  <c r="Q104" i="1" s="1"/>
  <c r="I107" i="1"/>
  <c r="C98" i="1"/>
  <c r="A106" i="1" l="1"/>
  <c r="D105" i="1"/>
  <c r="E105" i="1" s="1"/>
  <c r="F106" i="1" s="1"/>
  <c r="G92" i="1"/>
  <c r="H91" i="1"/>
  <c r="N91" i="1" s="1"/>
  <c r="P91" i="1" s="1"/>
  <c r="B91" i="1" s="1"/>
  <c r="J93" i="1"/>
  <c r="K92" i="1"/>
  <c r="L92" i="1" s="1"/>
  <c r="M92" i="1" s="1"/>
  <c r="O105" i="1"/>
  <c r="Q105" i="1" s="1"/>
  <c r="S105" i="1"/>
  <c r="R105" i="1"/>
  <c r="C99" i="1"/>
  <c r="I108" i="1"/>
  <c r="A107" i="1" l="1"/>
  <c r="D106" i="1"/>
  <c r="E106" i="1" s="1"/>
  <c r="F107" i="1" s="1"/>
  <c r="K93" i="1"/>
  <c r="L93" i="1" s="1"/>
  <c r="M93" i="1" s="1"/>
  <c r="J94" i="1"/>
  <c r="R106" i="1"/>
  <c r="H92" i="1"/>
  <c r="N92" i="1" s="1"/>
  <c r="P92" i="1" s="1"/>
  <c r="B92" i="1" s="1"/>
  <c r="G93" i="1"/>
  <c r="S106" i="1"/>
  <c r="O106" i="1"/>
  <c r="C100" i="1"/>
  <c r="I109" i="1"/>
  <c r="A108" i="1" l="1"/>
  <c r="D107" i="1"/>
  <c r="E107" i="1" s="1"/>
  <c r="F108" i="1" s="1"/>
  <c r="J95" i="1"/>
  <c r="K94" i="1"/>
  <c r="L94" i="1" s="1"/>
  <c r="M94" i="1" s="1"/>
  <c r="H93" i="1"/>
  <c r="N93" i="1" s="1"/>
  <c r="P93" i="1" s="1"/>
  <c r="B93" i="1" s="1"/>
  <c r="G94" i="1"/>
  <c r="S107" i="1"/>
  <c r="R107" i="1"/>
  <c r="Q106" i="1"/>
  <c r="O107" i="1"/>
  <c r="Q107" i="1" s="1"/>
  <c r="C101" i="1"/>
  <c r="I110" i="1"/>
  <c r="A109" i="1" l="1"/>
  <c r="D108" i="1"/>
  <c r="E108" i="1" s="1"/>
  <c r="G95" i="1"/>
  <c r="H94" i="1"/>
  <c r="N94" i="1" s="1"/>
  <c r="P94" i="1" s="1"/>
  <c r="B94" i="1" s="1"/>
  <c r="K95" i="1"/>
  <c r="L95" i="1" s="1"/>
  <c r="M95" i="1" s="1"/>
  <c r="J96" i="1"/>
  <c r="O108" i="1"/>
  <c r="Q108" i="1" s="1"/>
  <c r="R108" i="1"/>
  <c r="S108" i="1"/>
  <c r="C102" i="1"/>
  <c r="I111" i="1"/>
  <c r="A110" i="1" l="1"/>
  <c r="D109" i="1"/>
  <c r="E109" i="1" s="1"/>
  <c r="F109" i="1"/>
  <c r="G96" i="1"/>
  <c r="H95" i="1"/>
  <c r="N95" i="1" s="1"/>
  <c r="P95" i="1" s="1"/>
  <c r="B95" i="1" s="1"/>
  <c r="S109" i="1"/>
  <c r="K96" i="1"/>
  <c r="L96" i="1" s="1"/>
  <c r="M96" i="1" s="1"/>
  <c r="J97" i="1"/>
  <c r="O109" i="1"/>
  <c r="Q109" i="1" s="1"/>
  <c r="R109" i="1"/>
  <c r="I112" i="1"/>
  <c r="C103" i="1"/>
  <c r="A111" i="1" l="1"/>
  <c r="D110" i="1"/>
  <c r="E110" i="1" s="1"/>
  <c r="F110" i="1"/>
  <c r="R110" i="1"/>
  <c r="K97" i="1"/>
  <c r="L97" i="1" s="1"/>
  <c r="M97" i="1" s="1"/>
  <c r="J98" i="1"/>
  <c r="G97" i="1"/>
  <c r="H96" i="1"/>
  <c r="N96" i="1" s="1"/>
  <c r="P96" i="1" s="1"/>
  <c r="B96" i="1" s="1"/>
  <c r="S110" i="1"/>
  <c r="O110" i="1"/>
  <c r="Q110" i="1" s="1"/>
  <c r="I113" i="1"/>
  <c r="C104" i="1"/>
  <c r="A112" i="1" l="1"/>
  <c r="D111" i="1"/>
  <c r="E111" i="1" s="1"/>
  <c r="F111" i="1"/>
  <c r="G98" i="1"/>
  <c r="H97" i="1"/>
  <c r="N97" i="1" s="1"/>
  <c r="P97" i="1" s="1"/>
  <c r="B97" i="1" s="1"/>
  <c r="K98" i="1"/>
  <c r="L98" i="1" s="1"/>
  <c r="M98" i="1" s="1"/>
  <c r="J99" i="1"/>
  <c r="O111" i="1"/>
  <c r="Q111" i="1" s="1"/>
  <c r="S111" i="1"/>
  <c r="R111" i="1"/>
  <c r="C105" i="1"/>
  <c r="I114" i="1"/>
  <c r="A113" i="1" l="1"/>
  <c r="D112" i="1"/>
  <c r="E112" i="1" s="1"/>
  <c r="F113" i="1" s="1"/>
  <c r="F112" i="1"/>
  <c r="K99" i="1"/>
  <c r="L99" i="1" s="1"/>
  <c r="M99" i="1" s="1"/>
  <c r="J100" i="1"/>
  <c r="R112" i="1"/>
  <c r="G99" i="1"/>
  <c r="H98" i="1"/>
  <c r="N98" i="1" s="1"/>
  <c r="P98" i="1" s="1"/>
  <c r="B98" i="1" s="1"/>
  <c r="S112" i="1"/>
  <c r="O112" i="1"/>
  <c r="Q112" i="1" s="1"/>
  <c r="I115" i="1"/>
  <c r="C106" i="1"/>
  <c r="A114" i="1" l="1"/>
  <c r="D113" i="1"/>
  <c r="E113" i="1" s="1"/>
  <c r="F114" i="1" s="1"/>
  <c r="J101" i="1"/>
  <c r="K100" i="1"/>
  <c r="L100" i="1" s="1"/>
  <c r="M100" i="1" s="1"/>
  <c r="G100" i="1"/>
  <c r="H99" i="1"/>
  <c r="N99" i="1" s="1"/>
  <c r="P99" i="1" s="1"/>
  <c r="B99" i="1" s="1"/>
  <c r="O113" i="1"/>
  <c r="Q113" i="1" s="1"/>
  <c r="R113" i="1"/>
  <c r="S113" i="1"/>
  <c r="C107" i="1"/>
  <c r="I116" i="1"/>
  <c r="A115" i="1" l="1"/>
  <c r="D114" i="1"/>
  <c r="E114" i="1" s="1"/>
  <c r="G101" i="1"/>
  <c r="H100" i="1"/>
  <c r="N100" i="1" s="1"/>
  <c r="P100" i="1" s="1"/>
  <c r="B100" i="1" s="1"/>
  <c r="S114" i="1"/>
  <c r="K101" i="1"/>
  <c r="L101" i="1" s="1"/>
  <c r="M101" i="1" s="1"/>
  <c r="J102" i="1"/>
  <c r="R114" i="1"/>
  <c r="O114" i="1"/>
  <c r="Q114" i="1" s="1"/>
  <c r="I117" i="1"/>
  <c r="C108" i="1"/>
  <c r="A116" i="1" l="1"/>
  <c r="D115" i="1"/>
  <c r="E115" i="1" s="1"/>
  <c r="F116" i="1" s="1"/>
  <c r="F115" i="1"/>
  <c r="K102" i="1"/>
  <c r="L102" i="1" s="1"/>
  <c r="M102" i="1" s="1"/>
  <c r="J103" i="1"/>
  <c r="G102" i="1"/>
  <c r="H101" i="1"/>
  <c r="N101" i="1" s="1"/>
  <c r="P101" i="1" s="1"/>
  <c r="B101" i="1" s="1"/>
  <c r="S115" i="1"/>
  <c r="O115" i="1"/>
  <c r="Q115" i="1" s="1"/>
  <c r="R115" i="1"/>
  <c r="I118" i="1"/>
  <c r="C109" i="1"/>
  <c r="A117" i="1" l="1"/>
  <c r="D116" i="1"/>
  <c r="E116" i="1" s="1"/>
  <c r="F117" i="1" s="1"/>
  <c r="R116" i="1"/>
  <c r="G103" i="1"/>
  <c r="H102" i="1"/>
  <c r="N102" i="1" s="1"/>
  <c r="P102" i="1" s="1"/>
  <c r="B102" i="1" s="1"/>
  <c r="J104" i="1"/>
  <c r="K103" i="1"/>
  <c r="L103" i="1" s="1"/>
  <c r="M103" i="1" s="1"/>
  <c r="O116" i="1"/>
  <c r="Q116" i="1" s="1"/>
  <c r="S116" i="1"/>
  <c r="I119" i="1"/>
  <c r="C110" i="1"/>
  <c r="A118" i="1" l="1"/>
  <c r="D117" i="1"/>
  <c r="E117" i="1" s="1"/>
  <c r="J105" i="1"/>
  <c r="K104" i="1"/>
  <c r="L104" i="1" s="1"/>
  <c r="M104" i="1" s="1"/>
  <c r="G104" i="1"/>
  <c r="H103" i="1"/>
  <c r="N103" i="1" s="1"/>
  <c r="P103" i="1" s="1"/>
  <c r="B103" i="1" s="1"/>
  <c r="S117" i="1"/>
  <c r="O117" i="1"/>
  <c r="Q117" i="1" s="1"/>
  <c r="R117" i="1"/>
  <c r="C111" i="1"/>
  <c r="I120" i="1"/>
  <c r="A119" i="1" l="1"/>
  <c r="D118" i="1"/>
  <c r="E118" i="1" s="1"/>
  <c r="F118" i="1"/>
  <c r="H104" i="1"/>
  <c r="N104" i="1" s="1"/>
  <c r="P104" i="1" s="1"/>
  <c r="G105" i="1"/>
  <c r="K105" i="1"/>
  <c r="L105" i="1" s="1"/>
  <c r="M105" i="1" s="1"/>
  <c r="J106" i="1"/>
  <c r="R118" i="1"/>
  <c r="O118" i="1"/>
  <c r="Q118" i="1" s="1"/>
  <c r="S118" i="1"/>
  <c r="I121" i="1"/>
  <c r="C112" i="1"/>
  <c r="A120" i="1" l="1"/>
  <c r="D119" i="1"/>
  <c r="E119" i="1" s="1"/>
  <c r="F120" i="1" s="1"/>
  <c r="B104" i="1"/>
  <c r="F119" i="1"/>
  <c r="G106" i="1"/>
  <c r="H105" i="1"/>
  <c r="N105" i="1" s="1"/>
  <c r="P105" i="1" s="1"/>
  <c r="B105" i="1" s="1"/>
  <c r="K106" i="1"/>
  <c r="L106" i="1" s="1"/>
  <c r="M106" i="1" s="1"/>
  <c r="J107" i="1"/>
  <c r="S119" i="1"/>
  <c r="O119" i="1"/>
  <c r="Q119" i="1" s="1"/>
  <c r="R119" i="1"/>
  <c r="C113" i="1"/>
  <c r="I122" i="1"/>
  <c r="A121" i="1" l="1"/>
  <c r="D120" i="1"/>
  <c r="E120" i="1" s="1"/>
  <c r="F121" i="1" s="1"/>
  <c r="G107" i="1"/>
  <c r="H106" i="1"/>
  <c r="N106" i="1" s="1"/>
  <c r="P106" i="1" s="1"/>
  <c r="B106" i="1" s="1"/>
  <c r="R120" i="1"/>
  <c r="K107" i="1"/>
  <c r="L107" i="1" s="1"/>
  <c r="M107" i="1" s="1"/>
  <c r="J108" i="1"/>
  <c r="O120" i="1"/>
  <c r="Q120" i="1" s="1"/>
  <c r="S120" i="1"/>
  <c r="I123" i="1"/>
  <c r="C114" i="1"/>
  <c r="A122" i="1" l="1"/>
  <c r="D121" i="1"/>
  <c r="E121" i="1" s="1"/>
  <c r="K108" i="1"/>
  <c r="L108" i="1" s="1"/>
  <c r="M108" i="1" s="1"/>
  <c r="J109" i="1"/>
  <c r="G108" i="1"/>
  <c r="H107" i="1"/>
  <c r="N107" i="1" s="1"/>
  <c r="P107" i="1" s="1"/>
  <c r="B107" i="1" s="1"/>
  <c r="S121" i="1"/>
  <c r="O121" i="1"/>
  <c r="Q121" i="1" s="1"/>
  <c r="R121" i="1"/>
  <c r="C115" i="1"/>
  <c r="I124" i="1"/>
  <c r="A123" i="1" l="1"/>
  <c r="D122" i="1"/>
  <c r="E122" i="1" s="1"/>
  <c r="F122" i="1"/>
  <c r="G109" i="1"/>
  <c r="H108" i="1"/>
  <c r="N108" i="1" s="1"/>
  <c r="P108" i="1" s="1"/>
  <c r="B108" i="1" s="1"/>
  <c r="J110" i="1"/>
  <c r="K109" i="1"/>
  <c r="L109" i="1" s="1"/>
  <c r="M109" i="1" s="1"/>
  <c r="R122" i="1"/>
  <c r="O122" i="1"/>
  <c r="Q122" i="1" s="1"/>
  <c r="S122" i="1"/>
  <c r="C116" i="1"/>
  <c r="I125" i="1"/>
  <c r="A124" i="1" l="1"/>
  <c r="D123" i="1"/>
  <c r="E123" i="1" s="1"/>
  <c r="F123" i="1"/>
  <c r="K110" i="1"/>
  <c r="L110" i="1" s="1"/>
  <c r="M110" i="1" s="1"/>
  <c r="J111" i="1"/>
  <c r="G110" i="1"/>
  <c r="H109" i="1"/>
  <c r="N109" i="1" s="1"/>
  <c r="P109" i="1" s="1"/>
  <c r="B109" i="1" s="1"/>
  <c r="R123" i="1"/>
  <c r="O123" i="1"/>
  <c r="Q123" i="1" s="1"/>
  <c r="S123" i="1"/>
  <c r="I126" i="1"/>
  <c r="C117" i="1"/>
  <c r="A125" i="1" l="1"/>
  <c r="D124" i="1"/>
  <c r="E124" i="1" s="1"/>
  <c r="F125" i="1" s="1"/>
  <c r="F124" i="1"/>
  <c r="G111" i="1"/>
  <c r="H110" i="1"/>
  <c r="N110" i="1" s="1"/>
  <c r="P110" i="1" s="1"/>
  <c r="B110" i="1" s="1"/>
  <c r="K111" i="1"/>
  <c r="L111" i="1" s="1"/>
  <c r="M111" i="1" s="1"/>
  <c r="J112" i="1"/>
  <c r="S124" i="1"/>
  <c r="O124" i="1"/>
  <c r="Q124" i="1" s="1"/>
  <c r="R124" i="1"/>
  <c r="I127" i="1"/>
  <c r="C118" i="1"/>
  <c r="A126" i="1" l="1"/>
  <c r="D125" i="1"/>
  <c r="E125" i="1" s="1"/>
  <c r="F126" i="1" s="1"/>
  <c r="K112" i="1"/>
  <c r="L112" i="1" s="1"/>
  <c r="M112" i="1" s="1"/>
  <c r="J113" i="1"/>
  <c r="G112" i="1"/>
  <c r="H111" i="1"/>
  <c r="N111" i="1" s="1"/>
  <c r="P111" i="1" s="1"/>
  <c r="B111" i="1" s="1"/>
  <c r="R125" i="1"/>
  <c r="O125" i="1"/>
  <c r="Q125" i="1" s="1"/>
  <c r="S125" i="1"/>
  <c r="C119" i="1"/>
  <c r="I128" i="1"/>
  <c r="A127" i="1" l="1"/>
  <c r="D126" i="1"/>
  <c r="E126" i="1" s="1"/>
  <c r="F127" i="1" s="1"/>
  <c r="H112" i="1"/>
  <c r="N112" i="1" s="1"/>
  <c r="P112" i="1" s="1"/>
  <c r="B112" i="1" s="1"/>
  <c r="G113" i="1"/>
  <c r="K113" i="1"/>
  <c r="L113" i="1" s="1"/>
  <c r="M113" i="1" s="1"/>
  <c r="J114" i="1"/>
  <c r="S126" i="1"/>
  <c r="O126" i="1"/>
  <c r="Q126" i="1" s="1"/>
  <c r="R126" i="1"/>
  <c r="C120" i="1"/>
  <c r="I129" i="1"/>
  <c r="A128" i="1" l="1"/>
  <c r="D127" i="1"/>
  <c r="E127" i="1" s="1"/>
  <c r="K114" i="1"/>
  <c r="L114" i="1" s="1"/>
  <c r="M114" i="1" s="1"/>
  <c r="J115" i="1"/>
  <c r="H113" i="1"/>
  <c r="N113" i="1" s="1"/>
  <c r="P113" i="1" s="1"/>
  <c r="B113" i="1" s="1"/>
  <c r="G114" i="1"/>
  <c r="O127" i="1"/>
  <c r="Q127" i="1" s="1"/>
  <c r="R127" i="1"/>
  <c r="S127" i="1"/>
  <c r="I130" i="1"/>
  <c r="C121" i="1"/>
  <c r="A129" i="1" l="1"/>
  <c r="D128" i="1"/>
  <c r="E128" i="1" s="1"/>
  <c r="F128" i="1"/>
  <c r="G115" i="1"/>
  <c r="H114" i="1"/>
  <c r="N114" i="1" s="1"/>
  <c r="P114" i="1" s="1"/>
  <c r="B114" i="1" s="1"/>
  <c r="K115" i="1"/>
  <c r="L115" i="1" s="1"/>
  <c r="M115" i="1" s="1"/>
  <c r="J116" i="1"/>
  <c r="R128" i="1"/>
  <c r="S128" i="1"/>
  <c r="O128" i="1"/>
  <c r="Q128" i="1" s="1"/>
  <c r="I131" i="1"/>
  <c r="C122" i="1"/>
  <c r="A130" i="1" l="1"/>
  <c r="D129" i="1"/>
  <c r="E129" i="1" s="1"/>
  <c r="F130" i="1" s="1"/>
  <c r="F129" i="1"/>
  <c r="K116" i="1"/>
  <c r="L116" i="1" s="1"/>
  <c r="M116" i="1" s="1"/>
  <c r="J117" i="1"/>
  <c r="G116" i="1"/>
  <c r="H115" i="1"/>
  <c r="N115" i="1" s="1"/>
  <c r="P115" i="1" s="1"/>
  <c r="B115" i="1" s="1"/>
  <c r="R129" i="1"/>
  <c r="O129" i="1"/>
  <c r="Q129" i="1" s="1"/>
  <c r="S129" i="1"/>
  <c r="C123" i="1"/>
  <c r="I132" i="1"/>
  <c r="A131" i="1" l="1"/>
  <c r="D130" i="1"/>
  <c r="E130" i="1" s="1"/>
  <c r="F131" i="1" s="1"/>
  <c r="G117" i="1"/>
  <c r="H116" i="1"/>
  <c r="N116" i="1" s="1"/>
  <c r="P116" i="1" s="1"/>
  <c r="B116" i="1" s="1"/>
  <c r="K117" i="1"/>
  <c r="L117" i="1" s="1"/>
  <c r="M117" i="1" s="1"/>
  <c r="J118" i="1"/>
  <c r="S130" i="1"/>
  <c r="O130" i="1"/>
  <c r="Q130" i="1" s="1"/>
  <c r="R130" i="1"/>
  <c r="C124" i="1"/>
  <c r="I133" i="1"/>
  <c r="A132" i="1" l="1"/>
  <c r="D131" i="1"/>
  <c r="E131" i="1" s="1"/>
  <c r="J119" i="1"/>
  <c r="K118" i="1"/>
  <c r="L118" i="1" s="1"/>
  <c r="M118" i="1" s="1"/>
  <c r="G118" i="1"/>
  <c r="H117" i="1"/>
  <c r="N117" i="1" s="1"/>
  <c r="P117" i="1" s="1"/>
  <c r="B117" i="1" s="1"/>
  <c r="R131" i="1"/>
  <c r="O131" i="1"/>
  <c r="Q131" i="1" s="1"/>
  <c r="S131" i="1"/>
  <c r="I134" i="1"/>
  <c r="C125" i="1"/>
  <c r="A133" i="1" l="1"/>
  <c r="D132" i="1"/>
  <c r="E132" i="1" s="1"/>
  <c r="F132" i="1"/>
  <c r="G119" i="1"/>
  <c r="H118" i="1"/>
  <c r="N118" i="1" s="1"/>
  <c r="P118" i="1" s="1"/>
  <c r="B118" i="1" s="1"/>
  <c r="J120" i="1"/>
  <c r="K119" i="1"/>
  <c r="L119" i="1" s="1"/>
  <c r="M119" i="1" s="1"/>
  <c r="R132" i="1"/>
  <c r="S132" i="1"/>
  <c r="O132" i="1"/>
  <c r="Q132" i="1" s="1"/>
  <c r="C126" i="1"/>
  <c r="I135" i="1"/>
  <c r="A134" i="1" l="1"/>
  <c r="D133" i="1"/>
  <c r="E133" i="1" s="1"/>
  <c r="F133" i="1"/>
  <c r="J121" i="1"/>
  <c r="K120" i="1"/>
  <c r="L120" i="1" s="1"/>
  <c r="M120" i="1" s="1"/>
  <c r="G120" i="1"/>
  <c r="H119" i="1"/>
  <c r="N119" i="1" s="1"/>
  <c r="P119" i="1" s="1"/>
  <c r="B119" i="1" s="1"/>
  <c r="S133" i="1"/>
  <c r="O133" i="1"/>
  <c r="Q133" i="1" s="1"/>
  <c r="R133" i="1"/>
  <c r="C127" i="1"/>
  <c r="I136" i="1"/>
  <c r="A135" i="1" l="1"/>
  <c r="D134" i="1"/>
  <c r="E134" i="1" s="1"/>
  <c r="F135" i="1" s="1"/>
  <c r="F134" i="1"/>
  <c r="G121" i="1"/>
  <c r="H120" i="1"/>
  <c r="N120" i="1" s="1"/>
  <c r="P120" i="1" s="1"/>
  <c r="B120" i="1" s="1"/>
  <c r="K121" i="1"/>
  <c r="L121" i="1" s="1"/>
  <c r="M121" i="1" s="1"/>
  <c r="J122" i="1"/>
  <c r="R134" i="1"/>
  <c r="O134" i="1"/>
  <c r="Q134" i="1" s="1"/>
  <c r="S134" i="1"/>
  <c r="I137" i="1"/>
  <c r="C128" i="1"/>
  <c r="A136" i="1" l="1"/>
  <c r="D135" i="1"/>
  <c r="E135" i="1" s="1"/>
  <c r="F136" i="1" s="1"/>
  <c r="J123" i="1"/>
  <c r="K122" i="1"/>
  <c r="L122" i="1" s="1"/>
  <c r="M122" i="1" s="1"/>
  <c r="G122" i="1"/>
  <c r="H121" i="1"/>
  <c r="N121" i="1" s="1"/>
  <c r="P121" i="1" s="1"/>
  <c r="B121" i="1" s="1"/>
  <c r="S135" i="1"/>
  <c r="O135" i="1"/>
  <c r="Q135" i="1" s="1"/>
  <c r="R135" i="1"/>
  <c r="I138" i="1"/>
  <c r="C129" i="1"/>
  <c r="A137" i="1" l="1"/>
  <c r="D136" i="1"/>
  <c r="E136" i="1" s="1"/>
  <c r="H122" i="1"/>
  <c r="N122" i="1" s="1"/>
  <c r="P122" i="1" s="1"/>
  <c r="B122" i="1" s="1"/>
  <c r="G123" i="1"/>
  <c r="K123" i="1"/>
  <c r="L123" i="1" s="1"/>
  <c r="M123" i="1" s="1"/>
  <c r="J124" i="1"/>
  <c r="R136" i="1"/>
  <c r="O136" i="1"/>
  <c r="S136" i="1"/>
  <c r="C130" i="1"/>
  <c r="I139" i="1"/>
  <c r="A138" i="1" l="1"/>
  <c r="D137" i="1"/>
  <c r="E137" i="1" s="1"/>
  <c r="F138" i="1" s="1"/>
  <c r="F137" i="1"/>
  <c r="G124" i="1"/>
  <c r="H123" i="1"/>
  <c r="N123" i="1" s="1"/>
  <c r="P123" i="1" s="1"/>
  <c r="B123" i="1" s="1"/>
  <c r="K124" i="1"/>
  <c r="L124" i="1" s="1"/>
  <c r="M124" i="1" s="1"/>
  <c r="J125" i="1"/>
  <c r="S137" i="1"/>
  <c r="R137" i="1"/>
  <c r="Q136" i="1"/>
  <c r="O137" i="1"/>
  <c r="Q137" i="1" s="1"/>
  <c r="C131" i="1"/>
  <c r="I140" i="1"/>
  <c r="A139" i="1" l="1"/>
  <c r="D138" i="1"/>
  <c r="E138" i="1" s="1"/>
  <c r="G125" i="1"/>
  <c r="H124" i="1"/>
  <c r="N124" i="1" s="1"/>
  <c r="P124" i="1" s="1"/>
  <c r="B124" i="1" s="1"/>
  <c r="K125" i="1"/>
  <c r="L125" i="1" s="1"/>
  <c r="M125" i="1" s="1"/>
  <c r="J126" i="1"/>
  <c r="O138" i="1"/>
  <c r="Q138" i="1" s="1"/>
  <c r="S138" i="1"/>
  <c r="R138" i="1"/>
  <c r="C132" i="1"/>
  <c r="I141" i="1"/>
  <c r="A140" i="1" l="1"/>
  <c r="D139" i="1"/>
  <c r="E139" i="1" s="1"/>
  <c r="F140" i="1" s="1"/>
  <c r="F139" i="1"/>
  <c r="G126" i="1"/>
  <c r="H125" i="1"/>
  <c r="N125" i="1" s="1"/>
  <c r="P125" i="1" s="1"/>
  <c r="B125" i="1" s="1"/>
  <c r="K126" i="1"/>
  <c r="L126" i="1" s="1"/>
  <c r="M126" i="1" s="1"/>
  <c r="J127" i="1"/>
  <c r="R139" i="1"/>
  <c r="O139" i="1"/>
  <c r="Q139" i="1" s="1"/>
  <c r="S139" i="1"/>
  <c r="I142" i="1"/>
  <c r="C133" i="1"/>
  <c r="A141" i="1" l="1"/>
  <c r="D140" i="1"/>
  <c r="E140" i="1" s="1"/>
  <c r="F141" i="1" s="1"/>
  <c r="G127" i="1"/>
  <c r="H126" i="1"/>
  <c r="N126" i="1" s="1"/>
  <c r="P126" i="1" s="1"/>
  <c r="B126" i="1" s="1"/>
  <c r="J128" i="1"/>
  <c r="K127" i="1"/>
  <c r="L127" i="1" s="1"/>
  <c r="M127" i="1" s="1"/>
  <c r="O140" i="1"/>
  <c r="Q140" i="1" s="1"/>
  <c r="S140" i="1"/>
  <c r="R140" i="1"/>
  <c r="C134" i="1"/>
  <c r="I143" i="1"/>
  <c r="A142" i="1" l="1"/>
  <c r="D141" i="1"/>
  <c r="E141" i="1" s="1"/>
  <c r="K128" i="1"/>
  <c r="L128" i="1" s="1"/>
  <c r="M128" i="1" s="1"/>
  <c r="J129" i="1"/>
  <c r="H127" i="1"/>
  <c r="N127" i="1" s="1"/>
  <c r="P127" i="1" s="1"/>
  <c r="B127" i="1" s="1"/>
  <c r="G128" i="1"/>
  <c r="O141" i="1"/>
  <c r="Q141" i="1" s="1"/>
  <c r="R141" i="1"/>
  <c r="S141" i="1"/>
  <c r="C135" i="1"/>
  <c r="I144" i="1"/>
  <c r="A143" i="1" l="1"/>
  <c r="D142" i="1"/>
  <c r="E142" i="1" s="1"/>
  <c r="F142" i="1"/>
  <c r="R142" i="1"/>
  <c r="G129" i="1"/>
  <c r="H128" i="1"/>
  <c r="N128" i="1" s="1"/>
  <c r="P128" i="1" s="1"/>
  <c r="B128" i="1" s="1"/>
  <c r="K129" i="1"/>
  <c r="L129" i="1" s="1"/>
  <c r="M129" i="1" s="1"/>
  <c r="J130" i="1"/>
  <c r="O142" i="1"/>
  <c r="Q142" i="1" s="1"/>
  <c r="S142" i="1"/>
  <c r="I145" i="1"/>
  <c r="C136" i="1"/>
  <c r="A144" i="1" l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D143" i="1"/>
  <c r="E143" i="1" s="1"/>
  <c r="F143" i="1"/>
  <c r="G130" i="1"/>
  <c r="H129" i="1"/>
  <c r="N129" i="1" s="1"/>
  <c r="P129" i="1" s="1"/>
  <c r="B129" i="1" s="1"/>
  <c r="J131" i="1"/>
  <c r="K130" i="1"/>
  <c r="L130" i="1" s="1"/>
  <c r="M130" i="1" s="1"/>
  <c r="R143" i="1"/>
  <c r="S143" i="1"/>
  <c r="O143" i="1"/>
  <c r="Q143" i="1" s="1"/>
  <c r="C137" i="1"/>
  <c r="I146" i="1"/>
  <c r="D144" i="1" l="1"/>
  <c r="D145" i="1" s="1"/>
  <c r="D146" i="1" s="1"/>
  <c r="D147" i="1" s="1"/>
  <c r="D148" i="1" s="1"/>
  <c r="D149" i="1" s="1"/>
  <c r="D150" i="1" s="1"/>
  <c r="D151" i="1" s="1"/>
  <c r="D152" i="1" s="1"/>
  <c r="D153" i="1" s="1"/>
  <c r="D154" i="1" s="1"/>
  <c r="D155" i="1" s="1"/>
  <c r="D156" i="1" s="1"/>
  <c r="D157" i="1" s="1"/>
  <c r="D158" i="1" s="1"/>
  <c r="D159" i="1" s="1"/>
  <c r="D160" i="1" s="1"/>
  <c r="D161" i="1" s="1"/>
  <c r="D162" i="1" s="1"/>
  <c r="D163" i="1" s="1"/>
  <c r="D164" i="1" s="1"/>
  <c r="D165" i="1" s="1"/>
  <c r="D166" i="1" s="1"/>
  <c r="D167" i="1" s="1"/>
  <c r="D168" i="1" s="1"/>
  <c r="D169" i="1" s="1"/>
  <c r="D170" i="1" s="1"/>
  <c r="D171" i="1" s="1"/>
  <c r="D172" i="1" s="1"/>
  <c r="D173" i="1" s="1"/>
  <c r="D174" i="1" s="1"/>
  <c r="D175" i="1" s="1"/>
  <c r="D176" i="1" s="1"/>
  <c r="D177" i="1" s="1"/>
  <c r="D178" i="1" s="1"/>
  <c r="D179" i="1" s="1"/>
  <c r="D180" i="1" s="1"/>
  <c r="D181" i="1" s="1"/>
  <c r="D182" i="1" s="1"/>
  <c r="D183" i="1" s="1"/>
  <c r="D184" i="1" s="1"/>
  <c r="D185" i="1" s="1"/>
  <c r="D186" i="1" s="1"/>
  <c r="D187" i="1" s="1"/>
  <c r="D188" i="1" s="1"/>
  <c r="D189" i="1" s="1"/>
  <c r="D190" i="1" s="1"/>
  <c r="D191" i="1" s="1"/>
  <c r="D192" i="1" s="1"/>
  <c r="D193" i="1" s="1"/>
  <c r="D194" i="1" s="1"/>
  <c r="D195" i="1" s="1"/>
  <c r="D196" i="1" s="1"/>
  <c r="D197" i="1" s="1"/>
  <c r="D198" i="1" s="1"/>
  <c r="D199" i="1" s="1"/>
  <c r="D200" i="1" s="1"/>
  <c r="D201" i="1" s="1"/>
  <c r="D202" i="1" s="1"/>
  <c r="D203" i="1" s="1"/>
  <c r="D204" i="1" s="1"/>
  <c r="D205" i="1" s="1"/>
  <c r="D206" i="1" s="1"/>
  <c r="D207" i="1" s="1"/>
  <c r="D208" i="1" s="1"/>
  <c r="D209" i="1" s="1"/>
  <c r="D210" i="1" s="1"/>
  <c r="D211" i="1" s="1"/>
  <c r="D212" i="1" s="1"/>
  <c r="D213" i="1" s="1"/>
  <c r="D214" i="1" s="1"/>
  <c r="D215" i="1" s="1"/>
  <c r="D216" i="1" s="1"/>
  <c r="D217" i="1" s="1"/>
  <c r="D218" i="1" s="1"/>
  <c r="D219" i="1" s="1"/>
  <c r="D220" i="1" s="1"/>
  <c r="D221" i="1" s="1"/>
  <c r="D222" i="1" s="1"/>
  <c r="D223" i="1" s="1"/>
  <c r="D224" i="1" s="1"/>
  <c r="D225" i="1" s="1"/>
  <c r="D226" i="1" s="1"/>
  <c r="D227" i="1" s="1"/>
  <c r="D228" i="1" s="1"/>
  <c r="D229" i="1" s="1"/>
  <c r="D230" i="1" s="1"/>
  <c r="D231" i="1" s="1"/>
  <c r="D232" i="1" s="1"/>
  <c r="D233" i="1" s="1"/>
  <c r="D234" i="1" s="1"/>
  <c r="D235" i="1" s="1"/>
  <c r="D236" i="1" s="1"/>
  <c r="D237" i="1" s="1"/>
  <c r="D238" i="1" s="1"/>
  <c r="D239" i="1" s="1"/>
  <c r="D240" i="1" s="1"/>
  <c r="D241" i="1" s="1"/>
  <c r="D242" i="1" s="1"/>
  <c r="D243" i="1" s="1"/>
  <c r="D244" i="1" s="1"/>
  <c r="D245" i="1" s="1"/>
  <c r="D246" i="1" s="1"/>
  <c r="D247" i="1" s="1"/>
  <c r="D248" i="1" s="1"/>
  <c r="D249" i="1" s="1"/>
  <c r="D250" i="1" s="1"/>
  <c r="D251" i="1" s="1"/>
  <c r="D252" i="1" s="1"/>
  <c r="D253" i="1" s="1"/>
  <c r="D254" i="1" s="1"/>
  <c r="D255" i="1" s="1"/>
  <c r="D256" i="1" s="1"/>
  <c r="D257" i="1" s="1"/>
  <c r="D258" i="1" s="1"/>
  <c r="D259" i="1" s="1"/>
  <c r="D260" i="1" s="1"/>
  <c r="D261" i="1" s="1"/>
  <c r="D262" i="1" s="1"/>
  <c r="D263" i="1" s="1"/>
  <c r="D264" i="1" s="1"/>
  <c r="D265" i="1" s="1"/>
  <c r="D266" i="1" s="1"/>
  <c r="D267" i="1" s="1"/>
  <c r="D268" i="1" s="1"/>
  <c r="D269" i="1" s="1"/>
  <c r="D270" i="1" s="1"/>
  <c r="D271" i="1" s="1"/>
  <c r="D272" i="1" s="1"/>
  <c r="D273" i="1" s="1"/>
  <c r="D274" i="1" s="1"/>
  <c r="D275" i="1" s="1"/>
  <c r="D276" i="1" s="1"/>
  <c r="D277" i="1" s="1"/>
  <c r="D278" i="1" s="1"/>
  <c r="D279" i="1" s="1"/>
  <c r="D280" i="1" s="1"/>
  <c r="D281" i="1" s="1"/>
  <c r="D282" i="1" s="1"/>
  <c r="D283" i="1" s="1"/>
  <c r="D284" i="1" s="1"/>
  <c r="D285" i="1" s="1"/>
  <c r="D286" i="1" s="1"/>
  <c r="D287" i="1" s="1"/>
  <c r="D288" i="1" s="1"/>
  <c r="D289" i="1" s="1"/>
  <c r="D290" i="1" s="1"/>
  <c r="D291" i="1" s="1"/>
  <c r="D292" i="1" s="1"/>
  <c r="D293" i="1" s="1"/>
  <c r="D294" i="1" s="1"/>
  <c r="D295" i="1" s="1"/>
  <c r="D296" i="1" s="1"/>
  <c r="D297" i="1" s="1"/>
  <c r="D298" i="1" s="1"/>
  <c r="D299" i="1" s="1"/>
  <c r="D300" i="1" s="1"/>
  <c r="D301" i="1" s="1"/>
  <c r="D302" i="1" s="1"/>
  <c r="D303" i="1" s="1"/>
  <c r="D304" i="1" s="1"/>
  <c r="D305" i="1" s="1"/>
  <c r="D306" i="1" s="1"/>
  <c r="D307" i="1" s="1"/>
  <c r="D308" i="1" s="1"/>
  <c r="D309" i="1" s="1"/>
  <c r="D310" i="1" s="1"/>
  <c r="D311" i="1" s="1"/>
  <c r="D312" i="1" s="1"/>
  <c r="D313" i="1" s="1"/>
  <c r="D314" i="1" s="1"/>
  <c r="D315" i="1" s="1"/>
  <c r="D316" i="1" s="1"/>
  <c r="D317" i="1" s="1"/>
  <c r="D318" i="1" s="1"/>
  <c r="D319" i="1" s="1"/>
  <c r="D320" i="1" s="1"/>
  <c r="D321" i="1" s="1"/>
  <c r="D322" i="1" s="1"/>
  <c r="D323" i="1" s="1"/>
  <c r="D324" i="1" s="1"/>
  <c r="D325" i="1" s="1"/>
  <c r="D326" i="1" s="1"/>
  <c r="D327" i="1" s="1"/>
  <c r="D328" i="1" s="1"/>
  <c r="D329" i="1" s="1"/>
  <c r="D330" i="1" s="1"/>
  <c r="D331" i="1" s="1"/>
  <c r="D332" i="1" s="1"/>
  <c r="D333" i="1" s="1"/>
  <c r="D334" i="1" s="1"/>
  <c r="D335" i="1" s="1"/>
  <c r="D336" i="1" s="1"/>
  <c r="D337" i="1" s="1"/>
  <c r="D338" i="1" s="1"/>
  <c r="D339" i="1" s="1"/>
  <c r="D340" i="1" s="1"/>
  <c r="D341" i="1" s="1"/>
  <c r="D342" i="1" s="1"/>
  <c r="D343" i="1" s="1"/>
  <c r="D344" i="1" s="1"/>
  <c r="D345" i="1" s="1"/>
  <c r="D346" i="1" s="1"/>
  <c r="D347" i="1" s="1"/>
  <c r="D348" i="1" s="1"/>
  <c r="D349" i="1" s="1"/>
  <c r="D350" i="1" s="1"/>
  <c r="D351" i="1" s="1"/>
  <c r="D352" i="1" s="1"/>
  <c r="D353" i="1" s="1"/>
  <c r="D354" i="1" s="1"/>
  <c r="D355" i="1" s="1"/>
  <c r="D356" i="1" s="1"/>
  <c r="D357" i="1" s="1"/>
  <c r="D358" i="1" s="1"/>
  <c r="D359" i="1" s="1"/>
  <c r="D360" i="1" s="1"/>
  <c r="D361" i="1" s="1"/>
  <c r="D362" i="1" s="1"/>
  <c r="D363" i="1" s="1"/>
  <c r="D364" i="1" s="1"/>
  <c r="D365" i="1" s="1"/>
  <c r="D366" i="1" s="1"/>
  <c r="D367" i="1" s="1"/>
  <c r="D368" i="1" s="1"/>
  <c r="D369" i="1" s="1"/>
  <c r="D370" i="1" s="1"/>
  <c r="D371" i="1" s="1"/>
  <c r="D372" i="1" s="1"/>
  <c r="D373" i="1" s="1"/>
  <c r="D374" i="1" s="1"/>
  <c r="D375" i="1" s="1"/>
  <c r="D376" i="1" s="1"/>
  <c r="D377" i="1" s="1"/>
  <c r="D378" i="1" s="1"/>
  <c r="D379" i="1" s="1"/>
  <c r="D380" i="1" s="1"/>
  <c r="D381" i="1" s="1"/>
  <c r="D382" i="1" s="1"/>
  <c r="D383" i="1" s="1"/>
  <c r="D384" i="1" s="1"/>
  <c r="D385" i="1" s="1"/>
  <c r="D386" i="1" s="1"/>
  <c r="D387" i="1" s="1"/>
  <c r="D388" i="1" s="1"/>
  <c r="D389" i="1" s="1"/>
  <c r="D390" i="1" s="1"/>
  <c r="D391" i="1" s="1"/>
  <c r="D392" i="1" s="1"/>
  <c r="D393" i="1" s="1"/>
  <c r="D394" i="1" s="1"/>
  <c r="D395" i="1" s="1"/>
  <c r="D396" i="1" s="1"/>
  <c r="D397" i="1" s="1"/>
  <c r="D398" i="1" s="1"/>
  <c r="D399" i="1" s="1"/>
  <c r="D400" i="1" s="1"/>
  <c r="D401" i="1" s="1"/>
  <c r="D402" i="1" s="1"/>
  <c r="D403" i="1" s="1"/>
  <c r="D404" i="1" s="1"/>
  <c r="D405" i="1" s="1"/>
  <c r="D406" i="1" s="1"/>
  <c r="D407" i="1" s="1"/>
  <c r="D408" i="1" s="1"/>
  <c r="D409" i="1" s="1"/>
  <c r="D410" i="1" s="1"/>
  <c r="D411" i="1" s="1"/>
  <c r="D412" i="1" s="1"/>
  <c r="D413" i="1" s="1"/>
  <c r="D414" i="1" s="1"/>
  <c r="D415" i="1" s="1"/>
  <c r="D416" i="1" s="1"/>
  <c r="D417" i="1" s="1"/>
  <c r="D418" i="1" s="1"/>
  <c r="D419" i="1" s="1"/>
  <c r="D420" i="1" s="1"/>
  <c r="D421" i="1" s="1"/>
  <c r="D422" i="1" s="1"/>
  <c r="D423" i="1" s="1"/>
  <c r="D424" i="1" s="1"/>
  <c r="D425" i="1" s="1"/>
  <c r="D426" i="1" s="1"/>
  <c r="D427" i="1" s="1"/>
  <c r="D428" i="1" s="1"/>
  <c r="D429" i="1" s="1"/>
  <c r="D430" i="1" s="1"/>
  <c r="D431" i="1" s="1"/>
  <c r="D432" i="1" s="1"/>
  <c r="D433" i="1" s="1"/>
  <c r="D434" i="1" s="1"/>
  <c r="D435" i="1" s="1"/>
  <c r="D436" i="1" s="1"/>
  <c r="D437" i="1" s="1"/>
  <c r="D438" i="1" s="1"/>
  <c r="D439" i="1" s="1"/>
  <c r="D440" i="1" s="1"/>
  <c r="D441" i="1" s="1"/>
  <c r="D442" i="1" s="1"/>
  <c r="D443" i="1" s="1"/>
  <c r="D444" i="1" s="1"/>
  <c r="D445" i="1" s="1"/>
  <c r="D446" i="1" s="1"/>
  <c r="D447" i="1" s="1"/>
  <c r="D448" i="1" s="1"/>
  <c r="D449" i="1" s="1"/>
  <c r="D450" i="1" s="1"/>
  <c r="D451" i="1" s="1"/>
  <c r="D452" i="1" s="1"/>
  <c r="D453" i="1" s="1"/>
  <c r="D454" i="1" s="1"/>
  <c r="D455" i="1" s="1"/>
  <c r="D456" i="1" s="1"/>
  <c r="D457" i="1" s="1"/>
  <c r="D458" i="1" s="1"/>
  <c r="D459" i="1" s="1"/>
  <c r="D460" i="1" s="1"/>
  <c r="D461" i="1" s="1"/>
  <c r="D462" i="1" s="1"/>
  <c r="D463" i="1" s="1"/>
  <c r="D464" i="1" s="1"/>
  <c r="D465" i="1" s="1"/>
  <c r="D466" i="1" s="1"/>
  <c r="D467" i="1" s="1"/>
  <c r="D468" i="1" s="1"/>
  <c r="D469" i="1" s="1"/>
  <c r="D470" i="1" s="1"/>
  <c r="D471" i="1" s="1"/>
  <c r="D472" i="1" s="1"/>
  <c r="D473" i="1" s="1"/>
  <c r="D474" i="1" s="1"/>
  <c r="D475" i="1" s="1"/>
  <c r="D476" i="1" s="1"/>
  <c r="D477" i="1" s="1"/>
  <c r="D478" i="1" s="1"/>
  <c r="D479" i="1" s="1"/>
  <c r="D480" i="1" s="1"/>
  <c r="D481" i="1" s="1"/>
  <c r="D482" i="1" s="1"/>
  <c r="D483" i="1" s="1"/>
  <c r="D484" i="1" s="1"/>
  <c r="D485" i="1" s="1"/>
  <c r="D486" i="1" s="1"/>
  <c r="D487" i="1" s="1"/>
  <c r="D488" i="1" s="1"/>
  <c r="D489" i="1" s="1"/>
  <c r="D490" i="1" s="1"/>
  <c r="D491" i="1" s="1"/>
  <c r="D492" i="1" s="1"/>
  <c r="D493" i="1" s="1"/>
  <c r="D494" i="1" s="1"/>
  <c r="D495" i="1" s="1"/>
  <c r="D496" i="1" s="1"/>
  <c r="D497" i="1" s="1"/>
  <c r="D498" i="1" s="1"/>
  <c r="D499" i="1" s="1"/>
  <c r="D500" i="1" s="1"/>
  <c r="D501" i="1" s="1"/>
  <c r="D502" i="1" s="1"/>
  <c r="D503" i="1" s="1"/>
  <c r="D504" i="1" s="1"/>
  <c r="D505" i="1" s="1"/>
  <c r="D506" i="1" s="1"/>
  <c r="D507" i="1" s="1"/>
  <c r="D508" i="1" s="1"/>
  <c r="D509" i="1" s="1"/>
  <c r="D510" i="1" s="1"/>
  <c r="D511" i="1" s="1"/>
  <c r="D512" i="1" s="1"/>
  <c r="D513" i="1" s="1"/>
  <c r="D514" i="1" s="1"/>
  <c r="D515" i="1" s="1"/>
  <c r="D516" i="1" s="1"/>
  <c r="D517" i="1" s="1"/>
  <c r="D518" i="1" s="1"/>
  <c r="D519" i="1" s="1"/>
  <c r="D520" i="1" s="1"/>
  <c r="A509" i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F144" i="1"/>
  <c r="K131" i="1"/>
  <c r="L131" i="1" s="1"/>
  <c r="M131" i="1" s="1"/>
  <c r="J132" i="1"/>
  <c r="G131" i="1"/>
  <c r="H130" i="1"/>
  <c r="N130" i="1" s="1"/>
  <c r="P130" i="1" s="1"/>
  <c r="B130" i="1" s="1"/>
  <c r="O144" i="1"/>
  <c r="Q144" i="1" s="1"/>
  <c r="S144" i="1"/>
  <c r="R144" i="1"/>
  <c r="I147" i="1"/>
  <c r="C138" i="1"/>
  <c r="D521" i="1" l="1"/>
  <c r="D522" i="1" s="1"/>
  <c r="D523" i="1" s="1"/>
  <c r="D524" i="1" s="1"/>
  <c r="D525" i="1" s="1"/>
  <c r="D526" i="1" s="1"/>
  <c r="D527" i="1" s="1"/>
  <c r="D528" i="1" s="1"/>
  <c r="D529" i="1" s="1"/>
  <c r="D530" i="1"/>
  <c r="D531" i="1" s="1"/>
  <c r="D532" i="1" s="1"/>
  <c r="D533" i="1" s="1"/>
  <c r="D534" i="1" s="1"/>
  <c r="D535" i="1" s="1"/>
  <c r="D536" i="1" s="1"/>
  <c r="D537" i="1" s="1"/>
  <c r="D538" i="1" s="1"/>
  <c r="D539" i="1" s="1"/>
  <c r="D540" i="1" s="1"/>
  <c r="D541" i="1" s="1"/>
  <c r="D542" i="1" s="1"/>
  <c r="D543" i="1" s="1"/>
  <c r="D544" i="1" s="1"/>
  <c r="D545" i="1" s="1"/>
  <c r="D546" i="1" s="1"/>
  <c r="D547" i="1" s="1"/>
  <c r="D548" i="1" s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D568" i="1" s="1"/>
  <c r="D569" i="1" s="1"/>
  <c r="D570" i="1" s="1"/>
  <c r="D571" i="1" s="1"/>
  <c r="D572" i="1" s="1"/>
  <c r="D573" i="1" s="1"/>
  <c r="D574" i="1" s="1"/>
  <c r="D575" i="1" s="1"/>
  <c r="D576" i="1" s="1"/>
  <c r="D577" i="1" s="1"/>
  <c r="D578" i="1" s="1"/>
  <c r="D579" i="1" s="1"/>
  <c r="D580" i="1" s="1"/>
  <c r="D581" i="1" s="1"/>
  <c r="D582" i="1" s="1"/>
  <c r="D583" i="1" s="1"/>
  <c r="D584" i="1" s="1"/>
  <c r="D585" i="1" s="1"/>
  <c r="D586" i="1" s="1"/>
  <c r="D587" i="1" s="1"/>
  <c r="D588" i="1" s="1"/>
  <c r="D589" i="1" s="1"/>
  <c r="D590" i="1" s="1"/>
  <c r="D591" i="1" s="1"/>
  <c r="D592" i="1" s="1"/>
  <c r="D593" i="1" s="1"/>
  <c r="D594" i="1" s="1"/>
  <c r="D595" i="1" s="1"/>
  <c r="D596" i="1" s="1"/>
  <c r="D597" i="1" s="1"/>
  <c r="D598" i="1" s="1"/>
  <c r="D599" i="1" s="1"/>
  <c r="D600" i="1" s="1"/>
  <c r="D601" i="1" s="1"/>
  <c r="D602" i="1" s="1"/>
  <c r="D603" i="1" s="1"/>
  <c r="D604" i="1" s="1"/>
  <c r="D605" i="1" s="1"/>
  <c r="D606" i="1" s="1"/>
  <c r="D607" i="1" s="1"/>
  <c r="D608" i="1" s="1"/>
  <c r="D609" i="1" s="1"/>
  <c r="D610" i="1" s="1"/>
  <c r="D611" i="1" s="1"/>
  <c r="D612" i="1" s="1"/>
  <c r="D613" i="1" s="1"/>
  <c r="D614" i="1" s="1"/>
  <c r="D615" i="1" s="1"/>
  <c r="D616" i="1" s="1"/>
  <c r="D617" i="1" s="1"/>
  <c r="D618" i="1" s="1"/>
  <c r="D619" i="1" s="1"/>
  <c r="D620" i="1" s="1"/>
  <c r="D621" i="1" s="1"/>
  <c r="D622" i="1" s="1"/>
  <c r="D623" i="1" s="1"/>
  <c r="D624" i="1" s="1"/>
  <c r="D625" i="1" s="1"/>
  <c r="D626" i="1" s="1"/>
  <c r="D627" i="1" s="1"/>
  <c r="D628" i="1" s="1"/>
  <c r="D629" i="1" s="1"/>
  <c r="D630" i="1" s="1"/>
  <c r="D631" i="1" s="1"/>
  <c r="D632" i="1" s="1"/>
  <c r="D633" i="1" s="1"/>
  <c r="D634" i="1" s="1"/>
  <c r="D635" i="1" s="1"/>
  <c r="D636" i="1" s="1"/>
  <c r="D637" i="1" s="1"/>
  <c r="D638" i="1" s="1"/>
  <c r="D639" i="1" s="1"/>
  <c r="D640" i="1" s="1"/>
  <c r="D641" i="1" s="1"/>
  <c r="D642" i="1" s="1"/>
  <c r="D643" i="1" s="1"/>
  <c r="D644" i="1" s="1"/>
  <c r="D645" i="1" s="1"/>
  <c r="D646" i="1" s="1"/>
  <c r="D647" i="1" s="1"/>
  <c r="D648" i="1" s="1"/>
  <c r="D649" i="1" s="1"/>
  <c r="D650" i="1" s="1"/>
  <c r="D651" i="1" s="1"/>
  <c r="D652" i="1" s="1"/>
  <c r="D653" i="1" s="1"/>
  <c r="D654" i="1" s="1"/>
  <c r="D655" i="1" s="1"/>
  <c r="D656" i="1" s="1"/>
  <c r="D657" i="1" s="1"/>
  <c r="D658" i="1" s="1"/>
  <c r="D659" i="1" s="1"/>
  <c r="D660" i="1" s="1"/>
  <c r="D661" i="1" s="1"/>
  <c r="D662" i="1" s="1"/>
  <c r="D663" i="1" s="1"/>
  <c r="D664" i="1" s="1"/>
  <c r="D665" i="1" s="1"/>
  <c r="D666" i="1" s="1"/>
  <c r="D667" i="1" s="1"/>
  <c r="D668" i="1" s="1"/>
  <c r="D669" i="1" s="1"/>
  <c r="D670" i="1" s="1"/>
  <c r="D671" i="1" s="1"/>
  <c r="D672" i="1" s="1"/>
  <c r="D673" i="1" s="1"/>
  <c r="D674" i="1" s="1"/>
  <c r="D675" i="1" s="1"/>
  <c r="D676" i="1" s="1"/>
  <c r="D677" i="1" s="1"/>
  <c r="D678" i="1" s="1"/>
  <c r="D679" i="1" s="1"/>
  <c r="D680" i="1" s="1"/>
  <c r="D681" i="1" s="1"/>
  <c r="D682" i="1" s="1"/>
  <c r="D683" i="1" s="1"/>
  <c r="D684" i="1" s="1"/>
  <c r="D685" i="1" s="1"/>
  <c r="D686" i="1" s="1"/>
  <c r="D687" i="1" s="1"/>
  <c r="D688" i="1" s="1"/>
  <c r="D689" i="1" s="1"/>
  <c r="D690" i="1" s="1"/>
  <c r="D691" i="1" s="1"/>
  <c r="D692" i="1" s="1"/>
  <c r="D693" i="1" s="1"/>
  <c r="D694" i="1" s="1"/>
  <c r="D695" i="1" s="1"/>
  <c r="D696" i="1" s="1"/>
  <c r="D697" i="1" s="1"/>
  <c r="D698" i="1" s="1"/>
  <c r="D699" i="1" s="1"/>
  <c r="D700" i="1" s="1"/>
  <c r="D701" i="1" s="1"/>
  <c r="D702" i="1" s="1"/>
  <c r="D703" i="1" s="1"/>
  <c r="D704" i="1" s="1"/>
  <c r="D705" i="1" s="1"/>
  <c r="D706" i="1" s="1"/>
  <c r="D707" i="1" s="1"/>
  <c r="D708" i="1" s="1"/>
  <c r="D709" i="1" s="1"/>
  <c r="D710" i="1" s="1"/>
  <c r="D711" i="1" s="1"/>
  <c r="D712" i="1" s="1"/>
  <c r="D713" i="1" s="1"/>
  <c r="D714" i="1" s="1"/>
  <c r="D715" i="1" s="1"/>
  <c r="D716" i="1" s="1"/>
  <c r="D717" i="1" s="1"/>
  <c r="D718" i="1" s="1"/>
  <c r="D719" i="1" s="1"/>
  <c r="D720" i="1" s="1"/>
  <c r="D721" i="1" s="1"/>
  <c r="D722" i="1" s="1"/>
  <c r="D723" i="1" s="1"/>
  <c r="D724" i="1" s="1"/>
  <c r="D725" i="1" s="1"/>
  <c r="D726" i="1" s="1"/>
  <c r="D727" i="1" s="1"/>
  <c r="D728" i="1" s="1"/>
  <c r="D729" i="1" s="1"/>
  <c r="D730" i="1" s="1"/>
  <c r="D731" i="1" s="1"/>
  <c r="D732" i="1" s="1"/>
  <c r="D733" i="1" s="1"/>
  <c r="D734" i="1" s="1"/>
  <c r="D735" i="1" s="1"/>
  <c r="D736" i="1" s="1"/>
  <c r="D737" i="1" s="1"/>
  <c r="D738" i="1" s="1"/>
  <c r="D739" i="1" s="1"/>
  <c r="D740" i="1" s="1"/>
  <c r="D741" i="1" s="1"/>
  <c r="D742" i="1" s="1"/>
  <c r="D743" i="1" s="1"/>
  <c r="D744" i="1" s="1"/>
  <c r="D745" i="1" s="1"/>
  <c r="D746" i="1" s="1"/>
  <c r="D747" i="1" s="1"/>
  <c r="D748" i="1" s="1"/>
  <c r="D749" i="1" s="1"/>
  <c r="D750" i="1" s="1"/>
  <c r="D751" i="1" s="1"/>
  <c r="D752" i="1" s="1"/>
  <c r="D753" i="1" s="1"/>
  <c r="D754" i="1" s="1"/>
  <c r="D755" i="1" s="1"/>
  <c r="D756" i="1" s="1"/>
  <c r="D757" i="1" s="1"/>
  <c r="D758" i="1" s="1"/>
  <c r="D759" i="1" s="1"/>
  <c r="D760" i="1" s="1"/>
  <c r="D761" i="1" s="1"/>
  <c r="D762" i="1" s="1"/>
  <c r="D763" i="1" s="1"/>
  <c r="D764" i="1" s="1"/>
  <c r="D765" i="1" s="1"/>
  <c r="D766" i="1" s="1"/>
  <c r="D767" i="1" s="1"/>
  <c r="D768" i="1" s="1"/>
  <c r="D769" i="1" s="1"/>
  <c r="D770" i="1" s="1"/>
  <c r="D771" i="1" s="1"/>
  <c r="D772" i="1" s="1"/>
  <c r="D773" i="1" s="1"/>
  <c r="D774" i="1" s="1"/>
  <c r="D775" i="1" s="1"/>
  <c r="D776" i="1" s="1"/>
  <c r="D777" i="1" s="1"/>
  <c r="D778" i="1" s="1"/>
  <c r="D779" i="1" s="1"/>
  <c r="D780" i="1" s="1"/>
  <c r="D781" i="1" s="1"/>
  <c r="D782" i="1" s="1"/>
  <c r="D783" i="1" s="1"/>
  <c r="D784" i="1" s="1"/>
  <c r="D785" i="1" s="1"/>
  <c r="D786" i="1" s="1"/>
  <c r="D787" i="1" s="1"/>
  <c r="D788" i="1" s="1"/>
  <c r="D789" i="1" s="1"/>
  <c r="D790" i="1" s="1"/>
  <c r="D791" i="1" s="1"/>
  <c r="D792" i="1" s="1"/>
  <c r="D793" i="1" s="1"/>
  <c r="D794" i="1" s="1"/>
  <c r="D795" i="1" s="1"/>
  <c r="D796" i="1" s="1"/>
  <c r="D797" i="1" s="1"/>
  <c r="D798" i="1" s="1"/>
  <c r="D799" i="1" s="1"/>
  <c r="D800" i="1" s="1"/>
  <c r="D801" i="1" s="1"/>
  <c r="D802" i="1" s="1"/>
  <c r="D803" i="1" s="1"/>
  <c r="D804" i="1" s="1"/>
  <c r="D805" i="1" s="1"/>
  <c r="D806" i="1" s="1"/>
  <c r="D807" i="1" s="1"/>
  <c r="D808" i="1" s="1"/>
  <c r="D809" i="1" s="1"/>
  <c r="D810" i="1" s="1"/>
  <c r="D811" i="1" s="1"/>
  <c r="D812" i="1" s="1"/>
  <c r="D813" i="1" s="1"/>
  <c r="D814" i="1" s="1"/>
  <c r="D815" i="1" s="1"/>
  <c r="D816" i="1" s="1"/>
  <c r="D817" i="1" s="1"/>
  <c r="D818" i="1" s="1"/>
  <c r="D819" i="1" s="1"/>
  <c r="D820" i="1" s="1"/>
  <c r="D821" i="1" s="1"/>
  <c r="D822" i="1" s="1"/>
  <c r="D823" i="1" s="1"/>
  <c r="D824" i="1" s="1"/>
  <c r="D825" i="1" s="1"/>
  <c r="D826" i="1" s="1"/>
  <c r="D827" i="1" s="1"/>
  <c r="D828" i="1" s="1"/>
  <c r="D829" i="1" s="1"/>
  <c r="D830" i="1" s="1"/>
  <c r="D831" i="1" s="1"/>
  <c r="D832" i="1" s="1"/>
  <c r="D833" i="1" s="1"/>
  <c r="D834" i="1" s="1"/>
  <c r="D835" i="1" s="1"/>
  <c r="D836" i="1" s="1"/>
  <c r="D837" i="1" s="1"/>
  <c r="D838" i="1" s="1"/>
  <c r="D839" i="1" s="1"/>
  <c r="D840" i="1" s="1"/>
  <c r="D841" i="1" s="1"/>
  <c r="D842" i="1" s="1"/>
  <c r="D843" i="1" s="1"/>
  <c r="D844" i="1" s="1"/>
  <c r="D845" i="1" s="1"/>
  <c r="D846" i="1" s="1"/>
  <c r="D847" i="1" s="1"/>
  <c r="D848" i="1" s="1"/>
  <c r="D849" i="1" s="1"/>
  <c r="D850" i="1" s="1"/>
  <c r="D851" i="1" s="1"/>
  <c r="D852" i="1" s="1"/>
  <c r="D853" i="1" s="1"/>
  <c r="D854" i="1" s="1"/>
  <c r="D855" i="1" s="1"/>
  <c r="D856" i="1" s="1"/>
  <c r="D857" i="1" s="1"/>
  <c r="D858" i="1" s="1"/>
  <c r="D859" i="1" s="1"/>
  <c r="D860" i="1" s="1"/>
  <c r="D861" i="1" s="1"/>
  <c r="D862" i="1" s="1"/>
  <c r="D863" i="1" s="1"/>
  <c r="D864" i="1" s="1"/>
  <c r="D865" i="1" s="1"/>
  <c r="D866" i="1" s="1"/>
  <c r="D867" i="1" s="1"/>
  <c r="D868" i="1" s="1"/>
  <c r="D869" i="1" s="1"/>
  <c r="D870" i="1" s="1"/>
  <c r="D871" i="1" s="1"/>
  <c r="D872" i="1" s="1"/>
  <c r="D873" i="1" s="1"/>
  <c r="D874" i="1" s="1"/>
  <c r="D875" i="1" s="1"/>
  <c r="D876" i="1" s="1"/>
  <c r="D877" i="1" s="1"/>
  <c r="D878" i="1" s="1"/>
  <c r="D879" i="1" s="1"/>
  <c r="D880" i="1" s="1"/>
  <c r="D881" i="1" s="1"/>
  <c r="D882" i="1" s="1"/>
  <c r="D883" i="1" s="1"/>
  <c r="D884" i="1" s="1"/>
  <c r="D885" i="1" s="1"/>
  <c r="D886" i="1" s="1"/>
  <c r="D887" i="1" s="1"/>
  <c r="D888" i="1" s="1"/>
  <c r="D889" i="1" s="1"/>
  <c r="D890" i="1" s="1"/>
  <c r="D891" i="1" s="1"/>
  <c r="D892" i="1" s="1"/>
  <c r="D893" i="1" s="1"/>
  <c r="D894" i="1" s="1"/>
  <c r="D895" i="1" s="1"/>
  <c r="D896" i="1" s="1"/>
  <c r="D897" i="1" s="1"/>
  <c r="D898" i="1" s="1"/>
  <c r="D899" i="1" s="1"/>
  <c r="D900" i="1" s="1"/>
  <c r="D901" i="1" s="1"/>
  <c r="D902" i="1" s="1"/>
  <c r="D903" i="1" s="1"/>
  <c r="D904" i="1" s="1"/>
  <c r="D905" i="1" s="1"/>
  <c r="D906" i="1" s="1"/>
  <c r="D907" i="1" s="1"/>
  <c r="D908" i="1" s="1"/>
  <c r="D909" i="1" s="1"/>
  <c r="D910" i="1" s="1"/>
  <c r="D911" i="1" s="1"/>
  <c r="D912" i="1" s="1"/>
  <c r="D913" i="1" s="1"/>
  <c r="D914" i="1" s="1"/>
  <c r="D915" i="1" s="1"/>
  <c r="D916" i="1" s="1"/>
  <c r="D917" i="1" s="1"/>
  <c r="D918" i="1" s="1"/>
  <c r="D919" i="1" s="1"/>
  <c r="D920" i="1" s="1"/>
  <c r="D921" i="1" s="1"/>
  <c r="D922" i="1" s="1"/>
  <c r="D923" i="1" s="1"/>
  <c r="D924" i="1" s="1"/>
  <c r="D925" i="1" s="1"/>
  <c r="D926" i="1" s="1"/>
  <c r="D927" i="1" s="1"/>
  <c r="D928" i="1" s="1"/>
  <c r="D929" i="1" s="1"/>
  <c r="D930" i="1" s="1"/>
  <c r="D931" i="1" s="1"/>
  <c r="D932" i="1" s="1"/>
  <c r="D933" i="1" s="1"/>
  <c r="D934" i="1" s="1"/>
  <c r="D935" i="1" s="1"/>
  <c r="D936" i="1" s="1"/>
  <c r="D937" i="1" s="1"/>
  <c r="D938" i="1" s="1"/>
  <c r="D939" i="1" s="1"/>
  <c r="D940" i="1" s="1"/>
  <c r="D941" i="1" s="1"/>
  <c r="D942" i="1" s="1"/>
  <c r="D943" i="1" s="1"/>
  <c r="D944" i="1" s="1"/>
  <c r="D945" i="1" s="1"/>
  <c r="D946" i="1" s="1"/>
  <c r="D947" i="1" s="1"/>
  <c r="D948" i="1" s="1"/>
  <c r="D949" i="1" s="1"/>
  <c r="D950" i="1" s="1"/>
  <c r="D951" i="1" s="1"/>
  <c r="D952" i="1" s="1"/>
  <c r="D953" i="1" s="1"/>
  <c r="D954" i="1" s="1"/>
  <c r="D955" i="1" s="1"/>
  <c r="D956" i="1" s="1"/>
  <c r="D957" i="1" s="1"/>
  <c r="D958" i="1" s="1"/>
  <c r="D959" i="1" s="1"/>
  <c r="D960" i="1" s="1"/>
  <c r="D961" i="1" s="1"/>
  <c r="D962" i="1" s="1"/>
  <c r="D963" i="1" s="1"/>
  <c r="D964" i="1" s="1"/>
  <c r="D965" i="1" s="1"/>
  <c r="D966" i="1" s="1"/>
  <c r="D967" i="1" s="1"/>
  <c r="D968" i="1" s="1"/>
  <c r="D969" i="1" s="1"/>
  <c r="D970" i="1" s="1"/>
  <c r="D971" i="1" s="1"/>
  <c r="D972" i="1" s="1"/>
  <c r="D973" i="1" s="1"/>
  <c r="D974" i="1" s="1"/>
  <c r="D975" i="1" s="1"/>
  <c r="D976" i="1" s="1"/>
  <c r="D977" i="1" s="1"/>
  <c r="D978" i="1" s="1"/>
  <c r="D979" i="1" s="1"/>
  <c r="D980" i="1" s="1"/>
  <c r="D981" i="1" s="1"/>
  <c r="D982" i="1" s="1"/>
  <c r="D983" i="1" s="1"/>
  <c r="D984" i="1" s="1"/>
  <c r="D985" i="1" s="1"/>
  <c r="D986" i="1" s="1"/>
  <c r="D987" i="1" s="1"/>
  <c r="D988" i="1" s="1"/>
  <c r="D989" i="1" s="1"/>
  <c r="D990" i="1" s="1"/>
  <c r="D991" i="1" s="1"/>
  <c r="D992" i="1" s="1"/>
  <c r="D993" i="1" s="1"/>
  <c r="D994" i="1" s="1"/>
  <c r="D995" i="1" s="1"/>
  <c r="D996" i="1" s="1"/>
  <c r="D997" i="1" s="1"/>
  <c r="E144" i="1"/>
  <c r="F145" i="1" s="1"/>
  <c r="G132" i="1"/>
  <c r="H131" i="1"/>
  <c r="N131" i="1" s="1"/>
  <c r="P131" i="1" s="1"/>
  <c r="B131" i="1" s="1"/>
  <c r="K132" i="1"/>
  <c r="L132" i="1" s="1"/>
  <c r="M132" i="1" s="1"/>
  <c r="J133" i="1"/>
  <c r="O145" i="1"/>
  <c r="Q145" i="1" s="1"/>
  <c r="R145" i="1"/>
  <c r="S145" i="1"/>
  <c r="E145" i="1"/>
  <c r="I148" i="1"/>
  <c r="C139" i="1"/>
  <c r="F146" i="1" l="1"/>
  <c r="K133" i="1"/>
  <c r="L133" i="1" s="1"/>
  <c r="M133" i="1" s="1"/>
  <c r="J134" i="1"/>
  <c r="H132" i="1"/>
  <c r="N132" i="1" s="1"/>
  <c r="P132" i="1" s="1"/>
  <c r="B132" i="1" s="1"/>
  <c r="G133" i="1"/>
  <c r="S146" i="1"/>
  <c r="R146" i="1"/>
  <c r="O146" i="1"/>
  <c r="Q146" i="1" s="1"/>
  <c r="C140" i="1"/>
  <c r="I149" i="1"/>
  <c r="E146" i="1"/>
  <c r="F147" i="1" l="1"/>
  <c r="G134" i="1"/>
  <c r="H133" i="1"/>
  <c r="N133" i="1" s="1"/>
  <c r="P133" i="1" s="1"/>
  <c r="B133" i="1" s="1"/>
  <c r="J135" i="1"/>
  <c r="K134" i="1"/>
  <c r="L134" i="1" s="1"/>
  <c r="M134" i="1" s="1"/>
  <c r="O147" i="1"/>
  <c r="Q147" i="1" s="1"/>
  <c r="R147" i="1"/>
  <c r="S147" i="1"/>
  <c r="E147" i="1"/>
  <c r="I150" i="1"/>
  <c r="C141" i="1"/>
  <c r="F148" i="1" l="1"/>
  <c r="J136" i="1"/>
  <c r="K135" i="1"/>
  <c r="L135" i="1" s="1"/>
  <c r="M135" i="1" s="1"/>
  <c r="G135" i="1"/>
  <c r="H134" i="1"/>
  <c r="N134" i="1" s="1"/>
  <c r="P134" i="1" s="1"/>
  <c r="B134" i="1" s="1"/>
  <c r="S148" i="1"/>
  <c r="O148" i="1"/>
  <c r="Q148" i="1" s="1"/>
  <c r="R148" i="1"/>
  <c r="I151" i="1"/>
  <c r="C142" i="1"/>
  <c r="E148" i="1"/>
  <c r="F149" i="1" s="1"/>
  <c r="G136" i="1" l="1"/>
  <c r="H135" i="1"/>
  <c r="N135" i="1" s="1"/>
  <c r="P135" i="1" s="1"/>
  <c r="B135" i="1" s="1"/>
  <c r="J137" i="1"/>
  <c r="K136" i="1"/>
  <c r="L136" i="1" s="1"/>
  <c r="M136" i="1" s="1"/>
  <c r="O149" i="1"/>
  <c r="Q149" i="1" s="1"/>
  <c r="R149" i="1"/>
  <c r="S149" i="1"/>
  <c r="C143" i="1"/>
  <c r="I152" i="1"/>
  <c r="E149" i="1"/>
  <c r="F150" i="1" l="1"/>
  <c r="K137" i="1"/>
  <c r="L137" i="1" s="1"/>
  <c r="M137" i="1" s="1"/>
  <c r="J138" i="1"/>
  <c r="G137" i="1"/>
  <c r="H136" i="1"/>
  <c r="N136" i="1" s="1"/>
  <c r="P136" i="1" s="1"/>
  <c r="B136" i="1" s="1"/>
  <c r="S150" i="1"/>
  <c r="R150" i="1"/>
  <c r="O150" i="1"/>
  <c r="Q150" i="1" s="1"/>
  <c r="E150" i="1"/>
  <c r="F151" i="1" s="1"/>
  <c r="I153" i="1"/>
  <c r="C144" i="1"/>
  <c r="G138" i="1" l="1"/>
  <c r="H137" i="1"/>
  <c r="N137" i="1" s="1"/>
  <c r="P137" i="1" s="1"/>
  <c r="B137" i="1" s="1"/>
  <c r="J139" i="1"/>
  <c r="K138" i="1"/>
  <c r="L138" i="1" s="1"/>
  <c r="M138" i="1" s="1"/>
  <c r="R151" i="1"/>
  <c r="O151" i="1"/>
  <c r="Q151" i="1" s="1"/>
  <c r="S151" i="1"/>
  <c r="I154" i="1"/>
  <c r="E151" i="1"/>
  <c r="C145" i="1"/>
  <c r="F152" i="1" l="1"/>
  <c r="K139" i="1"/>
  <c r="L139" i="1" s="1"/>
  <c r="M139" i="1" s="1"/>
  <c r="J140" i="1"/>
  <c r="G139" i="1"/>
  <c r="H138" i="1"/>
  <c r="N138" i="1" s="1"/>
  <c r="P138" i="1" s="1"/>
  <c r="B138" i="1" s="1"/>
  <c r="S152" i="1"/>
  <c r="O152" i="1"/>
  <c r="Q152" i="1" s="1"/>
  <c r="R152" i="1"/>
  <c r="I155" i="1"/>
  <c r="C146" i="1"/>
  <c r="E152" i="1"/>
  <c r="F153" i="1" l="1"/>
  <c r="G140" i="1"/>
  <c r="H139" i="1"/>
  <c r="N139" i="1" s="1"/>
  <c r="P139" i="1" s="1"/>
  <c r="B139" i="1" s="1"/>
  <c r="K140" i="1"/>
  <c r="L140" i="1" s="1"/>
  <c r="M140" i="1" s="1"/>
  <c r="J141" i="1"/>
  <c r="R153" i="1"/>
  <c r="O153" i="1"/>
  <c r="Q153" i="1" s="1"/>
  <c r="S153" i="1"/>
  <c r="C147" i="1"/>
  <c r="E153" i="1"/>
  <c r="I156" i="1"/>
  <c r="F154" i="1" l="1"/>
  <c r="J142" i="1"/>
  <c r="K141" i="1"/>
  <c r="L141" i="1" s="1"/>
  <c r="M141" i="1" s="1"/>
  <c r="G141" i="1"/>
  <c r="H140" i="1"/>
  <c r="N140" i="1" s="1"/>
  <c r="P140" i="1" s="1"/>
  <c r="B140" i="1" s="1"/>
  <c r="S154" i="1"/>
  <c r="O154" i="1"/>
  <c r="Q154" i="1" s="1"/>
  <c r="R154" i="1"/>
  <c r="C148" i="1"/>
  <c r="E154" i="1"/>
  <c r="I157" i="1"/>
  <c r="F155" i="1" l="1"/>
  <c r="H141" i="1"/>
  <c r="N141" i="1" s="1"/>
  <c r="P141" i="1" s="1"/>
  <c r="B141" i="1" s="1"/>
  <c r="G142" i="1"/>
  <c r="K142" i="1"/>
  <c r="L142" i="1" s="1"/>
  <c r="M142" i="1" s="1"/>
  <c r="J143" i="1"/>
  <c r="R155" i="1"/>
  <c r="O155" i="1"/>
  <c r="Q155" i="1" s="1"/>
  <c r="S155" i="1"/>
  <c r="E155" i="1"/>
  <c r="I158" i="1"/>
  <c r="C149" i="1"/>
  <c r="F156" i="1" l="1"/>
  <c r="H142" i="1"/>
  <c r="N142" i="1" s="1"/>
  <c r="P142" i="1" s="1"/>
  <c r="B142" i="1" s="1"/>
  <c r="G143" i="1"/>
  <c r="K143" i="1"/>
  <c r="L143" i="1" s="1"/>
  <c r="M143" i="1" s="1"/>
  <c r="J144" i="1"/>
  <c r="S156" i="1"/>
  <c r="O156" i="1"/>
  <c r="Q156" i="1" s="1"/>
  <c r="R156" i="1"/>
  <c r="C150" i="1"/>
  <c r="I159" i="1"/>
  <c r="E156" i="1"/>
  <c r="F157" i="1" l="1"/>
  <c r="G144" i="1"/>
  <c r="H143" i="1"/>
  <c r="N143" i="1" s="1"/>
  <c r="P143" i="1" s="1"/>
  <c r="B143" i="1" s="1"/>
  <c r="R157" i="1"/>
  <c r="K144" i="1"/>
  <c r="L144" i="1" s="1"/>
  <c r="M144" i="1" s="1"/>
  <c r="J145" i="1"/>
  <c r="O157" i="1"/>
  <c r="Q157" i="1" s="1"/>
  <c r="S157" i="1"/>
  <c r="C151" i="1"/>
  <c r="E157" i="1"/>
  <c r="I160" i="1"/>
  <c r="F158" i="1" l="1"/>
  <c r="J146" i="1"/>
  <c r="K145" i="1"/>
  <c r="L145" i="1" s="1"/>
  <c r="M145" i="1" s="1"/>
  <c r="G145" i="1"/>
  <c r="H144" i="1"/>
  <c r="N144" i="1" s="1"/>
  <c r="P144" i="1" s="1"/>
  <c r="B144" i="1" s="1"/>
  <c r="S158" i="1"/>
  <c r="O158" i="1"/>
  <c r="Q158" i="1" s="1"/>
  <c r="R158" i="1"/>
  <c r="E158" i="1"/>
  <c r="C152" i="1"/>
  <c r="I161" i="1"/>
  <c r="F159" i="1" l="1"/>
  <c r="G146" i="1"/>
  <c r="H145" i="1"/>
  <c r="N145" i="1" s="1"/>
  <c r="P145" i="1" s="1"/>
  <c r="B145" i="1" s="1"/>
  <c r="K146" i="1"/>
  <c r="L146" i="1" s="1"/>
  <c r="M146" i="1" s="1"/>
  <c r="J147" i="1"/>
  <c r="R159" i="1"/>
  <c r="O159" i="1"/>
  <c r="Q159" i="1" s="1"/>
  <c r="S159" i="1"/>
  <c r="C153" i="1"/>
  <c r="E159" i="1"/>
  <c r="F160" i="1" s="1"/>
  <c r="I162" i="1"/>
  <c r="K147" i="1" l="1"/>
  <c r="L147" i="1" s="1"/>
  <c r="M147" i="1" s="1"/>
  <c r="J148" i="1"/>
  <c r="G147" i="1"/>
  <c r="H146" i="1"/>
  <c r="N146" i="1" s="1"/>
  <c r="P146" i="1" s="1"/>
  <c r="B146" i="1" s="1"/>
  <c r="S160" i="1"/>
  <c r="O160" i="1"/>
  <c r="Q160" i="1" s="1"/>
  <c r="R160" i="1"/>
  <c r="E160" i="1"/>
  <c r="I163" i="1"/>
  <c r="C154" i="1"/>
  <c r="F161" i="1" l="1"/>
  <c r="G148" i="1"/>
  <c r="H147" i="1"/>
  <c r="N147" i="1" s="1"/>
  <c r="P147" i="1" s="1"/>
  <c r="B147" i="1" s="1"/>
  <c r="J149" i="1"/>
  <c r="K148" i="1"/>
  <c r="L148" i="1" s="1"/>
  <c r="M148" i="1" s="1"/>
  <c r="O161" i="1"/>
  <c r="Q161" i="1" s="1"/>
  <c r="R161" i="1"/>
  <c r="S161" i="1"/>
  <c r="C155" i="1"/>
  <c r="I164" i="1"/>
  <c r="E161" i="1"/>
  <c r="F162" i="1" s="1"/>
  <c r="R162" i="1" l="1"/>
  <c r="J150" i="1"/>
  <c r="K149" i="1"/>
  <c r="L149" i="1" s="1"/>
  <c r="M149" i="1" s="1"/>
  <c r="S162" i="1"/>
  <c r="H148" i="1"/>
  <c r="N148" i="1" s="1"/>
  <c r="P148" i="1" s="1"/>
  <c r="B148" i="1" s="1"/>
  <c r="G149" i="1"/>
  <c r="O162" i="1"/>
  <c r="Q162" i="1" s="1"/>
  <c r="I165" i="1"/>
  <c r="E162" i="1"/>
  <c r="C156" i="1"/>
  <c r="F163" i="1" l="1"/>
  <c r="G150" i="1"/>
  <c r="H149" i="1"/>
  <c r="N149" i="1" s="1"/>
  <c r="P149" i="1" s="1"/>
  <c r="B149" i="1" s="1"/>
  <c r="J151" i="1"/>
  <c r="K150" i="1"/>
  <c r="L150" i="1" s="1"/>
  <c r="M150" i="1" s="1"/>
  <c r="O163" i="1"/>
  <c r="Q163" i="1" s="1"/>
  <c r="R163" i="1"/>
  <c r="S163" i="1"/>
  <c r="C157" i="1"/>
  <c r="I166" i="1"/>
  <c r="E163" i="1"/>
  <c r="F164" i="1" l="1"/>
  <c r="K151" i="1"/>
  <c r="L151" i="1" s="1"/>
  <c r="M151" i="1" s="1"/>
  <c r="J152" i="1"/>
  <c r="G151" i="1"/>
  <c r="H150" i="1"/>
  <c r="N150" i="1" s="1"/>
  <c r="P150" i="1" s="1"/>
  <c r="B150" i="1" s="1"/>
  <c r="S164" i="1"/>
  <c r="R164" i="1"/>
  <c r="O164" i="1"/>
  <c r="E164" i="1"/>
  <c r="I167" i="1"/>
  <c r="C158" i="1"/>
  <c r="F165" i="1" l="1"/>
  <c r="G152" i="1"/>
  <c r="H151" i="1"/>
  <c r="N151" i="1" s="1"/>
  <c r="P151" i="1" s="1"/>
  <c r="B151" i="1" s="1"/>
  <c r="J153" i="1"/>
  <c r="K152" i="1"/>
  <c r="L152" i="1" s="1"/>
  <c r="M152" i="1" s="1"/>
  <c r="O165" i="1"/>
  <c r="Q165" i="1" s="1"/>
  <c r="S165" i="1"/>
  <c r="R165" i="1"/>
  <c r="Q164" i="1"/>
  <c r="I168" i="1"/>
  <c r="C159" i="1"/>
  <c r="E165" i="1"/>
  <c r="F166" i="1" l="1"/>
  <c r="J154" i="1"/>
  <c r="K153" i="1"/>
  <c r="L153" i="1" s="1"/>
  <c r="M153" i="1" s="1"/>
  <c r="H152" i="1"/>
  <c r="N152" i="1" s="1"/>
  <c r="P152" i="1" s="1"/>
  <c r="B152" i="1" s="1"/>
  <c r="G153" i="1"/>
  <c r="R166" i="1"/>
  <c r="S166" i="1"/>
  <c r="O166" i="1"/>
  <c r="Q166" i="1" s="1"/>
  <c r="C160" i="1"/>
  <c r="I169" i="1"/>
  <c r="E166" i="1"/>
  <c r="F167" i="1" s="1"/>
  <c r="K154" i="1" l="1"/>
  <c r="L154" i="1" s="1"/>
  <c r="M154" i="1" s="1"/>
  <c r="J155" i="1"/>
  <c r="G154" i="1"/>
  <c r="H153" i="1"/>
  <c r="N153" i="1" s="1"/>
  <c r="P153" i="1" s="1"/>
  <c r="B153" i="1" s="1"/>
  <c r="O167" i="1"/>
  <c r="Q167" i="1" s="1"/>
  <c r="R167" i="1"/>
  <c r="S167" i="1"/>
  <c r="E167" i="1"/>
  <c r="C161" i="1"/>
  <c r="I170" i="1"/>
  <c r="F168" i="1" l="1"/>
  <c r="G155" i="1"/>
  <c r="H154" i="1"/>
  <c r="N154" i="1" s="1"/>
  <c r="P154" i="1" s="1"/>
  <c r="B154" i="1" s="1"/>
  <c r="J156" i="1"/>
  <c r="K155" i="1"/>
  <c r="L155" i="1" s="1"/>
  <c r="M155" i="1" s="1"/>
  <c r="O168" i="1"/>
  <c r="Q168" i="1" s="1"/>
  <c r="S168" i="1"/>
  <c r="R168" i="1"/>
  <c r="I171" i="1"/>
  <c r="C162" i="1"/>
  <c r="E168" i="1"/>
  <c r="F169" i="1" s="1"/>
  <c r="J157" i="1" l="1"/>
  <c r="K156" i="1"/>
  <c r="L156" i="1" s="1"/>
  <c r="M156" i="1" s="1"/>
  <c r="G156" i="1"/>
  <c r="H155" i="1"/>
  <c r="N155" i="1" s="1"/>
  <c r="P155" i="1" s="1"/>
  <c r="B155" i="1" s="1"/>
  <c r="R169" i="1"/>
  <c r="S169" i="1"/>
  <c r="O169" i="1"/>
  <c r="Q169" i="1" s="1"/>
  <c r="C163" i="1"/>
  <c r="E169" i="1"/>
  <c r="I172" i="1"/>
  <c r="F170" i="1" l="1"/>
  <c r="G157" i="1"/>
  <c r="H156" i="1"/>
  <c r="N156" i="1" s="1"/>
  <c r="P156" i="1" s="1"/>
  <c r="B156" i="1" s="1"/>
  <c r="K157" i="1"/>
  <c r="L157" i="1" s="1"/>
  <c r="M157" i="1" s="1"/>
  <c r="J158" i="1"/>
  <c r="O170" i="1"/>
  <c r="Q170" i="1" s="1"/>
  <c r="S170" i="1"/>
  <c r="R170" i="1"/>
  <c r="C164" i="1"/>
  <c r="I173" i="1"/>
  <c r="E170" i="1"/>
  <c r="F171" i="1" l="1"/>
  <c r="J159" i="1"/>
  <c r="K158" i="1"/>
  <c r="L158" i="1" s="1"/>
  <c r="M158" i="1" s="1"/>
  <c r="G158" i="1"/>
  <c r="H157" i="1"/>
  <c r="N157" i="1" s="1"/>
  <c r="P157" i="1" s="1"/>
  <c r="B157" i="1" s="1"/>
  <c r="O171" i="1"/>
  <c r="Q171" i="1" s="1"/>
  <c r="R171" i="1"/>
  <c r="S171" i="1"/>
  <c r="C165" i="1"/>
  <c r="E171" i="1"/>
  <c r="I174" i="1"/>
  <c r="F172" i="1" l="1"/>
  <c r="G159" i="1"/>
  <c r="H158" i="1"/>
  <c r="N158" i="1" s="1"/>
  <c r="P158" i="1" s="1"/>
  <c r="B158" i="1" s="1"/>
  <c r="K159" i="1"/>
  <c r="L159" i="1" s="1"/>
  <c r="M159" i="1" s="1"/>
  <c r="J160" i="1"/>
  <c r="O172" i="1"/>
  <c r="Q172" i="1" s="1"/>
  <c r="S172" i="1"/>
  <c r="R172" i="1"/>
  <c r="E172" i="1"/>
  <c r="C166" i="1"/>
  <c r="I175" i="1"/>
  <c r="F173" i="1" l="1"/>
  <c r="J161" i="1"/>
  <c r="K160" i="1"/>
  <c r="L160" i="1" s="1"/>
  <c r="M160" i="1" s="1"/>
  <c r="H159" i="1"/>
  <c r="N159" i="1" s="1"/>
  <c r="P159" i="1" s="1"/>
  <c r="B159" i="1" s="1"/>
  <c r="G160" i="1"/>
  <c r="O173" i="1"/>
  <c r="Q173" i="1" s="1"/>
  <c r="R173" i="1"/>
  <c r="S173" i="1"/>
  <c r="I176" i="1"/>
  <c r="C167" i="1"/>
  <c r="E173" i="1"/>
  <c r="F174" i="1" l="1"/>
  <c r="J162" i="1"/>
  <c r="K161" i="1"/>
  <c r="L161" i="1" s="1"/>
  <c r="M161" i="1" s="1"/>
  <c r="G161" i="1"/>
  <c r="H160" i="1"/>
  <c r="N160" i="1" s="1"/>
  <c r="P160" i="1" s="1"/>
  <c r="B160" i="1" s="1"/>
  <c r="O174" i="1"/>
  <c r="Q174" i="1" s="1"/>
  <c r="S174" i="1"/>
  <c r="R174" i="1"/>
  <c r="I177" i="1"/>
  <c r="E174" i="1"/>
  <c r="C168" i="1"/>
  <c r="F175" i="1" l="1"/>
  <c r="G162" i="1"/>
  <c r="H161" i="1"/>
  <c r="N161" i="1" s="1"/>
  <c r="P161" i="1" s="1"/>
  <c r="B161" i="1" s="1"/>
  <c r="K162" i="1"/>
  <c r="L162" i="1" s="1"/>
  <c r="M162" i="1" s="1"/>
  <c r="J163" i="1"/>
  <c r="R175" i="1"/>
  <c r="O175" i="1"/>
  <c r="Q175" i="1" s="1"/>
  <c r="S175" i="1"/>
  <c r="E175" i="1"/>
  <c r="I178" i="1"/>
  <c r="C169" i="1"/>
  <c r="F176" i="1" l="1"/>
  <c r="K163" i="1"/>
  <c r="L163" i="1" s="1"/>
  <c r="M163" i="1" s="1"/>
  <c r="J164" i="1"/>
  <c r="G163" i="1"/>
  <c r="H162" i="1"/>
  <c r="N162" i="1" s="1"/>
  <c r="P162" i="1" s="1"/>
  <c r="B162" i="1" s="1"/>
  <c r="S176" i="1"/>
  <c r="O176" i="1"/>
  <c r="Q176" i="1" s="1"/>
  <c r="R176" i="1"/>
  <c r="C170" i="1"/>
  <c r="E176" i="1"/>
  <c r="I179" i="1"/>
  <c r="F177" i="1" l="1"/>
  <c r="G164" i="1"/>
  <c r="H163" i="1"/>
  <c r="N163" i="1" s="1"/>
  <c r="P163" i="1" s="1"/>
  <c r="B163" i="1" s="1"/>
  <c r="J165" i="1"/>
  <c r="K164" i="1"/>
  <c r="L164" i="1" s="1"/>
  <c r="M164" i="1" s="1"/>
  <c r="R177" i="1"/>
  <c r="O177" i="1"/>
  <c r="Q177" i="1" s="1"/>
  <c r="S177" i="1"/>
  <c r="C171" i="1"/>
  <c r="I180" i="1"/>
  <c r="E177" i="1"/>
  <c r="F178" i="1" s="1"/>
  <c r="J166" i="1" l="1"/>
  <c r="K165" i="1"/>
  <c r="L165" i="1" s="1"/>
  <c r="M165" i="1" s="1"/>
  <c r="G165" i="1"/>
  <c r="H164" i="1"/>
  <c r="N164" i="1" s="1"/>
  <c r="P164" i="1" s="1"/>
  <c r="B164" i="1" s="1"/>
  <c r="O178" i="1"/>
  <c r="Q178" i="1" s="1"/>
  <c r="S178" i="1"/>
  <c r="R178" i="1"/>
  <c r="C172" i="1"/>
  <c r="E178" i="1"/>
  <c r="I181" i="1"/>
  <c r="F179" i="1" l="1"/>
  <c r="G166" i="1"/>
  <c r="H165" i="1"/>
  <c r="N165" i="1" s="1"/>
  <c r="P165" i="1" s="1"/>
  <c r="B165" i="1" s="1"/>
  <c r="K166" i="1"/>
  <c r="L166" i="1" s="1"/>
  <c r="M166" i="1" s="1"/>
  <c r="J167" i="1"/>
  <c r="R179" i="1"/>
  <c r="O179" i="1"/>
  <c r="Q179" i="1" s="1"/>
  <c r="S179" i="1"/>
  <c r="E179" i="1"/>
  <c r="C173" i="1"/>
  <c r="I182" i="1"/>
  <c r="F180" i="1" l="1"/>
  <c r="K167" i="1"/>
  <c r="L167" i="1" s="1"/>
  <c r="M167" i="1" s="1"/>
  <c r="J168" i="1"/>
  <c r="H166" i="1"/>
  <c r="N166" i="1" s="1"/>
  <c r="P166" i="1" s="1"/>
  <c r="B166" i="1" s="1"/>
  <c r="G167" i="1"/>
  <c r="S180" i="1"/>
  <c r="O180" i="1"/>
  <c r="Q180" i="1" s="1"/>
  <c r="R180" i="1"/>
  <c r="E180" i="1"/>
  <c r="F181" i="1" s="1"/>
  <c r="C174" i="1"/>
  <c r="I183" i="1"/>
  <c r="K168" i="1" l="1"/>
  <c r="L168" i="1" s="1"/>
  <c r="M168" i="1" s="1"/>
  <c r="J169" i="1"/>
  <c r="G168" i="1"/>
  <c r="H167" i="1"/>
  <c r="N167" i="1" s="1"/>
  <c r="P167" i="1" s="1"/>
  <c r="B167" i="1" s="1"/>
  <c r="R181" i="1"/>
  <c r="O181" i="1"/>
  <c r="Q181" i="1" s="1"/>
  <c r="S181" i="1"/>
  <c r="I184" i="1"/>
  <c r="E181" i="1"/>
  <c r="C175" i="1"/>
  <c r="F182" i="1" l="1"/>
  <c r="G169" i="1"/>
  <c r="H168" i="1"/>
  <c r="N168" i="1" s="1"/>
  <c r="P168" i="1" s="1"/>
  <c r="B168" i="1" s="1"/>
  <c r="K169" i="1"/>
  <c r="L169" i="1" s="1"/>
  <c r="M169" i="1" s="1"/>
  <c r="J170" i="1"/>
  <c r="S182" i="1"/>
  <c r="O182" i="1"/>
  <c r="Q182" i="1" s="1"/>
  <c r="R182" i="1"/>
  <c r="C176" i="1"/>
  <c r="I185" i="1"/>
  <c r="E182" i="1"/>
  <c r="F183" i="1" l="1"/>
  <c r="K170" i="1"/>
  <c r="L170" i="1" s="1"/>
  <c r="M170" i="1" s="1"/>
  <c r="J171" i="1"/>
  <c r="G170" i="1"/>
  <c r="H169" i="1"/>
  <c r="N169" i="1" s="1"/>
  <c r="P169" i="1" s="1"/>
  <c r="B169" i="1" s="1"/>
  <c r="R183" i="1"/>
  <c r="O183" i="1"/>
  <c r="Q183" i="1" s="1"/>
  <c r="S183" i="1"/>
  <c r="I186" i="1"/>
  <c r="C177" i="1"/>
  <c r="E183" i="1"/>
  <c r="F184" i="1" l="1"/>
  <c r="G171" i="1"/>
  <c r="H170" i="1"/>
  <c r="N170" i="1" s="1"/>
  <c r="P170" i="1" s="1"/>
  <c r="B170" i="1" s="1"/>
  <c r="J172" i="1"/>
  <c r="K171" i="1"/>
  <c r="L171" i="1" s="1"/>
  <c r="M171" i="1" s="1"/>
  <c r="O184" i="1"/>
  <c r="Q184" i="1" s="1"/>
  <c r="S184" i="1"/>
  <c r="R184" i="1"/>
  <c r="C178" i="1"/>
  <c r="I187" i="1"/>
  <c r="E184" i="1"/>
  <c r="F185" i="1" s="1"/>
  <c r="S185" i="1" l="1"/>
  <c r="K172" i="1"/>
  <c r="L172" i="1" s="1"/>
  <c r="M172" i="1" s="1"/>
  <c r="J173" i="1"/>
  <c r="R185" i="1"/>
  <c r="G172" i="1"/>
  <c r="H171" i="1"/>
  <c r="N171" i="1" s="1"/>
  <c r="P171" i="1" s="1"/>
  <c r="B171" i="1" s="1"/>
  <c r="O185" i="1"/>
  <c r="Q185" i="1" s="1"/>
  <c r="E185" i="1"/>
  <c r="I188" i="1"/>
  <c r="C179" i="1"/>
  <c r="F186" i="1" l="1"/>
  <c r="K173" i="1"/>
  <c r="L173" i="1" s="1"/>
  <c r="M173" i="1" s="1"/>
  <c r="J174" i="1"/>
  <c r="H172" i="1"/>
  <c r="N172" i="1" s="1"/>
  <c r="P172" i="1" s="1"/>
  <c r="B172" i="1" s="1"/>
  <c r="G173" i="1"/>
  <c r="S186" i="1"/>
  <c r="O186" i="1"/>
  <c r="Q186" i="1" s="1"/>
  <c r="R186" i="1"/>
  <c r="C180" i="1"/>
  <c r="I189" i="1"/>
  <c r="E186" i="1"/>
  <c r="F187" i="1" l="1"/>
  <c r="G174" i="1"/>
  <c r="H173" i="1"/>
  <c r="N173" i="1" s="1"/>
  <c r="P173" i="1" s="1"/>
  <c r="B173" i="1" s="1"/>
  <c r="J175" i="1"/>
  <c r="K174" i="1"/>
  <c r="L174" i="1" s="1"/>
  <c r="M174" i="1" s="1"/>
  <c r="R187" i="1"/>
  <c r="O187" i="1"/>
  <c r="Q187" i="1" s="1"/>
  <c r="S187" i="1"/>
  <c r="E187" i="1"/>
  <c r="I190" i="1"/>
  <c r="C181" i="1"/>
  <c r="F188" i="1" l="1"/>
  <c r="K175" i="1"/>
  <c r="L175" i="1" s="1"/>
  <c r="M175" i="1" s="1"/>
  <c r="J176" i="1"/>
  <c r="G175" i="1"/>
  <c r="H174" i="1"/>
  <c r="N174" i="1" s="1"/>
  <c r="P174" i="1" s="1"/>
  <c r="B174" i="1" s="1"/>
  <c r="S188" i="1"/>
  <c r="O188" i="1"/>
  <c r="Q188" i="1" s="1"/>
  <c r="R188" i="1"/>
  <c r="C182" i="1"/>
  <c r="I191" i="1"/>
  <c r="E188" i="1"/>
  <c r="F189" i="1" s="1"/>
  <c r="G176" i="1" l="1"/>
  <c r="H175" i="1"/>
  <c r="N175" i="1" s="1"/>
  <c r="P175" i="1" s="1"/>
  <c r="B175" i="1" s="1"/>
  <c r="K176" i="1"/>
  <c r="L176" i="1" s="1"/>
  <c r="M176" i="1" s="1"/>
  <c r="J177" i="1"/>
  <c r="O189" i="1"/>
  <c r="Q189" i="1" s="1"/>
  <c r="R189" i="1"/>
  <c r="S189" i="1"/>
  <c r="C183" i="1"/>
  <c r="E189" i="1"/>
  <c r="I192" i="1"/>
  <c r="F190" i="1" l="1"/>
  <c r="K177" i="1"/>
  <c r="L177" i="1" s="1"/>
  <c r="M177" i="1" s="1"/>
  <c r="J178" i="1"/>
  <c r="G177" i="1"/>
  <c r="H176" i="1"/>
  <c r="N176" i="1" s="1"/>
  <c r="P176" i="1" s="1"/>
  <c r="B176" i="1" s="1"/>
  <c r="S190" i="1"/>
  <c r="R190" i="1"/>
  <c r="O190" i="1"/>
  <c r="Q190" i="1" s="1"/>
  <c r="I193" i="1"/>
  <c r="E190" i="1"/>
  <c r="C184" i="1"/>
  <c r="F191" i="1" l="1"/>
  <c r="G178" i="1"/>
  <c r="H177" i="1"/>
  <c r="N177" i="1" s="1"/>
  <c r="P177" i="1" s="1"/>
  <c r="B177" i="1" s="1"/>
  <c r="K178" i="1"/>
  <c r="L178" i="1" s="1"/>
  <c r="M178" i="1" s="1"/>
  <c r="J179" i="1"/>
  <c r="R191" i="1"/>
  <c r="S191" i="1"/>
  <c r="O191" i="1"/>
  <c r="Q191" i="1" s="1"/>
  <c r="I194" i="1"/>
  <c r="C185" i="1"/>
  <c r="E191" i="1"/>
  <c r="F192" i="1" s="1"/>
  <c r="J180" i="1" l="1"/>
  <c r="K179" i="1"/>
  <c r="L179" i="1" s="1"/>
  <c r="M179" i="1" s="1"/>
  <c r="G179" i="1"/>
  <c r="H178" i="1"/>
  <c r="N178" i="1" s="1"/>
  <c r="P178" i="1" s="1"/>
  <c r="B178" i="1" s="1"/>
  <c r="S192" i="1"/>
  <c r="O192" i="1"/>
  <c r="Q192" i="1" s="1"/>
  <c r="R192" i="1"/>
  <c r="I195" i="1"/>
  <c r="E192" i="1"/>
  <c r="F193" i="1" s="1"/>
  <c r="C186" i="1"/>
  <c r="G180" i="1" l="1"/>
  <c r="H179" i="1"/>
  <c r="N179" i="1" s="1"/>
  <c r="P179" i="1" s="1"/>
  <c r="B179" i="1" s="1"/>
  <c r="K180" i="1"/>
  <c r="L180" i="1" s="1"/>
  <c r="M180" i="1" s="1"/>
  <c r="J181" i="1"/>
  <c r="O193" i="1"/>
  <c r="Q193" i="1" s="1"/>
  <c r="R193" i="1"/>
  <c r="S193" i="1"/>
  <c r="I196" i="1"/>
  <c r="C187" i="1"/>
  <c r="E193" i="1"/>
  <c r="F194" i="1" l="1"/>
  <c r="J182" i="1"/>
  <c r="K181" i="1"/>
  <c r="L181" i="1" s="1"/>
  <c r="M181" i="1" s="1"/>
  <c r="G181" i="1"/>
  <c r="H180" i="1"/>
  <c r="N180" i="1" s="1"/>
  <c r="P180" i="1" s="1"/>
  <c r="B180" i="1" s="1"/>
  <c r="S194" i="1"/>
  <c r="R194" i="1"/>
  <c r="O194" i="1"/>
  <c r="Q194" i="1" s="1"/>
  <c r="E194" i="1"/>
  <c r="C188" i="1"/>
  <c r="I197" i="1"/>
  <c r="F195" i="1" l="1"/>
  <c r="G182" i="1"/>
  <c r="H181" i="1"/>
  <c r="N181" i="1" s="1"/>
  <c r="P181" i="1" s="1"/>
  <c r="B181" i="1" s="1"/>
  <c r="K182" i="1"/>
  <c r="L182" i="1" s="1"/>
  <c r="M182" i="1" s="1"/>
  <c r="J183" i="1"/>
  <c r="O195" i="1"/>
  <c r="Q195" i="1" s="1"/>
  <c r="R195" i="1"/>
  <c r="S195" i="1"/>
  <c r="C189" i="1"/>
  <c r="I198" i="1"/>
  <c r="E195" i="1"/>
  <c r="F196" i="1" l="1"/>
  <c r="K183" i="1"/>
  <c r="L183" i="1" s="1"/>
  <c r="M183" i="1" s="1"/>
  <c r="J184" i="1"/>
  <c r="G183" i="1"/>
  <c r="H182" i="1"/>
  <c r="N182" i="1" s="1"/>
  <c r="P182" i="1" s="1"/>
  <c r="B182" i="1" s="1"/>
  <c r="R196" i="1"/>
  <c r="O196" i="1"/>
  <c r="Q196" i="1" s="1"/>
  <c r="S196" i="1"/>
  <c r="C190" i="1"/>
  <c r="E196" i="1"/>
  <c r="I199" i="1"/>
  <c r="F197" i="1" l="1"/>
  <c r="G184" i="1"/>
  <c r="H183" i="1"/>
  <c r="N183" i="1" s="1"/>
  <c r="P183" i="1" s="1"/>
  <c r="B183" i="1" s="1"/>
  <c r="K184" i="1"/>
  <c r="L184" i="1" s="1"/>
  <c r="M184" i="1" s="1"/>
  <c r="J185" i="1"/>
  <c r="S197" i="1"/>
  <c r="O197" i="1"/>
  <c r="R197" i="1"/>
  <c r="I200" i="1"/>
  <c r="C191" i="1"/>
  <c r="E197" i="1"/>
  <c r="F198" i="1" s="1"/>
  <c r="J186" i="1" l="1"/>
  <c r="K185" i="1"/>
  <c r="L185" i="1" s="1"/>
  <c r="M185" i="1" s="1"/>
  <c r="G185" i="1"/>
  <c r="H184" i="1"/>
  <c r="N184" i="1" s="1"/>
  <c r="P184" i="1" s="1"/>
  <c r="B184" i="1" s="1"/>
  <c r="O198" i="1"/>
  <c r="S198" i="1"/>
  <c r="R198" i="1"/>
  <c r="Q197" i="1"/>
  <c r="C192" i="1"/>
  <c r="I201" i="1"/>
  <c r="E198" i="1"/>
  <c r="F199" i="1" l="1"/>
  <c r="H185" i="1"/>
  <c r="N185" i="1" s="1"/>
  <c r="P185" i="1" s="1"/>
  <c r="B185" i="1" s="1"/>
  <c r="G186" i="1"/>
  <c r="J187" i="1"/>
  <c r="K186" i="1"/>
  <c r="L186" i="1" s="1"/>
  <c r="M186" i="1" s="1"/>
  <c r="R199" i="1"/>
  <c r="Q198" i="1"/>
  <c r="S199" i="1"/>
  <c r="O199" i="1"/>
  <c r="Q199" i="1" s="1"/>
  <c r="C193" i="1"/>
  <c r="E199" i="1"/>
  <c r="I202" i="1"/>
  <c r="F200" i="1" l="1"/>
  <c r="J188" i="1"/>
  <c r="K187" i="1"/>
  <c r="L187" i="1" s="1"/>
  <c r="M187" i="1" s="1"/>
  <c r="G187" i="1"/>
  <c r="H186" i="1"/>
  <c r="N186" i="1" s="1"/>
  <c r="P186" i="1" s="1"/>
  <c r="B186" i="1" s="1"/>
  <c r="S200" i="1"/>
  <c r="O200" i="1"/>
  <c r="Q200" i="1" s="1"/>
  <c r="R200" i="1"/>
  <c r="E200" i="1"/>
  <c r="I203" i="1"/>
  <c r="C194" i="1"/>
  <c r="F201" i="1" l="1"/>
  <c r="G188" i="1"/>
  <c r="H187" i="1"/>
  <c r="N187" i="1" s="1"/>
  <c r="P187" i="1" s="1"/>
  <c r="B187" i="1" s="1"/>
  <c r="J189" i="1"/>
  <c r="K188" i="1"/>
  <c r="L188" i="1" s="1"/>
  <c r="M188" i="1" s="1"/>
  <c r="R201" i="1"/>
  <c r="O201" i="1"/>
  <c r="Q201" i="1" s="1"/>
  <c r="S201" i="1"/>
  <c r="C195" i="1"/>
  <c r="E201" i="1"/>
  <c r="I204" i="1"/>
  <c r="F202" i="1" l="1"/>
  <c r="J190" i="1"/>
  <c r="K189" i="1"/>
  <c r="L189" i="1" s="1"/>
  <c r="M189" i="1" s="1"/>
  <c r="G189" i="1"/>
  <c r="H188" i="1"/>
  <c r="N188" i="1" s="1"/>
  <c r="P188" i="1" s="1"/>
  <c r="B188" i="1" s="1"/>
  <c r="S202" i="1"/>
  <c r="O202" i="1"/>
  <c r="Q202" i="1" s="1"/>
  <c r="R202" i="1"/>
  <c r="C196" i="1"/>
  <c r="E202" i="1"/>
  <c r="I205" i="1"/>
  <c r="F203" i="1" l="1"/>
  <c r="G190" i="1"/>
  <c r="H189" i="1"/>
  <c r="N189" i="1" s="1"/>
  <c r="P189" i="1" s="1"/>
  <c r="B189" i="1" s="1"/>
  <c r="J191" i="1"/>
  <c r="K190" i="1"/>
  <c r="L190" i="1" s="1"/>
  <c r="M190" i="1" s="1"/>
  <c r="R203" i="1"/>
  <c r="O203" i="1"/>
  <c r="Q203" i="1" s="1"/>
  <c r="S203" i="1"/>
  <c r="E203" i="1"/>
  <c r="C197" i="1"/>
  <c r="I206" i="1"/>
  <c r="F204" i="1" l="1"/>
  <c r="K191" i="1"/>
  <c r="L191" i="1" s="1"/>
  <c r="M191" i="1" s="1"/>
  <c r="J192" i="1"/>
  <c r="G191" i="1"/>
  <c r="H190" i="1"/>
  <c r="N190" i="1" s="1"/>
  <c r="P190" i="1" s="1"/>
  <c r="B190" i="1" s="1"/>
  <c r="S204" i="1"/>
  <c r="O204" i="1"/>
  <c r="Q204" i="1" s="1"/>
  <c r="R204" i="1"/>
  <c r="C198" i="1"/>
  <c r="I207" i="1"/>
  <c r="E204" i="1"/>
  <c r="F205" i="1" l="1"/>
  <c r="G192" i="1"/>
  <c r="H191" i="1"/>
  <c r="N191" i="1" s="1"/>
  <c r="P191" i="1" s="1"/>
  <c r="B191" i="1" s="1"/>
  <c r="J193" i="1"/>
  <c r="K192" i="1"/>
  <c r="L192" i="1" s="1"/>
  <c r="M192" i="1" s="1"/>
  <c r="R205" i="1"/>
  <c r="O205" i="1"/>
  <c r="Q205" i="1" s="1"/>
  <c r="S205" i="1"/>
  <c r="I208" i="1"/>
  <c r="E205" i="1"/>
  <c r="C199" i="1"/>
  <c r="F206" i="1" l="1"/>
  <c r="J194" i="1"/>
  <c r="K193" i="1"/>
  <c r="L193" i="1" s="1"/>
  <c r="M193" i="1" s="1"/>
  <c r="G193" i="1"/>
  <c r="H192" i="1"/>
  <c r="N192" i="1" s="1"/>
  <c r="P192" i="1" s="1"/>
  <c r="B192" i="1" s="1"/>
  <c r="S206" i="1"/>
  <c r="O206" i="1"/>
  <c r="Q206" i="1" s="1"/>
  <c r="R206" i="1"/>
  <c r="I209" i="1"/>
  <c r="C200" i="1"/>
  <c r="E206" i="1"/>
  <c r="F207" i="1" l="1"/>
  <c r="G194" i="1"/>
  <c r="H193" i="1"/>
  <c r="N193" i="1" s="1"/>
  <c r="P193" i="1" s="1"/>
  <c r="B193" i="1" s="1"/>
  <c r="K194" i="1"/>
  <c r="L194" i="1" s="1"/>
  <c r="M194" i="1" s="1"/>
  <c r="J195" i="1"/>
  <c r="R207" i="1"/>
  <c r="O207" i="1"/>
  <c r="Q207" i="1" s="1"/>
  <c r="S207" i="1"/>
  <c r="I210" i="1"/>
  <c r="E207" i="1"/>
  <c r="C201" i="1"/>
  <c r="F208" i="1" l="1"/>
  <c r="J196" i="1"/>
  <c r="K195" i="1"/>
  <c r="L195" i="1" s="1"/>
  <c r="M195" i="1" s="1"/>
  <c r="G195" i="1"/>
  <c r="H194" i="1"/>
  <c r="N194" i="1" s="1"/>
  <c r="P194" i="1" s="1"/>
  <c r="B194" i="1" s="1"/>
  <c r="O208" i="1"/>
  <c r="Q208" i="1" s="1"/>
  <c r="S208" i="1"/>
  <c r="R208" i="1"/>
  <c r="E208" i="1"/>
  <c r="C202" i="1"/>
  <c r="I211" i="1"/>
  <c r="F209" i="1" l="1"/>
  <c r="G196" i="1"/>
  <c r="H195" i="1"/>
  <c r="N195" i="1" s="1"/>
  <c r="P195" i="1" s="1"/>
  <c r="B195" i="1" s="1"/>
  <c r="K196" i="1"/>
  <c r="L196" i="1" s="1"/>
  <c r="M196" i="1" s="1"/>
  <c r="J197" i="1"/>
  <c r="R209" i="1"/>
  <c r="S209" i="1"/>
  <c r="O209" i="1"/>
  <c r="Q209" i="1" s="1"/>
  <c r="I212" i="1"/>
  <c r="C203" i="1"/>
  <c r="E209" i="1"/>
  <c r="F210" i="1" l="1"/>
  <c r="K197" i="1"/>
  <c r="L197" i="1" s="1"/>
  <c r="M197" i="1" s="1"/>
  <c r="J198" i="1"/>
  <c r="G197" i="1"/>
  <c r="H196" i="1"/>
  <c r="N196" i="1" s="1"/>
  <c r="P196" i="1" s="1"/>
  <c r="B196" i="1" s="1"/>
  <c r="O210" i="1"/>
  <c r="Q210" i="1" s="1"/>
  <c r="R210" i="1"/>
  <c r="S210" i="1"/>
  <c r="E210" i="1"/>
  <c r="F211" i="1" s="1"/>
  <c r="I213" i="1"/>
  <c r="C204" i="1"/>
  <c r="G198" i="1" l="1"/>
  <c r="H197" i="1"/>
  <c r="N197" i="1" s="1"/>
  <c r="P197" i="1" s="1"/>
  <c r="B197" i="1" s="1"/>
  <c r="J199" i="1"/>
  <c r="K198" i="1"/>
  <c r="L198" i="1" s="1"/>
  <c r="M198" i="1" s="1"/>
  <c r="S211" i="1"/>
  <c r="R211" i="1"/>
  <c r="O211" i="1"/>
  <c r="Q211" i="1" s="1"/>
  <c r="E211" i="1"/>
  <c r="C205" i="1"/>
  <c r="I214" i="1"/>
  <c r="F212" i="1" l="1"/>
  <c r="J200" i="1"/>
  <c r="K199" i="1"/>
  <c r="L199" i="1" s="1"/>
  <c r="M199" i="1" s="1"/>
  <c r="G199" i="1"/>
  <c r="H198" i="1"/>
  <c r="N198" i="1" s="1"/>
  <c r="P198" i="1" s="1"/>
  <c r="B198" i="1" s="1"/>
  <c r="O212" i="1"/>
  <c r="Q212" i="1" s="1"/>
  <c r="R212" i="1"/>
  <c r="S212" i="1"/>
  <c r="I215" i="1"/>
  <c r="E212" i="1"/>
  <c r="C206" i="1"/>
  <c r="F213" i="1" l="1"/>
  <c r="H199" i="1"/>
  <c r="N199" i="1" s="1"/>
  <c r="P199" i="1" s="1"/>
  <c r="B199" i="1" s="1"/>
  <c r="G200" i="1"/>
  <c r="J201" i="1"/>
  <c r="K200" i="1"/>
  <c r="L200" i="1" s="1"/>
  <c r="M200" i="1" s="1"/>
  <c r="S213" i="1"/>
  <c r="R213" i="1"/>
  <c r="O213" i="1"/>
  <c r="Q213" i="1" s="1"/>
  <c r="C207" i="1"/>
  <c r="E213" i="1"/>
  <c r="I216" i="1"/>
  <c r="F214" i="1" l="1"/>
  <c r="J202" i="1"/>
  <c r="K201" i="1"/>
  <c r="L201" i="1" s="1"/>
  <c r="M201" i="1" s="1"/>
  <c r="G201" i="1"/>
  <c r="H200" i="1"/>
  <c r="N200" i="1" s="1"/>
  <c r="P200" i="1" s="1"/>
  <c r="B200" i="1" s="1"/>
  <c r="O214" i="1"/>
  <c r="Q214" i="1" s="1"/>
  <c r="R214" i="1"/>
  <c r="S214" i="1"/>
  <c r="C208" i="1"/>
  <c r="I217" i="1"/>
  <c r="E214" i="1"/>
  <c r="F215" i="1" l="1"/>
  <c r="G202" i="1"/>
  <c r="H201" i="1"/>
  <c r="N201" i="1" s="1"/>
  <c r="P201" i="1" s="1"/>
  <c r="B201" i="1" s="1"/>
  <c r="J203" i="1"/>
  <c r="K202" i="1"/>
  <c r="L202" i="1" s="1"/>
  <c r="M202" i="1" s="1"/>
  <c r="S215" i="1"/>
  <c r="R215" i="1"/>
  <c r="O215" i="1"/>
  <c r="Q215" i="1" s="1"/>
  <c r="I218" i="1"/>
  <c r="E215" i="1"/>
  <c r="C209" i="1"/>
  <c r="F216" i="1" l="1"/>
  <c r="J204" i="1"/>
  <c r="K203" i="1"/>
  <c r="L203" i="1" s="1"/>
  <c r="M203" i="1" s="1"/>
  <c r="H202" i="1"/>
  <c r="N202" i="1" s="1"/>
  <c r="P202" i="1" s="1"/>
  <c r="B202" i="1" s="1"/>
  <c r="G203" i="1"/>
  <c r="O216" i="1"/>
  <c r="Q216" i="1" s="1"/>
  <c r="R216" i="1"/>
  <c r="S216" i="1"/>
  <c r="E216" i="1"/>
  <c r="C210" i="1"/>
  <c r="I219" i="1"/>
  <c r="F217" i="1" l="1"/>
  <c r="G204" i="1"/>
  <c r="H203" i="1"/>
  <c r="N203" i="1" s="1"/>
  <c r="P203" i="1" s="1"/>
  <c r="B203" i="1" s="1"/>
  <c r="J205" i="1"/>
  <c r="K204" i="1"/>
  <c r="L204" i="1" s="1"/>
  <c r="M204" i="1" s="1"/>
  <c r="O217" i="1"/>
  <c r="Q217" i="1" s="1"/>
  <c r="S217" i="1"/>
  <c r="R217" i="1"/>
  <c r="C211" i="1"/>
  <c r="I220" i="1"/>
  <c r="E217" i="1"/>
  <c r="F218" i="1" l="1"/>
  <c r="J206" i="1"/>
  <c r="K205" i="1"/>
  <c r="L205" i="1" s="1"/>
  <c r="M205" i="1" s="1"/>
  <c r="H204" i="1"/>
  <c r="N204" i="1" s="1"/>
  <c r="P204" i="1" s="1"/>
  <c r="B204" i="1" s="1"/>
  <c r="G205" i="1"/>
  <c r="R218" i="1"/>
  <c r="S218" i="1"/>
  <c r="O218" i="1"/>
  <c r="Q218" i="1" s="1"/>
  <c r="C212" i="1"/>
  <c r="E218" i="1"/>
  <c r="F219" i="1" s="1"/>
  <c r="I221" i="1"/>
  <c r="G206" i="1" l="1"/>
  <c r="H205" i="1"/>
  <c r="N205" i="1" s="1"/>
  <c r="P205" i="1" s="1"/>
  <c r="B205" i="1" s="1"/>
  <c r="K206" i="1"/>
  <c r="L206" i="1" s="1"/>
  <c r="M206" i="1" s="1"/>
  <c r="J207" i="1"/>
  <c r="O219" i="1"/>
  <c r="Q219" i="1" s="1"/>
  <c r="S219" i="1"/>
  <c r="R219" i="1"/>
  <c r="C213" i="1"/>
  <c r="I222" i="1"/>
  <c r="E219" i="1"/>
  <c r="F220" i="1" l="1"/>
  <c r="J208" i="1"/>
  <c r="K207" i="1"/>
  <c r="L207" i="1" s="1"/>
  <c r="M207" i="1" s="1"/>
  <c r="G207" i="1"/>
  <c r="H206" i="1"/>
  <c r="N206" i="1" s="1"/>
  <c r="P206" i="1" s="1"/>
  <c r="B206" i="1" s="1"/>
  <c r="R220" i="1"/>
  <c r="S220" i="1"/>
  <c r="O220" i="1"/>
  <c r="Q220" i="1" s="1"/>
  <c r="E220" i="1"/>
  <c r="I223" i="1"/>
  <c r="C214" i="1"/>
  <c r="F221" i="1" l="1"/>
  <c r="G208" i="1"/>
  <c r="H207" i="1"/>
  <c r="N207" i="1" s="1"/>
  <c r="P207" i="1" s="1"/>
  <c r="B207" i="1" s="1"/>
  <c r="K208" i="1"/>
  <c r="L208" i="1" s="1"/>
  <c r="M208" i="1" s="1"/>
  <c r="J209" i="1"/>
  <c r="S221" i="1"/>
  <c r="O221" i="1"/>
  <c r="Q221" i="1" s="1"/>
  <c r="R221" i="1"/>
  <c r="C215" i="1"/>
  <c r="E221" i="1"/>
  <c r="I224" i="1"/>
  <c r="F222" i="1" l="1"/>
  <c r="J210" i="1"/>
  <c r="K209" i="1"/>
  <c r="L209" i="1" s="1"/>
  <c r="M209" i="1" s="1"/>
  <c r="H208" i="1"/>
  <c r="N208" i="1" s="1"/>
  <c r="P208" i="1" s="1"/>
  <c r="B208" i="1" s="1"/>
  <c r="G209" i="1"/>
  <c r="R222" i="1"/>
  <c r="O222" i="1"/>
  <c r="Q222" i="1" s="1"/>
  <c r="S222" i="1"/>
  <c r="E222" i="1"/>
  <c r="F223" i="1" s="1"/>
  <c r="C216" i="1"/>
  <c r="I225" i="1"/>
  <c r="K210" i="1" l="1"/>
  <c r="L210" i="1" s="1"/>
  <c r="M210" i="1" s="1"/>
  <c r="J211" i="1"/>
  <c r="G210" i="1"/>
  <c r="H209" i="1"/>
  <c r="N209" i="1" s="1"/>
  <c r="P209" i="1" s="1"/>
  <c r="B209" i="1" s="1"/>
  <c r="O223" i="1"/>
  <c r="Q223" i="1" s="1"/>
  <c r="S223" i="1"/>
  <c r="R223" i="1"/>
  <c r="I226" i="1"/>
  <c r="C217" i="1"/>
  <c r="E223" i="1"/>
  <c r="F224" i="1" l="1"/>
  <c r="H210" i="1"/>
  <c r="N210" i="1" s="1"/>
  <c r="P210" i="1" s="1"/>
  <c r="B210" i="1" s="1"/>
  <c r="G211" i="1"/>
  <c r="J212" i="1"/>
  <c r="K211" i="1"/>
  <c r="L211" i="1" s="1"/>
  <c r="M211" i="1" s="1"/>
  <c r="R224" i="1"/>
  <c r="S224" i="1"/>
  <c r="O224" i="1"/>
  <c r="Q224" i="1" s="1"/>
  <c r="I227" i="1"/>
  <c r="E224" i="1"/>
  <c r="C218" i="1"/>
  <c r="F225" i="1" l="1"/>
  <c r="J213" i="1"/>
  <c r="K212" i="1"/>
  <c r="L212" i="1" s="1"/>
  <c r="M212" i="1" s="1"/>
  <c r="G212" i="1"/>
  <c r="H211" i="1"/>
  <c r="N211" i="1" s="1"/>
  <c r="P211" i="1" s="1"/>
  <c r="B211" i="1" s="1"/>
  <c r="O225" i="1"/>
  <c r="S225" i="1"/>
  <c r="R225" i="1"/>
  <c r="I228" i="1"/>
  <c r="C219" i="1"/>
  <c r="E225" i="1"/>
  <c r="F226" i="1" l="1"/>
  <c r="G213" i="1"/>
  <c r="H212" i="1"/>
  <c r="N212" i="1" s="1"/>
  <c r="P212" i="1" s="1"/>
  <c r="B212" i="1" s="1"/>
  <c r="J214" i="1"/>
  <c r="K213" i="1"/>
  <c r="L213" i="1" s="1"/>
  <c r="M213" i="1" s="1"/>
  <c r="O226" i="1"/>
  <c r="R226" i="1"/>
  <c r="S226" i="1"/>
  <c r="Q225" i="1"/>
  <c r="I229" i="1"/>
  <c r="C220" i="1"/>
  <c r="E226" i="1"/>
  <c r="F227" i="1" l="1"/>
  <c r="J215" i="1"/>
  <c r="K214" i="1"/>
  <c r="L214" i="1" s="1"/>
  <c r="M214" i="1" s="1"/>
  <c r="G214" i="1"/>
  <c r="H213" i="1"/>
  <c r="N213" i="1" s="1"/>
  <c r="P213" i="1" s="1"/>
  <c r="B213" i="1" s="1"/>
  <c r="Q226" i="1"/>
  <c r="S227" i="1"/>
  <c r="R227" i="1"/>
  <c r="O227" i="1"/>
  <c r="Q227" i="1" s="1"/>
  <c r="I230" i="1"/>
  <c r="E227" i="1"/>
  <c r="C221" i="1"/>
  <c r="F228" i="1" l="1"/>
  <c r="R228" i="1"/>
  <c r="G215" i="1"/>
  <c r="H214" i="1"/>
  <c r="N214" i="1" s="1"/>
  <c r="P214" i="1" s="1"/>
  <c r="B214" i="1" s="1"/>
  <c r="J216" i="1"/>
  <c r="K215" i="1"/>
  <c r="L215" i="1" s="1"/>
  <c r="M215" i="1" s="1"/>
  <c r="O228" i="1"/>
  <c r="Q228" i="1" s="1"/>
  <c r="S228" i="1"/>
  <c r="I231" i="1"/>
  <c r="C222" i="1"/>
  <c r="E228" i="1"/>
  <c r="F229" i="1" l="1"/>
  <c r="G216" i="1"/>
  <c r="H215" i="1"/>
  <c r="N215" i="1" s="1"/>
  <c r="P215" i="1" s="1"/>
  <c r="B215" i="1" s="1"/>
  <c r="J217" i="1"/>
  <c r="K216" i="1"/>
  <c r="L216" i="1" s="1"/>
  <c r="M216" i="1" s="1"/>
  <c r="S229" i="1"/>
  <c r="R229" i="1"/>
  <c r="O229" i="1"/>
  <c r="Q229" i="1" s="1"/>
  <c r="I232" i="1"/>
  <c r="E229" i="1"/>
  <c r="C223" i="1"/>
  <c r="F230" i="1" l="1"/>
  <c r="J218" i="1"/>
  <c r="K217" i="1"/>
  <c r="L217" i="1" s="1"/>
  <c r="M217" i="1" s="1"/>
  <c r="G217" i="1"/>
  <c r="H216" i="1"/>
  <c r="N216" i="1" s="1"/>
  <c r="P216" i="1" s="1"/>
  <c r="B216" i="1" s="1"/>
  <c r="O230" i="1"/>
  <c r="Q230" i="1" s="1"/>
  <c r="R230" i="1"/>
  <c r="S230" i="1"/>
  <c r="C224" i="1"/>
  <c r="E230" i="1"/>
  <c r="I233" i="1"/>
  <c r="F231" i="1" l="1"/>
  <c r="G218" i="1"/>
  <c r="H217" i="1"/>
  <c r="N217" i="1" s="1"/>
  <c r="P217" i="1" s="1"/>
  <c r="B217" i="1" s="1"/>
  <c r="J219" i="1"/>
  <c r="K218" i="1"/>
  <c r="L218" i="1" s="1"/>
  <c r="M218" i="1" s="1"/>
  <c r="R231" i="1"/>
  <c r="O231" i="1"/>
  <c r="Q231" i="1" s="1"/>
  <c r="S231" i="1"/>
  <c r="I234" i="1"/>
  <c r="E231" i="1"/>
  <c r="F232" i="1" s="1"/>
  <c r="C225" i="1"/>
  <c r="J220" i="1" l="1"/>
  <c r="K219" i="1"/>
  <c r="L219" i="1" s="1"/>
  <c r="M219" i="1" s="1"/>
  <c r="G219" i="1"/>
  <c r="H218" i="1"/>
  <c r="N218" i="1" s="1"/>
  <c r="P218" i="1" s="1"/>
  <c r="B218" i="1" s="1"/>
  <c r="R232" i="1"/>
  <c r="S232" i="1"/>
  <c r="O232" i="1"/>
  <c r="Q232" i="1" s="1"/>
  <c r="I235" i="1"/>
  <c r="C226" i="1"/>
  <c r="E232" i="1"/>
  <c r="F233" i="1" l="1"/>
  <c r="G220" i="1"/>
  <c r="H219" i="1"/>
  <c r="N219" i="1" s="1"/>
  <c r="P219" i="1" s="1"/>
  <c r="B219" i="1" s="1"/>
  <c r="J221" i="1"/>
  <c r="K220" i="1"/>
  <c r="L220" i="1" s="1"/>
  <c r="M220" i="1" s="1"/>
  <c r="O233" i="1"/>
  <c r="Q233" i="1" s="1"/>
  <c r="S233" i="1"/>
  <c r="R233" i="1"/>
  <c r="E233" i="1"/>
  <c r="C227" i="1"/>
  <c r="I236" i="1"/>
  <c r="F234" i="1" l="1"/>
  <c r="J222" i="1"/>
  <c r="K221" i="1"/>
  <c r="L221" i="1" s="1"/>
  <c r="M221" i="1" s="1"/>
  <c r="G221" i="1"/>
  <c r="H220" i="1"/>
  <c r="N220" i="1" s="1"/>
  <c r="P220" i="1" s="1"/>
  <c r="B220" i="1" s="1"/>
  <c r="O234" i="1"/>
  <c r="Q234" i="1" s="1"/>
  <c r="R234" i="1"/>
  <c r="S234" i="1"/>
  <c r="C228" i="1"/>
  <c r="I237" i="1"/>
  <c r="E234" i="1"/>
  <c r="F235" i="1" l="1"/>
  <c r="R235" i="1"/>
  <c r="G222" i="1"/>
  <c r="H221" i="1"/>
  <c r="N221" i="1" s="1"/>
  <c r="P221" i="1" s="1"/>
  <c r="B221" i="1" s="1"/>
  <c r="K222" i="1"/>
  <c r="L222" i="1" s="1"/>
  <c r="M222" i="1" s="1"/>
  <c r="J223" i="1"/>
  <c r="S235" i="1"/>
  <c r="O235" i="1"/>
  <c r="Q235" i="1" s="1"/>
  <c r="I238" i="1"/>
  <c r="C229" i="1"/>
  <c r="E235" i="1"/>
  <c r="F236" i="1" l="1"/>
  <c r="J224" i="1"/>
  <c r="K223" i="1"/>
  <c r="L223" i="1" s="1"/>
  <c r="M223" i="1" s="1"/>
  <c r="H222" i="1"/>
  <c r="N222" i="1" s="1"/>
  <c r="P222" i="1" s="1"/>
  <c r="B222" i="1" s="1"/>
  <c r="G223" i="1"/>
  <c r="R236" i="1"/>
  <c r="O236" i="1"/>
  <c r="Q236" i="1" s="1"/>
  <c r="S236" i="1"/>
  <c r="E236" i="1"/>
  <c r="C230" i="1"/>
  <c r="I239" i="1"/>
  <c r="F237" i="1" l="1"/>
  <c r="G224" i="1"/>
  <c r="H223" i="1"/>
  <c r="N223" i="1" s="1"/>
  <c r="P223" i="1" s="1"/>
  <c r="B223" i="1" s="1"/>
  <c r="J225" i="1"/>
  <c r="K224" i="1"/>
  <c r="L224" i="1" s="1"/>
  <c r="M224" i="1" s="1"/>
  <c r="O237" i="1"/>
  <c r="Q237" i="1" s="1"/>
  <c r="S237" i="1"/>
  <c r="R237" i="1"/>
  <c r="C231" i="1"/>
  <c r="E237" i="1"/>
  <c r="I240" i="1"/>
  <c r="F238" i="1" l="1"/>
  <c r="K225" i="1"/>
  <c r="L225" i="1" s="1"/>
  <c r="M225" i="1" s="1"/>
  <c r="J226" i="1"/>
  <c r="H224" i="1"/>
  <c r="N224" i="1" s="1"/>
  <c r="P224" i="1" s="1"/>
  <c r="B224" i="1" s="1"/>
  <c r="G225" i="1"/>
  <c r="O238" i="1"/>
  <c r="Q238" i="1" s="1"/>
  <c r="R238" i="1"/>
  <c r="S238" i="1"/>
  <c r="E238" i="1"/>
  <c r="C232" i="1"/>
  <c r="I241" i="1"/>
  <c r="F239" i="1" l="1"/>
  <c r="G226" i="1"/>
  <c r="H225" i="1"/>
  <c r="N225" i="1" s="1"/>
  <c r="P225" i="1" s="1"/>
  <c r="B225" i="1" s="1"/>
  <c r="J227" i="1"/>
  <c r="K226" i="1"/>
  <c r="L226" i="1" s="1"/>
  <c r="M226" i="1" s="1"/>
  <c r="S239" i="1"/>
  <c r="R239" i="1"/>
  <c r="O239" i="1"/>
  <c r="Q239" i="1" s="1"/>
  <c r="I242" i="1"/>
  <c r="C233" i="1"/>
  <c r="E239" i="1"/>
  <c r="F240" i="1" l="1"/>
  <c r="J228" i="1"/>
  <c r="K227" i="1"/>
  <c r="L227" i="1" s="1"/>
  <c r="M227" i="1" s="1"/>
  <c r="H226" i="1"/>
  <c r="N226" i="1" s="1"/>
  <c r="P226" i="1" s="1"/>
  <c r="B226" i="1" s="1"/>
  <c r="G227" i="1"/>
  <c r="O240" i="1"/>
  <c r="Q240" i="1" s="1"/>
  <c r="R240" i="1"/>
  <c r="S240" i="1"/>
  <c r="I243" i="1"/>
  <c r="E240" i="1"/>
  <c r="C234" i="1"/>
  <c r="F241" i="1" l="1"/>
  <c r="J229" i="1"/>
  <c r="K228" i="1"/>
  <c r="L228" i="1" s="1"/>
  <c r="M228" i="1" s="1"/>
  <c r="G228" i="1"/>
  <c r="H227" i="1"/>
  <c r="N227" i="1" s="1"/>
  <c r="P227" i="1" s="1"/>
  <c r="B227" i="1" s="1"/>
  <c r="O241" i="1"/>
  <c r="Q241" i="1" s="1"/>
  <c r="S241" i="1"/>
  <c r="R241" i="1"/>
  <c r="I244" i="1"/>
  <c r="C235" i="1"/>
  <c r="E241" i="1"/>
  <c r="F242" i="1" l="1"/>
  <c r="H228" i="1"/>
  <c r="N228" i="1" s="1"/>
  <c r="P228" i="1" s="1"/>
  <c r="B228" i="1" s="1"/>
  <c r="G229" i="1"/>
  <c r="J230" i="1"/>
  <c r="K229" i="1"/>
  <c r="L229" i="1" s="1"/>
  <c r="M229" i="1" s="1"/>
  <c r="R242" i="1"/>
  <c r="S242" i="1"/>
  <c r="O242" i="1"/>
  <c r="Q242" i="1" s="1"/>
  <c r="C236" i="1"/>
  <c r="E242" i="1"/>
  <c r="I245" i="1"/>
  <c r="F243" i="1" l="1"/>
  <c r="J231" i="1"/>
  <c r="K230" i="1"/>
  <c r="L230" i="1" s="1"/>
  <c r="M230" i="1" s="1"/>
  <c r="G230" i="1"/>
  <c r="H229" i="1"/>
  <c r="N229" i="1" s="1"/>
  <c r="P229" i="1" s="1"/>
  <c r="B229" i="1" s="1"/>
  <c r="O243" i="1"/>
  <c r="Q243" i="1" s="1"/>
  <c r="S243" i="1"/>
  <c r="R243" i="1"/>
  <c r="I246" i="1"/>
  <c r="E243" i="1"/>
  <c r="F244" i="1" s="1"/>
  <c r="C237" i="1"/>
  <c r="G231" i="1" l="1"/>
  <c r="H230" i="1"/>
  <c r="N230" i="1" s="1"/>
  <c r="P230" i="1" s="1"/>
  <c r="B230" i="1" s="1"/>
  <c r="J232" i="1"/>
  <c r="K231" i="1"/>
  <c r="L231" i="1" s="1"/>
  <c r="M231" i="1" s="1"/>
  <c r="O244" i="1"/>
  <c r="Q244" i="1" s="1"/>
  <c r="R244" i="1"/>
  <c r="S244" i="1"/>
  <c r="C238" i="1"/>
  <c r="E244" i="1"/>
  <c r="I247" i="1"/>
  <c r="F245" i="1" l="1"/>
  <c r="J233" i="1"/>
  <c r="K232" i="1"/>
  <c r="L232" i="1" s="1"/>
  <c r="M232" i="1" s="1"/>
  <c r="G232" i="1"/>
  <c r="H231" i="1"/>
  <c r="N231" i="1" s="1"/>
  <c r="P231" i="1" s="1"/>
  <c r="B231" i="1" s="1"/>
  <c r="O245" i="1"/>
  <c r="Q245" i="1" s="1"/>
  <c r="S245" i="1"/>
  <c r="R245" i="1"/>
  <c r="E245" i="1"/>
  <c r="I248" i="1"/>
  <c r="C239" i="1"/>
  <c r="F246" i="1" l="1"/>
  <c r="G233" i="1"/>
  <c r="H232" i="1"/>
  <c r="N232" i="1" s="1"/>
  <c r="P232" i="1" s="1"/>
  <c r="J234" i="1"/>
  <c r="K233" i="1"/>
  <c r="L233" i="1" s="1"/>
  <c r="M233" i="1" s="1"/>
  <c r="R246" i="1"/>
  <c r="S246" i="1"/>
  <c r="O246" i="1"/>
  <c r="Q246" i="1" s="1"/>
  <c r="C240" i="1"/>
  <c r="I249" i="1"/>
  <c r="E246" i="1"/>
  <c r="B232" i="1" l="1"/>
  <c r="F247" i="1"/>
  <c r="J235" i="1"/>
  <c r="K234" i="1"/>
  <c r="L234" i="1" s="1"/>
  <c r="M234" i="1" s="1"/>
  <c r="G234" i="1"/>
  <c r="H233" i="1"/>
  <c r="N233" i="1" s="1"/>
  <c r="P233" i="1" s="1"/>
  <c r="B233" i="1" s="1"/>
  <c r="S247" i="1"/>
  <c r="O247" i="1"/>
  <c r="Q247" i="1" s="1"/>
  <c r="R247" i="1"/>
  <c r="E247" i="1"/>
  <c r="I250" i="1"/>
  <c r="C241" i="1"/>
  <c r="F248" i="1" l="1"/>
  <c r="G235" i="1"/>
  <c r="H234" i="1"/>
  <c r="N234" i="1" s="1"/>
  <c r="P234" i="1" s="1"/>
  <c r="B234" i="1" s="1"/>
  <c r="K235" i="1"/>
  <c r="L235" i="1" s="1"/>
  <c r="M235" i="1" s="1"/>
  <c r="J236" i="1"/>
  <c r="R248" i="1"/>
  <c r="O248" i="1"/>
  <c r="Q248" i="1" s="1"/>
  <c r="S248" i="1"/>
  <c r="E248" i="1"/>
  <c r="I251" i="1"/>
  <c r="C242" i="1"/>
  <c r="F249" i="1" l="1"/>
  <c r="J237" i="1"/>
  <c r="K236" i="1"/>
  <c r="L236" i="1" s="1"/>
  <c r="M236" i="1" s="1"/>
  <c r="G236" i="1"/>
  <c r="H235" i="1"/>
  <c r="N235" i="1" s="1"/>
  <c r="P235" i="1" s="1"/>
  <c r="B235" i="1" s="1"/>
  <c r="S249" i="1"/>
  <c r="O249" i="1"/>
  <c r="Q249" i="1" s="1"/>
  <c r="R249" i="1"/>
  <c r="C243" i="1"/>
  <c r="I252" i="1"/>
  <c r="E249" i="1"/>
  <c r="F250" i="1" l="1"/>
  <c r="G237" i="1"/>
  <c r="H236" i="1"/>
  <c r="N236" i="1" s="1"/>
  <c r="P236" i="1" s="1"/>
  <c r="B236" i="1" s="1"/>
  <c r="K237" i="1"/>
  <c r="L237" i="1" s="1"/>
  <c r="M237" i="1" s="1"/>
  <c r="J238" i="1"/>
  <c r="O250" i="1"/>
  <c r="Q250" i="1" s="1"/>
  <c r="R250" i="1"/>
  <c r="S250" i="1"/>
  <c r="I253" i="1"/>
  <c r="C244" i="1"/>
  <c r="E250" i="1"/>
  <c r="F251" i="1" l="1"/>
  <c r="J239" i="1"/>
  <c r="K238" i="1"/>
  <c r="L238" i="1" s="1"/>
  <c r="M238" i="1" s="1"/>
  <c r="G238" i="1"/>
  <c r="H237" i="1"/>
  <c r="N237" i="1" s="1"/>
  <c r="P237" i="1" s="1"/>
  <c r="B237" i="1" s="1"/>
  <c r="O251" i="1"/>
  <c r="Q251" i="1" s="1"/>
  <c r="S251" i="1"/>
  <c r="R251" i="1"/>
  <c r="I254" i="1"/>
  <c r="E251" i="1"/>
  <c r="C245" i="1"/>
  <c r="F252" i="1" l="1"/>
  <c r="G239" i="1"/>
  <c r="H238" i="1"/>
  <c r="N238" i="1" s="1"/>
  <c r="P238" i="1" s="1"/>
  <c r="B238" i="1" s="1"/>
  <c r="K239" i="1"/>
  <c r="L239" i="1" s="1"/>
  <c r="M239" i="1" s="1"/>
  <c r="J240" i="1"/>
  <c r="R252" i="1"/>
  <c r="S252" i="1"/>
  <c r="O252" i="1"/>
  <c r="Q252" i="1" s="1"/>
  <c r="I255" i="1"/>
  <c r="C246" i="1"/>
  <c r="E252" i="1"/>
  <c r="F253" i="1" l="1"/>
  <c r="J241" i="1"/>
  <c r="K240" i="1"/>
  <c r="L240" i="1" s="1"/>
  <c r="M240" i="1" s="1"/>
  <c r="G240" i="1"/>
  <c r="H239" i="1"/>
  <c r="N239" i="1" s="1"/>
  <c r="P239" i="1" s="1"/>
  <c r="B239" i="1" s="1"/>
  <c r="O253" i="1"/>
  <c r="Q253" i="1" s="1"/>
  <c r="S253" i="1"/>
  <c r="R253" i="1"/>
  <c r="C247" i="1"/>
  <c r="E253" i="1"/>
  <c r="I256" i="1"/>
  <c r="F254" i="1" l="1"/>
  <c r="G241" i="1"/>
  <c r="H240" i="1"/>
  <c r="N240" i="1" s="1"/>
  <c r="P240" i="1" s="1"/>
  <c r="B240" i="1" s="1"/>
  <c r="J242" i="1"/>
  <c r="K241" i="1"/>
  <c r="L241" i="1" s="1"/>
  <c r="M241" i="1" s="1"/>
  <c r="R254" i="1"/>
  <c r="S254" i="1"/>
  <c r="O254" i="1"/>
  <c r="Q254" i="1" s="1"/>
  <c r="I257" i="1"/>
  <c r="E254" i="1"/>
  <c r="C248" i="1"/>
  <c r="F255" i="1" l="1"/>
  <c r="J243" i="1"/>
  <c r="K242" i="1"/>
  <c r="L242" i="1" s="1"/>
  <c r="M242" i="1" s="1"/>
  <c r="G242" i="1"/>
  <c r="H241" i="1"/>
  <c r="N241" i="1" s="1"/>
  <c r="P241" i="1" s="1"/>
  <c r="B241" i="1" s="1"/>
  <c r="O255" i="1"/>
  <c r="Q255" i="1" s="1"/>
  <c r="S255" i="1"/>
  <c r="R255" i="1"/>
  <c r="C249" i="1"/>
  <c r="E255" i="1"/>
  <c r="I258" i="1"/>
  <c r="F256" i="1" l="1"/>
  <c r="G243" i="1"/>
  <c r="H242" i="1"/>
  <c r="N242" i="1" s="1"/>
  <c r="P242" i="1" s="1"/>
  <c r="B242" i="1" s="1"/>
  <c r="J244" i="1"/>
  <c r="K243" i="1"/>
  <c r="L243" i="1" s="1"/>
  <c r="M243" i="1" s="1"/>
  <c r="R256" i="1"/>
  <c r="S256" i="1"/>
  <c r="O256" i="1"/>
  <c r="E256" i="1"/>
  <c r="F257" i="1" s="1"/>
  <c r="I259" i="1"/>
  <c r="C250" i="1"/>
  <c r="J245" i="1" l="1"/>
  <c r="K244" i="1"/>
  <c r="L244" i="1" s="1"/>
  <c r="M244" i="1" s="1"/>
  <c r="H243" i="1"/>
  <c r="N243" i="1" s="1"/>
  <c r="P243" i="1" s="1"/>
  <c r="B243" i="1" s="1"/>
  <c r="G244" i="1"/>
  <c r="S257" i="1"/>
  <c r="R257" i="1"/>
  <c r="Q256" i="1"/>
  <c r="O257" i="1"/>
  <c r="Q257" i="1" s="1"/>
  <c r="C251" i="1"/>
  <c r="E257" i="1"/>
  <c r="F258" i="1" s="1"/>
  <c r="I260" i="1"/>
  <c r="G245" i="1" l="1"/>
  <c r="H244" i="1"/>
  <c r="N244" i="1" s="1"/>
  <c r="P244" i="1" s="1"/>
  <c r="B244" i="1" s="1"/>
  <c r="J246" i="1"/>
  <c r="K245" i="1"/>
  <c r="L245" i="1" s="1"/>
  <c r="M245" i="1" s="1"/>
  <c r="O258" i="1"/>
  <c r="Q258" i="1" s="1"/>
  <c r="R258" i="1"/>
  <c r="S258" i="1"/>
  <c r="C252" i="1"/>
  <c r="E258" i="1"/>
  <c r="I261" i="1"/>
  <c r="F259" i="1" l="1"/>
  <c r="J247" i="1"/>
  <c r="K246" i="1"/>
  <c r="L246" i="1" s="1"/>
  <c r="M246" i="1" s="1"/>
  <c r="G246" i="1"/>
  <c r="H245" i="1"/>
  <c r="N245" i="1" s="1"/>
  <c r="P245" i="1" s="1"/>
  <c r="B245" i="1" s="1"/>
  <c r="S259" i="1"/>
  <c r="R259" i="1"/>
  <c r="O259" i="1"/>
  <c r="Q259" i="1" s="1"/>
  <c r="C253" i="1"/>
  <c r="E259" i="1"/>
  <c r="F260" i="1" s="1"/>
  <c r="I262" i="1"/>
  <c r="G247" i="1" l="1"/>
  <c r="H246" i="1"/>
  <c r="N246" i="1" s="1"/>
  <c r="P246" i="1" s="1"/>
  <c r="B246" i="1" s="1"/>
  <c r="K247" i="1"/>
  <c r="L247" i="1" s="1"/>
  <c r="M247" i="1" s="1"/>
  <c r="J248" i="1"/>
  <c r="R260" i="1"/>
  <c r="O260" i="1"/>
  <c r="Q260" i="1" s="1"/>
  <c r="S260" i="1"/>
  <c r="E260" i="1"/>
  <c r="C254" i="1"/>
  <c r="I263" i="1"/>
  <c r="F261" i="1" l="1"/>
  <c r="J249" i="1"/>
  <c r="K248" i="1"/>
  <c r="L248" i="1" s="1"/>
  <c r="M248" i="1" s="1"/>
  <c r="G248" i="1"/>
  <c r="H247" i="1"/>
  <c r="N247" i="1" s="1"/>
  <c r="P247" i="1" s="1"/>
  <c r="B247" i="1" s="1"/>
  <c r="O261" i="1"/>
  <c r="Q261" i="1" s="1"/>
  <c r="S261" i="1"/>
  <c r="R261" i="1"/>
  <c r="C255" i="1"/>
  <c r="E261" i="1"/>
  <c r="I264" i="1"/>
  <c r="F262" i="1" l="1"/>
  <c r="G249" i="1"/>
  <c r="H248" i="1"/>
  <c r="N248" i="1" s="1"/>
  <c r="P248" i="1" s="1"/>
  <c r="B248" i="1" s="1"/>
  <c r="K249" i="1"/>
  <c r="L249" i="1" s="1"/>
  <c r="M249" i="1" s="1"/>
  <c r="J250" i="1"/>
  <c r="R262" i="1"/>
  <c r="S262" i="1"/>
  <c r="O262" i="1"/>
  <c r="Q262" i="1" s="1"/>
  <c r="I265" i="1"/>
  <c r="E262" i="1"/>
  <c r="C256" i="1"/>
  <c r="F263" i="1" l="1"/>
  <c r="J251" i="1"/>
  <c r="K250" i="1"/>
  <c r="L250" i="1" s="1"/>
  <c r="M250" i="1" s="1"/>
  <c r="G250" i="1"/>
  <c r="H249" i="1"/>
  <c r="N249" i="1" s="1"/>
  <c r="P249" i="1" s="1"/>
  <c r="B249" i="1" s="1"/>
  <c r="O263" i="1"/>
  <c r="Q263" i="1" s="1"/>
  <c r="S263" i="1"/>
  <c r="R263" i="1"/>
  <c r="I266" i="1"/>
  <c r="C257" i="1"/>
  <c r="E263" i="1"/>
  <c r="F264" i="1" l="1"/>
  <c r="G251" i="1"/>
  <c r="H250" i="1"/>
  <c r="N250" i="1" s="1"/>
  <c r="P250" i="1" s="1"/>
  <c r="B250" i="1" s="1"/>
  <c r="K251" i="1"/>
  <c r="L251" i="1" s="1"/>
  <c r="M251" i="1" s="1"/>
  <c r="J252" i="1"/>
  <c r="R264" i="1"/>
  <c r="S264" i="1"/>
  <c r="O264" i="1"/>
  <c r="Q264" i="1" s="1"/>
  <c r="C258" i="1"/>
  <c r="E264" i="1"/>
  <c r="I267" i="1"/>
  <c r="F265" i="1" l="1"/>
  <c r="J253" i="1"/>
  <c r="K252" i="1"/>
  <c r="L252" i="1" s="1"/>
  <c r="M252" i="1" s="1"/>
  <c r="G252" i="1"/>
  <c r="H251" i="1"/>
  <c r="N251" i="1" s="1"/>
  <c r="P251" i="1" s="1"/>
  <c r="B251" i="1" s="1"/>
  <c r="O265" i="1"/>
  <c r="Q265" i="1" s="1"/>
  <c r="S265" i="1"/>
  <c r="R265" i="1"/>
  <c r="I268" i="1"/>
  <c r="E265" i="1"/>
  <c r="C259" i="1"/>
  <c r="F266" i="1" l="1"/>
  <c r="H252" i="1"/>
  <c r="N252" i="1" s="1"/>
  <c r="P252" i="1" s="1"/>
  <c r="B252" i="1" s="1"/>
  <c r="G253" i="1"/>
  <c r="J254" i="1"/>
  <c r="K253" i="1"/>
  <c r="L253" i="1" s="1"/>
  <c r="M253" i="1" s="1"/>
  <c r="R266" i="1"/>
  <c r="S266" i="1"/>
  <c r="O266" i="1"/>
  <c r="Q266" i="1" s="1"/>
  <c r="C260" i="1"/>
  <c r="E266" i="1"/>
  <c r="F267" i="1" s="1"/>
  <c r="I269" i="1"/>
  <c r="J255" i="1" l="1"/>
  <c r="K254" i="1"/>
  <c r="L254" i="1" s="1"/>
  <c r="M254" i="1" s="1"/>
  <c r="G254" i="1"/>
  <c r="H253" i="1"/>
  <c r="N253" i="1" s="1"/>
  <c r="P253" i="1" s="1"/>
  <c r="B253" i="1" s="1"/>
  <c r="O267" i="1"/>
  <c r="Q267" i="1" s="1"/>
  <c r="S267" i="1"/>
  <c r="R267" i="1"/>
  <c r="I270" i="1"/>
  <c r="E267" i="1"/>
  <c r="F268" i="1" s="1"/>
  <c r="C261" i="1"/>
  <c r="G255" i="1" l="1"/>
  <c r="H254" i="1"/>
  <c r="N254" i="1" s="1"/>
  <c r="P254" i="1" s="1"/>
  <c r="B254" i="1" s="1"/>
  <c r="J256" i="1"/>
  <c r="K255" i="1"/>
  <c r="L255" i="1" s="1"/>
  <c r="M255" i="1" s="1"/>
  <c r="O268" i="1"/>
  <c r="Q268" i="1" s="1"/>
  <c r="R268" i="1"/>
  <c r="S268" i="1"/>
  <c r="I271" i="1"/>
  <c r="C262" i="1"/>
  <c r="E268" i="1"/>
  <c r="F269" i="1" s="1"/>
  <c r="J257" i="1" l="1"/>
  <c r="K256" i="1"/>
  <c r="L256" i="1" s="1"/>
  <c r="M256" i="1" s="1"/>
  <c r="H255" i="1"/>
  <c r="N255" i="1" s="1"/>
  <c r="P255" i="1" s="1"/>
  <c r="B255" i="1" s="1"/>
  <c r="G256" i="1"/>
  <c r="O269" i="1"/>
  <c r="Q269" i="1" s="1"/>
  <c r="S269" i="1"/>
  <c r="R269" i="1"/>
  <c r="I272" i="1"/>
  <c r="E269" i="1"/>
  <c r="F270" i="1" s="1"/>
  <c r="C263" i="1"/>
  <c r="G257" i="1" l="1"/>
  <c r="H256" i="1"/>
  <c r="N256" i="1" s="1"/>
  <c r="P256" i="1" s="1"/>
  <c r="B256" i="1" s="1"/>
  <c r="J258" i="1"/>
  <c r="K257" i="1"/>
  <c r="L257" i="1" s="1"/>
  <c r="M257" i="1" s="1"/>
  <c r="O270" i="1"/>
  <c r="Q270" i="1" s="1"/>
  <c r="R270" i="1"/>
  <c r="S270" i="1"/>
  <c r="C264" i="1"/>
  <c r="E270" i="1"/>
  <c r="F271" i="1" s="1"/>
  <c r="I273" i="1"/>
  <c r="J259" i="1" l="1"/>
  <c r="K258" i="1"/>
  <c r="L258" i="1" s="1"/>
  <c r="M258" i="1" s="1"/>
  <c r="G258" i="1"/>
  <c r="H257" i="1"/>
  <c r="N257" i="1" s="1"/>
  <c r="P257" i="1" s="1"/>
  <c r="B257" i="1" s="1"/>
  <c r="S271" i="1"/>
  <c r="R271" i="1"/>
  <c r="O271" i="1"/>
  <c r="Q271" i="1" s="1"/>
  <c r="I274" i="1"/>
  <c r="C265" i="1"/>
  <c r="E271" i="1"/>
  <c r="F272" i="1" s="1"/>
  <c r="G259" i="1" l="1"/>
  <c r="H258" i="1"/>
  <c r="N258" i="1" s="1"/>
  <c r="P258" i="1" s="1"/>
  <c r="B258" i="1" s="1"/>
  <c r="K259" i="1"/>
  <c r="L259" i="1" s="1"/>
  <c r="M259" i="1" s="1"/>
  <c r="J260" i="1"/>
  <c r="O272" i="1"/>
  <c r="Q272" i="1" s="1"/>
  <c r="R272" i="1"/>
  <c r="S272" i="1"/>
  <c r="I275" i="1"/>
  <c r="E272" i="1"/>
  <c r="F273" i="1" s="1"/>
  <c r="C266" i="1"/>
  <c r="J261" i="1" l="1"/>
  <c r="K260" i="1"/>
  <c r="L260" i="1" s="1"/>
  <c r="M260" i="1" s="1"/>
  <c r="H259" i="1"/>
  <c r="N259" i="1" s="1"/>
  <c r="P259" i="1" s="1"/>
  <c r="B259" i="1" s="1"/>
  <c r="G260" i="1"/>
  <c r="S273" i="1"/>
  <c r="R273" i="1"/>
  <c r="O273" i="1"/>
  <c r="Q273" i="1" s="1"/>
  <c r="I276" i="1"/>
  <c r="E273" i="1"/>
  <c r="F274" i="1" s="1"/>
  <c r="C267" i="1"/>
  <c r="K261" i="1" l="1"/>
  <c r="L261" i="1" s="1"/>
  <c r="M261" i="1" s="1"/>
  <c r="J262" i="1"/>
  <c r="G261" i="1"/>
  <c r="H260" i="1"/>
  <c r="N260" i="1" s="1"/>
  <c r="P260" i="1" s="1"/>
  <c r="B260" i="1" s="1"/>
  <c r="O274" i="1"/>
  <c r="Q274" i="1" s="1"/>
  <c r="R274" i="1"/>
  <c r="S274" i="1"/>
  <c r="C268" i="1"/>
  <c r="I277" i="1"/>
  <c r="E274" i="1"/>
  <c r="F275" i="1" s="1"/>
  <c r="G262" i="1" l="1"/>
  <c r="H261" i="1"/>
  <c r="N261" i="1" s="1"/>
  <c r="P261" i="1" s="1"/>
  <c r="B261" i="1" s="1"/>
  <c r="J263" i="1"/>
  <c r="K262" i="1"/>
  <c r="L262" i="1" s="1"/>
  <c r="M262" i="1" s="1"/>
  <c r="O275" i="1"/>
  <c r="Q275" i="1" s="1"/>
  <c r="S275" i="1"/>
  <c r="R275" i="1"/>
  <c r="C269" i="1"/>
  <c r="E275" i="1"/>
  <c r="F276" i="1" s="1"/>
  <c r="I278" i="1"/>
  <c r="J264" i="1" l="1"/>
  <c r="K263" i="1"/>
  <c r="L263" i="1" s="1"/>
  <c r="M263" i="1" s="1"/>
  <c r="H262" i="1"/>
  <c r="N262" i="1" s="1"/>
  <c r="P262" i="1" s="1"/>
  <c r="B262" i="1" s="1"/>
  <c r="G263" i="1"/>
  <c r="R276" i="1"/>
  <c r="S276" i="1"/>
  <c r="O276" i="1"/>
  <c r="Q276" i="1" s="1"/>
  <c r="E276" i="1"/>
  <c r="F277" i="1" s="1"/>
  <c r="I279" i="1"/>
  <c r="C270" i="1"/>
  <c r="J265" i="1" l="1"/>
  <c r="K264" i="1"/>
  <c r="L264" i="1" s="1"/>
  <c r="M264" i="1" s="1"/>
  <c r="G264" i="1"/>
  <c r="H263" i="1"/>
  <c r="N263" i="1" s="1"/>
  <c r="P263" i="1" s="1"/>
  <c r="B263" i="1" s="1"/>
  <c r="S277" i="1"/>
  <c r="O277" i="1"/>
  <c r="Q277" i="1" s="1"/>
  <c r="R277" i="1"/>
  <c r="I280" i="1"/>
  <c r="C271" i="1"/>
  <c r="E277" i="1"/>
  <c r="F278" i="1" s="1"/>
  <c r="G265" i="1" l="1"/>
  <c r="H264" i="1"/>
  <c r="N264" i="1" s="1"/>
  <c r="P264" i="1" s="1"/>
  <c r="B264" i="1" s="1"/>
  <c r="J266" i="1"/>
  <c r="K265" i="1"/>
  <c r="L265" i="1" s="1"/>
  <c r="M265" i="1" s="1"/>
  <c r="O278" i="1"/>
  <c r="Q278" i="1" s="1"/>
  <c r="R278" i="1"/>
  <c r="S278" i="1"/>
  <c r="I281" i="1"/>
  <c r="E278" i="1"/>
  <c r="F279" i="1" s="1"/>
  <c r="C272" i="1"/>
  <c r="J267" i="1" l="1"/>
  <c r="K266" i="1"/>
  <c r="L266" i="1" s="1"/>
  <c r="M266" i="1" s="1"/>
  <c r="G266" i="1"/>
  <c r="H265" i="1"/>
  <c r="N265" i="1" s="1"/>
  <c r="P265" i="1" s="1"/>
  <c r="B265" i="1" s="1"/>
  <c r="O279" i="1"/>
  <c r="Q279" i="1" s="1"/>
  <c r="S279" i="1"/>
  <c r="R279" i="1"/>
  <c r="I282" i="1"/>
  <c r="C273" i="1"/>
  <c r="E279" i="1"/>
  <c r="F280" i="1" s="1"/>
  <c r="G267" i="1" l="1"/>
  <c r="H266" i="1"/>
  <c r="N266" i="1" s="1"/>
  <c r="P266" i="1" s="1"/>
  <c r="B266" i="1" s="1"/>
  <c r="J268" i="1"/>
  <c r="K267" i="1"/>
  <c r="L267" i="1" s="1"/>
  <c r="M267" i="1" s="1"/>
  <c r="O280" i="1"/>
  <c r="Q280" i="1" s="1"/>
  <c r="R280" i="1"/>
  <c r="S280" i="1"/>
  <c r="C274" i="1"/>
  <c r="E280" i="1"/>
  <c r="F281" i="1" s="1"/>
  <c r="I283" i="1"/>
  <c r="R281" i="1" l="1"/>
  <c r="J269" i="1"/>
  <c r="K268" i="1"/>
  <c r="L268" i="1" s="1"/>
  <c r="M268" i="1" s="1"/>
  <c r="G268" i="1"/>
  <c r="H267" i="1"/>
  <c r="N267" i="1" s="1"/>
  <c r="P267" i="1" s="1"/>
  <c r="B267" i="1" s="1"/>
  <c r="O281" i="1"/>
  <c r="Q281" i="1" s="1"/>
  <c r="S281" i="1"/>
  <c r="I284" i="1"/>
  <c r="E281" i="1"/>
  <c r="F282" i="1" s="1"/>
  <c r="C275" i="1"/>
  <c r="J270" i="1" l="1"/>
  <c r="K269" i="1"/>
  <c r="L269" i="1" s="1"/>
  <c r="M269" i="1" s="1"/>
  <c r="H268" i="1"/>
  <c r="N268" i="1" s="1"/>
  <c r="P268" i="1" s="1"/>
  <c r="B268" i="1" s="1"/>
  <c r="G269" i="1"/>
  <c r="O282" i="1"/>
  <c r="Q282" i="1" s="1"/>
  <c r="R282" i="1"/>
  <c r="S282" i="1"/>
  <c r="E282" i="1"/>
  <c r="F283" i="1" s="1"/>
  <c r="C276" i="1"/>
  <c r="I285" i="1"/>
  <c r="J271" i="1" l="1"/>
  <c r="K270" i="1"/>
  <c r="L270" i="1" s="1"/>
  <c r="M270" i="1" s="1"/>
  <c r="G270" i="1"/>
  <c r="H269" i="1"/>
  <c r="N269" i="1" s="1"/>
  <c r="P269" i="1" s="1"/>
  <c r="B269" i="1" s="1"/>
  <c r="R283" i="1"/>
  <c r="S283" i="1"/>
  <c r="O283" i="1"/>
  <c r="Q283" i="1" s="1"/>
  <c r="I286" i="1"/>
  <c r="E283" i="1"/>
  <c r="F284" i="1" s="1"/>
  <c r="C277" i="1"/>
  <c r="H270" i="1" l="1"/>
  <c r="N270" i="1" s="1"/>
  <c r="P270" i="1" s="1"/>
  <c r="B270" i="1" s="1"/>
  <c r="G271" i="1"/>
  <c r="K271" i="1"/>
  <c r="L271" i="1" s="1"/>
  <c r="M271" i="1" s="1"/>
  <c r="J272" i="1"/>
  <c r="O284" i="1"/>
  <c r="Q284" i="1" s="1"/>
  <c r="R284" i="1"/>
  <c r="S284" i="1"/>
  <c r="I287" i="1"/>
  <c r="C278" i="1"/>
  <c r="E284" i="1"/>
  <c r="F285" i="1" s="1"/>
  <c r="G272" i="1" l="1"/>
  <c r="H271" i="1"/>
  <c r="N271" i="1" s="1"/>
  <c r="P271" i="1" s="1"/>
  <c r="B271" i="1" s="1"/>
  <c r="J273" i="1"/>
  <c r="K272" i="1"/>
  <c r="L272" i="1" s="1"/>
  <c r="M272" i="1" s="1"/>
  <c r="O285" i="1"/>
  <c r="Q285" i="1" s="1"/>
  <c r="S285" i="1"/>
  <c r="R285" i="1"/>
  <c r="C279" i="1"/>
  <c r="I288" i="1"/>
  <c r="E285" i="1"/>
  <c r="F286" i="1" s="1"/>
  <c r="J274" i="1" l="1"/>
  <c r="K273" i="1"/>
  <c r="L273" i="1" s="1"/>
  <c r="M273" i="1" s="1"/>
  <c r="G273" i="1"/>
  <c r="H272" i="1"/>
  <c r="N272" i="1" s="1"/>
  <c r="P272" i="1" s="1"/>
  <c r="B272" i="1" s="1"/>
  <c r="O286" i="1"/>
  <c r="Q286" i="1" s="1"/>
  <c r="R286" i="1"/>
  <c r="S286" i="1"/>
  <c r="I289" i="1"/>
  <c r="C280" i="1"/>
  <c r="E286" i="1"/>
  <c r="F287" i="1" s="1"/>
  <c r="R287" i="1" l="1"/>
  <c r="G274" i="1"/>
  <c r="H273" i="1"/>
  <c r="N273" i="1" s="1"/>
  <c r="P273" i="1" s="1"/>
  <c r="B273" i="1" s="1"/>
  <c r="J275" i="1"/>
  <c r="K274" i="1"/>
  <c r="L274" i="1" s="1"/>
  <c r="M274" i="1" s="1"/>
  <c r="O287" i="1"/>
  <c r="Q287" i="1" s="1"/>
  <c r="S287" i="1"/>
  <c r="E287" i="1"/>
  <c r="F288" i="1" s="1"/>
  <c r="C281" i="1"/>
  <c r="I290" i="1"/>
  <c r="G275" i="1" l="1"/>
  <c r="H274" i="1"/>
  <c r="N274" i="1" s="1"/>
  <c r="P274" i="1" s="1"/>
  <c r="B274" i="1" s="1"/>
  <c r="J276" i="1"/>
  <c r="K275" i="1"/>
  <c r="L275" i="1" s="1"/>
  <c r="M275" i="1" s="1"/>
  <c r="R288" i="1"/>
  <c r="S288" i="1"/>
  <c r="O288" i="1"/>
  <c r="I291" i="1"/>
  <c r="E288" i="1"/>
  <c r="F289" i="1" s="1"/>
  <c r="C282" i="1"/>
  <c r="J277" i="1" l="1"/>
  <c r="K276" i="1"/>
  <c r="L276" i="1" s="1"/>
  <c r="M276" i="1" s="1"/>
  <c r="G276" i="1"/>
  <c r="H275" i="1"/>
  <c r="N275" i="1" s="1"/>
  <c r="P275" i="1" s="1"/>
  <c r="B275" i="1" s="1"/>
  <c r="S289" i="1"/>
  <c r="R289" i="1"/>
  <c r="Q288" i="1"/>
  <c r="O289" i="1"/>
  <c r="I292" i="1"/>
  <c r="C283" i="1"/>
  <c r="E289" i="1"/>
  <c r="F290" i="1" s="1"/>
  <c r="G277" i="1" l="1"/>
  <c r="H276" i="1"/>
  <c r="N276" i="1" s="1"/>
  <c r="P276" i="1" s="1"/>
  <c r="B276" i="1" s="1"/>
  <c r="J278" i="1"/>
  <c r="K277" i="1"/>
  <c r="L277" i="1" s="1"/>
  <c r="M277" i="1" s="1"/>
  <c r="O290" i="1"/>
  <c r="Q290" i="1" s="1"/>
  <c r="S290" i="1"/>
  <c r="Q289" i="1"/>
  <c r="R290" i="1"/>
  <c r="I293" i="1"/>
  <c r="C284" i="1"/>
  <c r="E290" i="1"/>
  <c r="F291" i="1" s="1"/>
  <c r="R291" i="1" l="1"/>
  <c r="K278" i="1"/>
  <c r="L278" i="1" s="1"/>
  <c r="M278" i="1" s="1"/>
  <c r="J279" i="1"/>
  <c r="G278" i="1"/>
  <c r="H277" i="1"/>
  <c r="N277" i="1" s="1"/>
  <c r="P277" i="1" s="1"/>
  <c r="B277" i="1" s="1"/>
  <c r="S291" i="1"/>
  <c r="O291" i="1"/>
  <c r="Q291" i="1" s="1"/>
  <c r="I294" i="1"/>
  <c r="E291" i="1"/>
  <c r="F292" i="1" s="1"/>
  <c r="C285" i="1"/>
  <c r="H278" i="1" l="1"/>
  <c r="N278" i="1" s="1"/>
  <c r="P278" i="1" s="1"/>
  <c r="B278" i="1" s="1"/>
  <c r="G279" i="1"/>
  <c r="J280" i="1"/>
  <c r="K279" i="1"/>
  <c r="L279" i="1" s="1"/>
  <c r="M279" i="1" s="1"/>
  <c r="O292" i="1"/>
  <c r="Q292" i="1" s="1"/>
  <c r="R292" i="1"/>
  <c r="S292" i="1"/>
  <c r="C286" i="1"/>
  <c r="E292" i="1"/>
  <c r="F293" i="1" s="1"/>
  <c r="I295" i="1"/>
  <c r="J281" i="1" l="1"/>
  <c r="K280" i="1"/>
  <c r="L280" i="1" s="1"/>
  <c r="M280" i="1" s="1"/>
  <c r="H279" i="1"/>
  <c r="N279" i="1" s="1"/>
  <c r="P279" i="1" s="1"/>
  <c r="B279" i="1" s="1"/>
  <c r="G280" i="1"/>
  <c r="S293" i="1"/>
  <c r="R293" i="1"/>
  <c r="O293" i="1"/>
  <c r="Q293" i="1" s="1"/>
  <c r="I296" i="1"/>
  <c r="E293" i="1"/>
  <c r="F294" i="1" s="1"/>
  <c r="C287" i="1"/>
  <c r="K281" i="1" l="1"/>
  <c r="L281" i="1" s="1"/>
  <c r="M281" i="1" s="1"/>
  <c r="J282" i="1"/>
  <c r="G281" i="1"/>
  <c r="H280" i="1"/>
  <c r="N280" i="1" s="1"/>
  <c r="P280" i="1" s="1"/>
  <c r="B280" i="1" s="1"/>
  <c r="O294" i="1"/>
  <c r="Q294" i="1" s="1"/>
  <c r="R294" i="1"/>
  <c r="S294" i="1"/>
  <c r="E294" i="1"/>
  <c r="F295" i="1" s="1"/>
  <c r="C288" i="1"/>
  <c r="I297" i="1"/>
  <c r="G282" i="1" l="1"/>
  <c r="H281" i="1"/>
  <c r="N281" i="1" s="1"/>
  <c r="P281" i="1" s="1"/>
  <c r="B281" i="1" s="1"/>
  <c r="K282" i="1"/>
  <c r="L282" i="1" s="1"/>
  <c r="M282" i="1" s="1"/>
  <c r="J283" i="1"/>
  <c r="O295" i="1"/>
  <c r="Q295" i="1" s="1"/>
  <c r="S295" i="1"/>
  <c r="R295" i="1"/>
  <c r="C289" i="1"/>
  <c r="E295" i="1"/>
  <c r="F296" i="1" s="1"/>
  <c r="I298" i="1"/>
  <c r="J284" i="1" l="1"/>
  <c r="K283" i="1"/>
  <c r="L283" i="1" s="1"/>
  <c r="M283" i="1" s="1"/>
  <c r="G283" i="1"/>
  <c r="H282" i="1"/>
  <c r="N282" i="1" s="1"/>
  <c r="P282" i="1" s="1"/>
  <c r="B282" i="1" s="1"/>
  <c r="O296" i="1"/>
  <c r="Q296" i="1" s="1"/>
  <c r="R296" i="1"/>
  <c r="S296" i="1"/>
  <c r="E296" i="1"/>
  <c r="F297" i="1" s="1"/>
  <c r="I299" i="1"/>
  <c r="C290" i="1"/>
  <c r="G284" i="1" l="1"/>
  <c r="H283" i="1"/>
  <c r="N283" i="1" s="1"/>
  <c r="P283" i="1" s="1"/>
  <c r="B283" i="1" s="1"/>
  <c r="K284" i="1"/>
  <c r="L284" i="1" s="1"/>
  <c r="M284" i="1" s="1"/>
  <c r="J285" i="1"/>
  <c r="S297" i="1"/>
  <c r="R297" i="1"/>
  <c r="O297" i="1"/>
  <c r="Q297" i="1" s="1"/>
  <c r="C291" i="1"/>
  <c r="I300" i="1"/>
  <c r="E297" i="1"/>
  <c r="F298" i="1" s="1"/>
  <c r="J286" i="1" l="1"/>
  <c r="K285" i="1"/>
  <c r="L285" i="1" s="1"/>
  <c r="M285" i="1" s="1"/>
  <c r="G285" i="1"/>
  <c r="H284" i="1"/>
  <c r="N284" i="1" s="1"/>
  <c r="P284" i="1" s="1"/>
  <c r="B284" i="1" s="1"/>
  <c r="O298" i="1"/>
  <c r="Q298" i="1" s="1"/>
  <c r="R298" i="1"/>
  <c r="S298" i="1"/>
  <c r="C292" i="1"/>
  <c r="E298" i="1"/>
  <c r="F299" i="1" s="1"/>
  <c r="I301" i="1"/>
  <c r="H285" i="1" l="1"/>
  <c r="N285" i="1" s="1"/>
  <c r="P285" i="1" s="1"/>
  <c r="B285" i="1" s="1"/>
  <c r="G286" i="1"/>
  <c r="J287" i="1"/>
  <c r="K286" i="1"/>
  <c r="L286" i="1" s="1"/>
  <c r="M286" i="1" s="1"/>
  <c r="S299" i="1"/>
  <c r="R299" i="1"/>
  <c r="O299" i="1"/>
  <c r="Q299" i="1" s="1"/>
  <c r="E299" i="1"/>
  <c r="F300" i="1" s="1"/>
  <c r="C293" i="1"/>
  <c r="I302" i="1"/>
  <c r="J288" i="1" l="1"/>
  <c r="K287" i="1"/>
  <c r="L287" i="1" s="1"/>
  <c r="M287" i="1" s="1"/>
  <c r="G287" i="1"/>
  <c r="H286" i="1"/>
  <c r="N286" i="1" s="1"/>
  <c r="P286" i="1" s="1"/>
  <c r="B286" i="1" s="1"/>
  <c r="O300" i="1"/>
  <c r="Q300" i="1" s="1"/>
  <c r="R300" i="1"/>
  <c r="S300" i="1"/>
  <c r="I303" i="1"/>
  <c r="C294" i="1"/>
  <c r="E300" i="1"/>
  <c r="F301" i="1" s="1"/>
  <c r="G288" i="1" l="1"/>
  <c r="H287" i="1"/>
  <c r="N287" i="1" s="1"/>
  <c r="P287" i="1" s="1"/>
  <c r="B287" i="1" s="1"/>
  <c r="J289" i="1"/>
  <c r="K288" i="1"/>
  <c r="L288" i="1" s="1"/>
  <c r="M288" i="1" s="1"/>
  <c r="S301" i="1"/>
  <c r="R301" i="1"/>
  <c r="O301" i="1"/>
  <c r="Q301" i="1" s="1"/>
  <c r="I304" i="1"/>
  <c r="E301" i="1"/>
  <c r="F302" i="1" s="1"/>
  <c r="C295" i="1"/>
  <c r="J290" i="1" l="1"/>
  <c r="K289" i="1"/>
  <c r="L289" i="1" s="1"/>
  <c r="M289" i="1" s="1"/>
  <c r="H288" i="1"/>
  <c r="N288" i="1" s="1"/>
  <c r="P288" i="1" s="1"/>
  <c r="B288" i="1" s="1"/>
  <c r="G289" i="1"/>
  <c r="R302" i="1"/>
  <c r="O302" i="1"/>
  <c r="Q302" i="1" s="1"/>
  <c r="S302" i="1"/>
  <c r="C296" i="1"/>
  <c r="E302" i="1"/>
  <c r="F303" i="1" s="1"/>
  <c r="I305" i="1"/>
  <c r="G290" i="1" l="1"/>
  <c r="H289" i="1"/>
  <c r="N289" i="1" s="1"/>
  <c r="P289" i="1" s="1"/>
  <c r="B289" i="1" s="1"/>
  <c r="J291" i="1"/>
  <c r="K290" i="1"/>
  <c r="L290" i="1" s="1"/>
  <c r="M290" i="1" s="1"/>
  <c r="S303" i="1"/>
  <c r="O303" i="1"/>
  <c r="Q303" i="1" s="1"/>
  <c r="R303" i="1"/>
  <c r="I306" i="1"/>
  <c r="E303" i="1"/>
  <c r="F304" i="1" s="1"/>
  <c r="C297" i="1"/>
  <c r="J292" i="1" l="1"/>
  <c r="K291" i="1"/>
  <c r="L291" i="1" s="1"/>
  <c r="M291" i="1" s="1"/>
  <c r="G291" i="1"/>
  <c r="H290" i="1"/>
  <c r="N290" i="1" s="1"/>
  <c r="P290" i="1" s="1"/>
  <c r="B290" i="1" s="1"/>
  <c r="R304" i="1"/>
  <c r="O304" i="1"/>
  <c r="Q304" i="1" s="1"/>
  <c r="S304" i="1"/>
  <c r="C298" i="1"/>
  <c r="I307" i="1"/>
  <c r="E304" i="1"/>
  <c r="F305" i="1" s="1"/>
  <c r="G292" i="1" l="1"/>
  <c r="H291" i="1"/>
  <c r="N291" i="1" s="1"/>
  <c r="P291" i="1" s="1"/>
  <c r="B291" i="1" s="1"/>
  <c r="J293" i="1"/>
  <c r="K292" i="1"/>
  <c r="L292" i="1" s="1"/>
  <c r="M292" i="1" s="1"/>
  <c r="S305" i="1"/>
  <c r="O305" i="1"/>
  <c r="Q305" i="1" s="1"/>
  <c r="R305" i="1"/>
  <c r="I308" i="1"/>
  <c r="C299" i="1"/>
  <c r="E305" i="1"/>
  <c r="F306" i="1" s="1"/>
  <c r="J294" i="1" l="1"/>
  <c r="K293" i="1"/>
  <c r="L293" i="1" s="1"/>
  <c r="M293" i="1" s="1"/>
  <c r="G293" i="1"/>
  <c r="H292" i="1"/>
  <c r="N292" i="1" s="1"/>
  <c r="P292" i="1" s="1"/>
  <c r="B292" i="1" s="1"/>
  <c r="O306" i="1"/>
  <c r="Q306" i="1" s="1"/>
  <c r="R306" i="1"/>
  <c r="S306" i="1"/>
  <c r="I309" i="1"/>
  <c r="E306" i="1"/>
  <c r="F307" i="1" s="1"/>
  <c r="C300" i="1"/>
  <c r="G294" i="1" l="1"/>
  <c r="H293" i="1"/>
  <c r="N293" i="1" s="1"/>
  <c r="P293" i="1" s="1"/>
  <c r="B293" i="1" s="1"/>
  <c r="K294" i="1"/>
  <c r="L294" i="1" s="1"/>
  <c r="M294" i="1" s="1"/>
  <c r="J295" i="1"/>
  <c r="S307" i="1"/>
  <c r="R307" i="1"/>
  <c r="O307" i="1"/>
  <c r="Q307" i="1" s="1"/>
  <c r="C301" i="1"/>
  <c r="E307" i="1"/>
  <c r="F308" i="1" s="1"/>
  <c r="I310" i="1"/>
  <c r="J296" i="1" l="1"/>
  <c r="K295" i="1"/>
  <c r="L295" i="1" s="1"/>
  <c r="M295" i="1" s="1"/>
  <c r="H294" i="1"/>
  <c r="N294" i="1" s="1"/>
  <c r="P294" i="1" s="1"/>
  <c r="B294" i="1" s="1"/>
  <c r="G295" i="1"/>
  <c r="O308" i="1"/>
  <c r="Q308" i="1" s="1"/>
  <c r="R308" i="1"/>
  <c r="S308" i="1"/>
  <c r="I311" i="1"/>
  <c r="E308" i="1"/>
  <c r="F309" i="1" s="1"/>
  <c r="C302" i="1"/>
  <c r="J297" i="1" l="1"/>
  <c r="K296" i="1"/>
  <c r="L296" i="1" s="1"/>
  <c r="M296" i="1" s="1"/>
  <c r="G296" i="1"/>
  <c r="H295" i="1"/>
  <c r="N295" i="1" s="1"/>
  <c r="P295" i="1" s="1"/>
  <c r="B295" i="1" s="1"/>
  <c r="S309" i="1"/>
  <c r="R309" i="1"/>
  <c r="O309" i="1"/>
  <c r="Q309" i="1" s="1"/>
  <c r="C303" i="1"/>
  <c r="E309" i="1"/>
  <c r="F310" i="1" s="1"/>
  <c r="I312" i="1"/>
  <c r="G297" i="1" l="1"/>
  <c r="H296" i="1"/>
  <c r="N296" i="1" s="1"/>
  <c r="P296" i="1" s="1"/>
  <c r="B296" i="1" s="1"/>
  <c r="J298" i="1"/>
  <c r="K297" i="1"/>
  <c r="L297" i="1" s="1"/>
  <c r="M297" i="1" s="1"/>
  <c r="R310" i="1"/>
  <c r="S310" i="1"/>
  <c r="O310" i="1"/>
  <c r="Q310" i="1" s="1"/>
  <c r="C304" i="1"/>
  <c r="I313" i="1"/>
  <c r="E310" i="1"/>
  <c r="F311" i="1" s="1"/>
  <c r="J299" i="1" l="1"/>
  <c r="K298" i="1"/>
  <c r="L298" i="1" s="1"/>
  <c r="M298" i="1" s="1"/>
  <c r="G298" i="1"/>
  <c r="H297" i="1"/>
  <c r="N297" i="1" s="1"/>
  <c r="P297" i="1" s="1"/>
  <c r="B297" i="1" s="1"/>
  <c r="O311" i="1"/>
  <c r="Q311" i="1" s="1"/>
  <c r="S311" i="1"/>
  <c r="R311" i="1"/>
  <c r="E311" i="1"/>
  <c r="F312" i="1" s="1"/>
  <c r="C305" i="1"/>
  <c r="I314" i="1"/>
  <c r="H298" i="1" l="1"/>
  <c r="N298" i="1" s="1"/>
  <c r="P298" i="1" s="1"/>
  <c r="B298" i="1" s="1"/>
  <c r="G299" i="1"/>
  <c r="J300" i="1"/>
  <c r="K299" i="1"/>
  <c r="L299" i="1" s="1"/>
  <c r="M299" i="1" s="1"/>
  <c r="R312" i="1"/>
  <c r="S312" i="1"/>
  <c r="O312" i="1"/>
  <c r="Q312" i="1" s="1"/>
  <c r="I315" i="1"/>
  <c r="C306" i="1"/>
  <c r="E312" i="1"/>
  <c r="F313" i="1" s="1"/>
  <c r="J301" i="1" l="1"/>
  <c r="K300" i="1"/>
  <c r="L300" i="1" s="1"/>
  <c r="M300" i="1" s="1"/>
  <c r="G300" i="1"/>
  <c r="H299" i="1"/>
  <c r="N299" i="1" s="1"/>
  <c r="P299" i="1" s="1"/>
  <c r="B299" i="1" s="1"/>
  <c r="S313" i="1"/>
  <c r="O313" i="1"/>
  <c r="Q313" i="1" s="1"/>
  <c r="R313" i="1"/>
  <c r="I316" i="1"/>
  <c r="E313" i="1"/>
  <c r="F314" i="1" s="1"/>
  <c r="C307" i="1"/>
  <c r="G301" i="1" l="1"/>
  <c r="H300" i="1"/>
  <c r="N300" i="1" s="1"/>
  <c r="P300" i="1" s="1"/>
  <c r="B300" i="1" s="1"/>
  <c r="J302" i="1"/>
  <c r="K301" i="1"/>
  <c r="L301" i="1" s="1"/>
  <c r="M301" i="1" s="1"/>
  <c r="R314" i="1"/>
  <c r="O314" i="1"/>
  <c r="Q314" i="1" s="1"/>
  <c r="S314" i="1"/>
  <c r="I317" i="1"/>
  <c r="C308" i="1"/>
  <c r="E314" i="1"/>
  <c r="F315" i="1" s="1"/>
  <c r="J303" i="1" l="1"/>
  <c r="K302" i="1"/>
  <c r="L302" i="1" s="1"/>
  <c r="M302" i="1" s="1"/>
  <c r="G302" i="1"/>
  <c r="H301" i="1"/>
  <c r="N301" i="1" s="1"/>
  <c r="P301" i="1" s="1"/>
  <c r="B301" i="1" s="1"/>
  <c r="S315" i="1"/>
  <c r="O315" i="1"/>
  <c r="Q315" i="1" s="1"/>
  <c r="R315" i="1"/>
  <c r="I318" i="1"/>
  <c r="C309" i="1"/>
  <c r="E315" i="1"/>
  <c r="F316" i="1" s="1"/>
  <c r="G303" i="1" l="1"/>
  <c r="H302" i="1"/>
  <c r="N302" i="1" s="1"/>
  <c r="P302" i="1" s="1"/>
  <c r="B302" i="1" s="1"/>
  <c r="K303" i="1"/>
  <c r="L303" i="1" s="1"/>
  <c r="M303" i="1" s="1"/>
  <c r="J304" i="1"/>
  <c r="O316" i="1"/>
  <c r="Q316" i="1" s="1"/>
  <c r="R316" i="1"/>
  <c r="S316" i="1"/>
  <c r="E316" i="1"/>
  <c r="F317" i="1" s="1"/>
  <c r="C310" i="1"/>
  <c r="I319" i="1"/>
  <c r="K304" i="1" l="1"/>
  <c r="L304" i="1" s="1"/>
  <c r="M304" i="1" s="1"/>
  <c r="J305" i="1"/>
  <c r="G304" i="1"/>
  <c r="H303" i="1"/>
  <c r="N303" i="1" s="1"/>
  <c r="P303" i="1" s="1"/>
  <c r="B303" i="1" s="1"/>
  <c r="R317" i="1"/>
  <c r="S317" i="1"/>
  <c r="O317" i="1"/>
  <c r="C311" i="1"/>
  <c r="I320" i="1"/>
  <c r="E317" i="1"/>
  <c r="F318" i="1" s="1"/>
  <c r="G305" i="1" l="1"/>
  <c r="H304" i="1"/>
  <c r="N304" i="1" s="1"/>
  <c r="P304" i="1" s="1"/>
  <c r="B304" i="1" s="1"/>
  <c r="K305" i="1"/>
  <c r="L305" i="1" s="1"/>
  <c r="M305" i="1" s="1"/>
  <c r="J306" i="1"/>
  <c r="O318" i="1"/>
  <c r="R318" i="1"/>
  <c r="S318" i="1"/>
  <c r="Q317" i="1"/>
  <c r="I321" i="1"/>
  <c r="C312" i="1"/>
  <c r="E318" i="1"/>
  <c r="F319" i="1" s="1"/>
  <c r="J307" i="1" l="1"/>
  <c r="K306" i="1"/>
  <c r="L306" i="1" s="1"/>
  <c r="M306" i="1" s="1"/>
  <c r="G306" i="1"/>
  <c r="H305" i="1"/>
  <c r="N305" i="1" s="1"/>
  <c r="P305" i="1" s="1"/>
  <c r="B305" i="1" s="1"/>
  <c r="R319" i="1"/>
  <c r="O319" i="1"/>
  <c r="Q319" i="1" s="1"/>
  <c r="Q318" i="1"/>
  <c r="S319" i="1"/>
  <c r="C313" i="1"/>
  <c r="I322" i="1"/>
  <c r="E319" i="1"/>
  <c r="F320" i="1" s="1"/>
  <c r="G307" i="1" l="1"/>
  <c r="H306" i="1"/>
  <c r="N306" i="1" s="1"/>
  <c r="P306" i="1" s="1"/>
  <c r="B306" i="1" s="1"/>
  <c r="K307" i="1"/>
  <c r="L307" i="1" s="1"/>
  <c r="M307" i="1" s="1"/>
  <c r="J308" i="1"/>
  <c r="O320" i="1"/>
  <c r="Q320" i="1" s="1"/>
  <c r="S320" i="1"/>
  <c r="R320" i="1"/>
  <c r="I323" i="1"/>
  <c r="C314" i="1"/>
  <c r="E320" i="1"/>
  <c r="F321" i="1" s="1"/>
  <c r="J309" i="1" l="1"/>
  <c r="K308" i="1"/>
  <c r="L308" i="1" s="1"/>
  <c r="M308" i="1" s="1"/>
  <c r="G308" i="1"/>
  <c r="H307" i="1"/>
  <c r="N307" i="1" s="1"/>
  <c r="P307" i="1" s="1"/>
  <c r="B307" i="1" s="1"/>
  <c r="R321" i="1"/>
  <c r="S321" i="1"/>
  <c r="O321" i="1"/>
  <c r="Q321" i="1" s="1"/>
  <c r="C315" i="1"/>
  <c r="E321" i="1"/>
  <c r="F322" i="1" s="1"/>
  <c r="I324" i="1"/>
  <c r="G309" i="1" l="1"/>
  <c r="H308" i="1"/>
  <c r="N308" i="1" s="1"/>
  <c r="P308" i="1" s="1"/>
  <c r="B308" i="1" s="1"/>
  <c r="J310" i="1"/>
  <c r="K309" i="1"/>
  <c r="L309" i="1" s="1"/>
  <c r="M309" i="1" s="1"/>
  <c r="S322" i="1"/>
  <c r="O322" i="1"/>
  <c r="Q322" i="1" s="1"/>
  <c r="R322" i="1"/>
  <c r="E322" i="1"/>
  <c r="F323" i="1" s="1"/>
  <c r="I325" i="1"/>
  <c r="C316" i="1"/>
  <c r="J311" i="1" l="1"/>
  <c r="K310" i="1"/>
  <c r="L310" i="1" s="1"/>
  <c r="M310" i="1" s="1"/>
  <c r="G310" i="1"/>
  <c r="H309" i="1"/>
  <c r="N309" i="1" s="1"/>
  <c r="P309" i="1" s="1"/>
  <c r="B309" i="1" s="1"/>
  <c r="O323" i="1"/>
  <c r="Q323" i="1" s="1"/>
  <c r="R323" i="1"/>
  <c r="S323" i="1"/>
  <c r="E323" i="1"/>
  <c r="F324" i="1" s="1"/>
  <c r="I326" i="1"/>
  <c r="C317" i="1"/>
  <c r="G311" i="1" l="1"/>
  <c r="H310" i="1"/>
  <c r="N310" i="1" s="1"/>
  <c r="P310" i="1" s="1"/>
  <c r="B310" i="1" s="1"/>
  <c r="K311" i="1"/>
  <c r="L311" i="1" s="1"/>
  <c r="M311" i="1" s="1"/>
  <c r="J312" i="1"/>
  <c r="S324" i="1"/>
  <c r="R324" i="1"/>
  <c r="O324" i="1"/>
  <c r="Q324" i="1" s="1"/>
  <c r="E324" i="1"/>
  <c r="F325" i="1" s="1"/>
  <c r="I327" i="1"/>
  <c r="C318" i="1"/>
  <c r="K312" i="1" l="1"/>
  <c r="L312" i="1" s="1"/>
  <c r="M312" i="1" s="1"/>
  <c r="J313" i="1"/>
  <c r="H311" i="1"/>
  <c r="N311" i="1" s="1"/>
  <c r="P311" i="1" s="1"/>
  <c r="B311" i="1" s="1"/>
  <c r="G312" i="1"/>
  <c r="R325" i="1"/>
  <c r="O325" i="1"/>
  <c r="Q325" i="1" s="1"/>
  <c r="S325" i="1"/>
  <c r="I328" i="1"/>
  <c r="C319" i="1"/>
  <c r="E325" i="1"/>
  <c r="F326" i="1" s="1"/>
  <c r="J314" i="1" l="1"/>
  <c r="K313" i="1"/>
  <c r="L313" i="1" s="1"/>
  <c r="M313" i="1" s="1"/>
  <c r="G313" i="1"/>
  <c r="H312" i="1"/>
  <c r="N312" i="1" s="1"/>
  <c r="P312" i="1" s="1"/>
  <c r="B312" i="1" s="1"/>
  <c r="S326" i="1"/>
  <c r="O326" i="1"/>
  <c r="Q326" i="1" s="1"/>
  <c r="R326" i="1"/>
  <c r="C320" i="1"/>
  <c r="E326" i="1"/>
  <c r="F327" i="1" s="1"/>
  <c r="I329" i="1"/>
  <c r="H313" i="1" l="1"/>
  <c r="N313" i="1" s="1"/>
  <c r="P313" i="1" s="1"/>
  <c r="B313" i="1" s="1"/>
  <c r="G314" i="1"/>
  <c r="J315" i="1"/>
  <c r="K314" i="1"/>
  <c r="L314" i="1" s="1"/>
  <c r="M314" i="1" s="1"/>
  <c r="R327" i="1"/>
  <c r="O327" i="1"/>
  <c r="Q327" i="1" s="1"/>
  <c r="S327" i="1"/>
  <c r="I330" i="1"/>
  <c r="C321" i="1"/>
  <c r="E327" i="1"/>
  <c r="F328" i="1" s="1"/>
  <c r="K315" i="1" l="1"/>
  <c r="L315" i="1" s="1"/>
  <c r="M315" i="1" s="1"/>
  <c r="J316" i="1"/>
  <c r="G315" i="1"/>
  <c r="H314" i="1"/>
  <c r="N314" i="1" s="1"/>
  <c r="P314" i="1" s="1"/>
  <c r="B314" i="1" s="1"/>
  <c r="O328" i="1"/>
  <c r="Q328" i="1" s="1"/>
  <c r="S328" i="1"/>
  <c r="R328" i="1"/>
  <c r="I331" i="1"/>
  <c r="E328" i="1"/>
  <c r="F329" i="1" s="1"/>
  <c r="C322" i="1"/>
  <c r="G316" i="1" l="1"/>
  <c r="H315" i="1"/>
  <c r="N315" i="1" s="1"/>
  <c r="P315" i="1" s="1"/>
  <c r="B315" i="1" s="1"/>
  <c r="J317" i="1"/>
  <c r="K316" i="1"/>
  <c r="L316" i="1" s="1"/>
  <c r="M316" i="1" s="1"/>
  <c r="R329" i="1"/>
  <c r="S329" i="1"/>
  <c r="O329" i="1"/>
  <c r="Q329" i="1" s="1"/>
  <c r="I332" i="1"/>
  <c r="C323" i="1"/>
  <c r="E329" i="1"/>
  <c r="F330" i="1" s="1"/>
  <c r="J318" i="1" l="1"/>
  <c r="K317" i="1"/>
  <c r="L317" i="1" s="1"/>
  <c r="M317" i="1" s="1"/>
  <c r="G317" i="1"/>
  <c r="H316" i="1"/>
  <c r="N316" i="1" s="1"/>
  <c r="P316" i="1" s="1"/>
  <c r="B316" i="1" s="1"/>
  <c r="O330" i="1"/>
  <c r="Q330" i="1" s="1"/>
  <c r="S330" i="1"/>
  <c r="R330" i="1"/>
  <c r="E330" i="1"/>
  <c r="F331" i="1" s="1"/>
  <c r="C324" i="1"/>
  <c r="I333" i="1"/>
  <c r="G318" i="1" l="1"/>
  <c r="H317" i="1"/>
  <c r="N317" i="1" s="1"/>
  <c r="P317" i="1" s="1"/>
  <c r="B317" i="1" s="1"/>
  <c r="J319" i="1"/>
  <c r="K318" i="1"/>
  <c r="L318" i="1" s="1"/>
  <c r="M318" i="1" s="1"/>
  <c r="R331" i="1"/>
  <c r="S331" i="1"/>
  <c r="O331" i="1"/>
  <c r="Q331" i="1" s="1"/>
  <c r="I334" i="1"/>
  <c r="C325" i="1"/>
  <c r="E331" i="1"/>
  <c r="F332" i="1" s="1"/>
  <c r="J320" i="1" l="1"/>
  <c r="K319" i="1"/>
  <c r="L319" i="1" s="1"/>
  <c r="M319" i="1" s="1"/>
  <c r="G319" i="1"/>
  <c r="H318" i="1"/>
  <c r="N318" i="1" s="1"/>
  <c r="P318" i="1" s="1"/>
  <c r="B318" i="1" s="1"/>
  <c r="O332" i="1"/>
  <c r="Q332" i="1" s="1"/>
  <c r="S332" i="1"/>
  <c r="R332" i="1"/>
  <c r="E332" i="1"/>
  <c r="F333" i="1" s="1"/>
  <c r="I335" i="1"/>
  <c r="C326" i="1"/>
  <c r="H319" i="1" l="1"/>
  <c r="N319" i="1" s="1"/>
  <c r="P319" i="1" s="1"/>
  <c r="B319" i="1" s="1"/>
  <c r="G320" i="1"/>
  <c r="K320" i="1"/>
  <c r="L320" i="1" s="1"/>
  <c r="M320" i="1" s="1"/>
  <c r="J321" i="1"/>
  <c r="O333" i="1"/>
  <c r="Q333" i="1" s="1"/>
  <c r="R333" i="1"/>
  <c r="S333" i="1"/>
  <c r="C327" i="1"/>
  <c r="I336" i="1"/>
  <c r="E333" i="1"/>
  <c r="F334" i="1" s="1"/>
  <c r="R334" i="1" l="1"/>
  <c r="G321" i="1"/>
  <c r="H320" i="1"/>
  <c r="N320" i="1" s="1"/>
  <c r="P320" i="1" s="1"/>
  <c r="B320" i="1" s="1"/>
  <c r="J322" i="1"/>
  <c r="K321" i="1"/>
  <c r="L321" i="1" s="1"/>
  <c r="M321" i="1" s="1"/>
  <c r="S334" i="1"/>
  <c r="O334" i="1"/>
  <c r="Q334" i="1" s="1"/>
  <c r="I337" i="1"/>
  <c r="C328" i="1"/>
  <c r="E334" i="1"/>
  <c r="F335" i="1" s="1"/>
  <c r="J323" i="1" l="1"/>
  <c r="K322" i="1"/>
  <c r="L322" i="1" s="1"/>
  <c r="M322" i="1" s="1"/>
  <c r="G322" i="1"/>
  <c r="H321" i="1"/>
  <c r="N321" i="1" s="1"/>
  <c r="P321" i="1" s="1"/>
  <c r="B321" i="1" s="1"/>
  <c r="O335" i="1"/>
  <c r="Q335" i="1" s="1"/>
  <c r="R335" i="1"/>
  <c r="S335" i="1"/>
  <c r="I338" i="1"/>
  <c r="E335" i="1"/>
  <c r="F336" i="1" s="1"/>
  <c r="C329" i="1"/>
  <c r="G323" i="1" l="1"/>
  <c r="H322" i="1"/>
  <c r="N322" i="1" s="1"/>
  <c r="P322" i="1" s="1"/>
  <c r="B322" i="1" s="1"/>
  <c r="J324" i="1"/>
  <c r="K323" i="1"/>
  <c r="L323" i="1" s="1"/>
  <c r="M323" i="1" s="1"/>
  <c r="S336" i="1"/>
  <c r="R336" i="1"/>
  <c r="O336" i="1"/>
  <c r="Q336" i="1" s="1"/>
  <c r="C330" i="1"/>
  <c r="E336" i="1"/>
  <c r="F337" i="1" s="1"/>
  <c r="I339" i="1"/>
  <c r="K324" i="1" l="1"/>
  <c r="L324" i="1" s="1"/>
  <c r="M324" i="1" s="1"/>
  <c r="J325" i="1"/>
  <c r="G324" i="1"/>
  <c r="H323" i="1"/>
  <c r="N323" i="1" s="1"/>
  <c r="P323" i="1" s="1"/>
  <c r="B323" i="1" s="1"/>
  <c r="R337" i="1"/>
  <c r="O337" i="1"/>
  <c r="Q337" i="1" s="1"/>
  <c r="S337" i="1"/>
  <c r="I340" i="1"/>
  <c r="E337" i="1"/>
  <c r="F338" i="1" s="1"/>
  <c r="C331" i="1"/>
  <c r="H324" i="1" l="1"/>
  <c r="N324" i="1" s="1"/>
  <c r="P324" i="1" s="1"/>
  <c r="B324" i="1" s="1"/>
  <c r="G325" i="1"/>
  <c r="J326" i="1"/>
  <c r="K325" i="1"/>
  <c r="L325" i="1" s="1"/>
  <c r="M325" i="1" s="1"/>
  <c r="O338" i="1"/>
  <c r="Q338" i="1" s="1"/>
  <c r="S338" i="1"/>
  <c r="R338" i="1"/>
  <c r="C332" i="1"/>
  <c r="I341" i="1"/>
  <c r="E338" i="1"/>
  <c r="F339" i="1" s="1"/>
  <c r="S339" i="1" l="1"/>
  <c r="J327" i="1"/>
  <c r="K326" i="1"/>
  <c r="L326" i="1" s="1"/>
  <c r="M326" i="1" s="1"/>
  <c r="G326" i="1"/>
  <c r="H325" i="1"/>
  <c r="N325" i="1" s="1"/>
  <c r="P325" i="1" s="1"/>
  <c r="B325" i="1" s="1"/>
  <c r="R339" i="1"/>
  <c r="O339" i="1"/>
  <c r="Q339" i="1" s="1"/>
  <c r="E339" i="1"/>
  <c r="F340" i="1" s="1"/>
  <c r="C333" i="1"/>
  <c r="I342" i="1"/>
  <c r="G327" i="1" l="1"/>
  <c r="H326" i="1"/>
  <c r="N326" i="1" s="1"/>
  <c r="P326" i="1" s="1"/>
  <c r="B326" i="1" s="1"/>
  <c r="K327" i="1"/>
  <c r="L327" i="1" s="1"/>
  <c r="M327" i="1" s="1"/>
  <c r="J328" i="1"/>
  <c r="S340" i="1"/>
  <c r="O340" i="1"/>
  <c r="Q340" i="1" s="1"/>
  <c r="R340" i="1"/>
  <c r="I343" i="1"/>
  <c r="C334" i="1"/>
  <c r="E340" i="1"/>
  <c r="F341" i="1" s="1"/>
  <c r="J329" i="1" l="1"/>
  <c r="K328" i="1"/>
  <c r="L328" i="1" s="1"/>
  <c r="M328" i="1" s="1"/>
  <c r="G328" i="1"/>
  <c r="H327" i="1"/>
  <c r="N327" i="1" s="1"/>
  <c r="P327" i="1" s="1"/>
  <c r="B327" i="1" s="1"/>
  <c r="R341" i="1"/>
  <c r="O341" i="1"/>
  <c r="Q341" i="1" s="1"/>
  <c r="S341" i="1"/>
  <c r="C335" i="1"/>
  <c r="I344" i="1"/>
  <c r="E341" i="1"/>
  <c r="F342" i="1" s="1"/>
  <c r="H328" i="1" l="1"/>
  <c r="N328" i="1" s="1"/>
  <c r="P328" i="1" s="1"/>
  <c r="B328" i="1" s="1"/>
  <c r="G329" i="1"/>
  <c r="K329" i="1"/>
  <c r="L329" i="1" s="1"/>
  <c r="M329" i="1" s="1"/>
  <c r="J330" i="1"/>
  <c r="O342" i="1"/>
  <c r="Q342" i="1" s="1"/>
  <c r="S342" i="1"/>
  <c r="R342" i="1"/>
  <c r="E342" i="1"/>
  <c r="F343" i="1" s="1"/>
  <c r="I345" i="1"/>
  <c r="C336" i="1"/>
  <c r="H329" i="1" l="1"/>
  <c r="N329" i="1" s="1"/>
  <c r="P329" i="1" s="1"/>
  <c r="B329" i="1" s="1"/>
  <c r="G330" i="1"/>
  <c r="K330" i="1"/>
  <c r="L330" i="1" s="1"/>
  <c r="M330" i="1" s="1"/>
  <c r="J331" i="1"/>
  <c r="R343" i="1"/>
  <c r="S343" i="1"/>
  <c r="O343" i="1"/>
  <c r="Q343" i="1" s="1"/>
  <c r="C337" i="1"/>
  <c r="I346" i="1"/>
  <c r="E343" i="1"/>
  <c r="F344" i="1" s="1"/>
  <c r="G331" i="1" l="1"/>
  <c r="H330" i="1"/>
  <c r="N330" i="1" s="1"/>
  <c r="P330" i="1" s="1"/>
  <c r="B330" i="1" s="1"/>
  <c r="J332" i="1"/>
  <c r="K331" i="1"/>
  <c r="L331" i="1" s="1"/>
  <c r="M331" i="1" s="1"/>
  <c r="S344" i="1"/>
  <c r="O344" i="1"/>
  <c r="Q344" i="1" s="1"/>
  <c r="R344" i="1"/>
  <c r="C338" i="1"/>
  <c r="E344" i="1"/>
  <c r="F345" i="1" s="1"/>
  <c r="I347" i="1"/>
  <c r="K332" i="1" l="1"/>
  <c r="L332" i="1" s="1"/>
  <c r="M332" i="1" s="1"/>
  <c r="J333" i="1"/>
  <c r="G332" i="1"/>
  <c r="H331" i="1"/>
  <c r="N331" i="1" s="1"/>
  <c r="P331" i="1" s="1"/>
  <c r="B331" i="1" s="1"/>
  <c r="R345" i="1"/>
  <c r="O345" i="1"/>
  <c r="Q345" i="1" s="1"/>
  <c r="S345" i="1"/>
  <c r="I348" i="1"/>
  <c r="E345" i="1"/>
  <c r="F346" i="1" s="1"/>
  <c r="C339" i="1"/>
  <c r="G333" i="1" l="1"/>
  <c r="H332" i="1"/>
  <c r="N332" i="1" s="1"/>
  <c r="P332" i="1" s="1"/>
  <c r="B332" i="1" s="1"/>
  <c r="J334" i="1"/>
  <c r="K333" i="1"/>
  <c r="L333" i="1" s="1"/>
  <c r="M333" i="1" s="1"/>
  <c r="O346" i="1"/>
  <c r="Q346" i="1" s="1"/>
  <c r="S346" i="1"/>
  <c r="R346" i="1"/>
  <c r="C340" i="1"/>
  <c r="E346" i="1"/>
  <c r="F347" i="1" s="1"/>
  <c r="I349" i="1"/>
  <c r="J335" i="1" l="1"/>
  <c r="K334" i="1"/>
  <c r="L334" i="1" s="1"/>
  <c r="M334" i="1" s="1"/>
  <c r="G334" i="1"/>
  <c r="H333" i="1"/>
  <c r="N333" i="1" s="1"/>
  <c r="P333" i="1" s="1"/>
  <c r="B333" i="1" s="1"/>
  <c r="R347" i="1"/>
  <c r="S347" i="1"/>
  <c r="O347" i="1"/>
  <c r="Q347" i="1" s="1"/>
  <c r="I350" i="1"/>
  <c r="C341" i="1"/>
  <c r="E347" i="1"/>
  <c r="F348" i="1" s="1"/>
  <c r="G335" i="1" l="1"/>
  <c r="H334" i="1"/>
  <c r="N334" i="1" s="1"/>
  <c r="P334" i="1" s="1"/>
  <c r="B334" i="1" s="1"/>
  <c r="J336" i="1"/>
  <c r="K335" i="1"/>
  <c r="L335" i="1" s="1"/>
  <c r="M335" i="1" s="1"/>
  <c r="O348" i="1"/>
  <c r="S348" i="1"/>
  <c r="R348" i="1"/>
  <c r="E348" i="1"/>
  <c r="F349" i="1" s="1"/>
  <c r="C342" i="1"/>
  <c r="I351" i="1"/>
  <c r="J337" i="1" l="1"/>
  <c r="K336" i="1"/>
  <c r="L336" i="1" s="1"/>
  <c r="M336" i="1" s="1"/>
  <c r="G336" i="1"/>
  <c r="H335" i="1"/>
  <c r="N335" i="1" s="1"/>
  <c r="P335" i="1" s="1"/>
  <c r="B335" i="1" s="1"/>
  <c r="O349" i="1"/>
  <c r="Q349" i="1" s="1"/>
  <c r="R349" i="1"/>
  <c r="S349" i="1"/>
  <c r="Q348" i="1"/>
  <c r="C343" i="1"/>
  <c r="I352" i="1"/>
  <c r="E349" i="1"/>
  <c r="F350" i="1" s="1"/>
  <c r="R350" i="1" l="1"/>
  <c r="G337" i="1"/>
  <c r="H336" i="1"/>
  <c r="N336" i="1" s="1"/>
  <c r="P336" i="1" s="1"/>
  <c r="B336" i="1" s="1"/>
  <c r="K337" i="1"/>
  <c r="L337" i="1" s="1"/>
  <c r="M337" i="1" s="1"/>
  <c r="J338" i="1"/>
  <c r="S350" i="1"/>
  <c r="O350" i="1"/>
  <c r="Q350" i="1" s="1"/>
  <c r="E350" i="1"/>
  <c r="F351" i="1" s="1"/>
  <c r="I353" i="1"/>
  <c r="C344" i="1"/>
  <c r="K338" i="1" l="1"/>
  <c r="L338" i="1" s="1"/>
  <c r="M338" i="1" s="1"/>
  <c r="J339" i="1"/>
  <c r="G338" i="1"/>
  <c r="H337" i="1"/>
  <c r="N337" i="1" s="1"/>
  <c r="P337" i="1" s="1"/>
  <c r="B337" i="1" s="1"/>
  <c r="O351" i="1"/>
  <c r="Q351" i="1" s="1"/>
  <c r="R351" i="1"/>
  <c r="S351" i="1"/>
  <c r="C345" i="1"/>
  <c r="E351" i="1"/>
  <c r="F352" i="1" s="1"/>
  <c r="I354" i="1"/>
  <c r="G339" i="1" l="1"/>
  <c r="H338" i="1"/>
  <c r="N338" i="1" s="1"/>
  <c r="P338" i="1" s="1"/>
  <c r="B338" i="1" s="1"/>
  <c r="J340" i="1"/>
  <c r="K339" i="1"/>
  <c r="L339" i="1" s="1"/>
  <c r="M339" i="1" s="1"/>
  <c r="O352" i="1"/>
  <c r="Q352" i="1" s="1"/>
  <c r="S352" i="1"/>
  <c r="R352" i="1"/>
  <c r="C346" i="1"/>
  <c r="I355" i="1"/>
  <c r="E352" i="1"/>
  <c r="F353" i="1" s="1"/>
  <c r="J341" i="1" l="1"/>
  <c r="K340" i="1"/>
  <c r="L340" i="1" s="1"/>
  <c r="M340" i="1" s="1"/>
  <c r="G340" i="1"/>
  <c r="H339" i="1"/>
  <c r="N339" i="1" s="1"/>
  <c r="P339" i="1" s="1"/>
  <c r="B339" i="1" s="1"/>
  <c r="R353" i="1"/>
  <c r="S353" i="1"/>
  <c r="O353" i="1"/>
  <c r="Q353" i="1" s="1"/>
  <c r="E353" i="1"/>
  <c r="F354" i="1" s="1"/>
  <c r="I356" i="1"/>
  <c r="C347" i="1"/>
  <c r="G341" i="1" l="1"/>
  <c r="H340" i="1"/>
  <c r="N340" i="1" s="1"/>
  <c r="P340" i="1" s="1"/>
  <c r="B340" i="1" s="1"/>
  <c r="K341" i="1"/>
  <c r="L341" i="1" s="1"/>
  <c r="M341" i="1" s="1"/>
  <c r="J342" i="1"/>
  <c r="S354" i="1"/>
  <c r="O354" i="1"/>
  <c r="Q354" i="1" s="1"/>
  <c r="R354" i="1"/>
  <c r="C348" i="1"/>
  <c r="I357" i="1"/>
  <c r="E354" i="1"/>
  <c r="F355" i="1" s="1"/>
  <c r="K342" i="1" l="1"/>
  <c r="L342" i="1" s="1"/>
  <c r="M342" i="1" s="1"/>
  <c r="J343" i="1"/>
  <c r="H341" i="1"/>
  <c r="N341" i="1" s="1"/>
  <c r="P341" i="1" s="1"/>
  <c r="B341" i="1" s="1"/>
  <c r="G342" i="1"/>
  <c r="R355" i="1"/>
  <c r="O355" i="1"/>
  <c r="Q355" i="1" s="1"/>
  <c r="S355" i="1"/>
  <c r="E355" i="1"/>
  <c r="F356" i="1" s="1"/>
  <c r="I358" i="1"/>
  <c r="C349" i="1"/>
  <c r="K343" i="1" l="1"/>
  <c r="L343" i="1" s="1"/>
  <c r="M343" i="1" s="1"/>
  <c r="J344" i="1"/>
  <c r="H342" i="1"/>
  <c r="N342" i="1" s="1"/>
  <c r="P342" i="1" s="1"/>
  <c r="B342" i="1" s="1"/>
  <c r="G343" i="1"/>
  <c r="S356" i="1"/>
  <c r="O356" i="1"/>
  <c r="Q356" i="1" s="1"/>
  <c r="R356" i="1"/>
  <c r="I359" i="1"/>
  <c r="C350" i="1"/>
  <c r="E356" i="1"/>
  <c r="F357" i="1" s="1"/>
  <c r="G344" i="1" l="1"/>
  <c r="H343" i="1"/>
  <c r="N343" i="1" s="1"/>
  <c r="P343" i="1" s="1"/>
  <c r="B343" i="1" s="1"/>
  <c r="J345" i="1"/>
  <c r="K344" i="1"/>
  <c r="L344" i="1" s="1"/>
  <c r="M344" i="1" s="1"/>
  <c r="R357" i="1"/>
  <c r="O357" i="1"/>
  <c r="Q357" i="1" s="1"/>
  <c r="S357" i="1"/>
  <c r="E357" i="1"/>
  <c r="F358" i="1" s="1"/>
  <c r="I360" i="1"/>
  <c r="C351" i="1"/>
  <c r="J346" i="1" l="1"/>
  <c r="K345" i="1"/>
  <c r="L345" i="1" s="1"/>
  <c r="M345" i="1" s="1"/>
  <c r="G345" i="1"/>
  <c r="H344" i="1"/>
  <c r="N344" i="1" s="1"/>
  <c r="P344" i="1" s="1"/>
  <c r="B344" i="1" s="1"/>
  <c r="S358" i="1"/>
  <c r="O358" i="1"/>
  <c r="Q358" i="1" s="1"/>
  <c r="R358" i="1"/>
  <c r="E358" i="1"/>
  <c r="F359" i="1" s="1"/>
  <c r="C352" i="1"/>
  <c r="I361" i="1"/>
  <c r="G346" i="1" l="1"/>
  <c r="H345" i="1"/>
  <c r="N345" i="1" s="1"/>
  <c r="P345" i="1" s="1"/>
  <c r="B345" i="1" s="1"/>
  <c r="J347" i="1"/>
  <c r="K346" i="1"/>
  <c r="L346" i="1" s="1"/>
  <c r="M346" i="1" s="1"/>
  <c r="O359" i="1"/>
  <c r="Q359" i="1" s="1"/>
  <c r="R359" i="1"/>
  <c r="S359" i="1"/>
  <c r="C353" i="1"/>
  <c r="I362" i="1"/>
  <c r="E359" i="1"/>
  <c r="F360" i="1" s="1"/>
  <c r="J348" i="1" l="1"/>
  <c r="K347" i="1"/>
  <c r="L347" i="1" s="1"/>
  <c r="M347" i="1" s="1"/>
  <c r="G347" i="1"/>
  <c r="H346" i="1"/>
  <c r="N346" i="1" s="1"/>
  <c r="P346" i="1" s="1"/>
  <c r="B346" i="1" s="1"/>
  <c r="S360" i="1"/>
  <c r="R360" i="1"/>
  <c r="O360" i="1"/>
  <c r="Q360" i="1" s="1"/>
  <c r="I363" i="1"/>
  <c r="E360" i="1"/>
  <c r="F361" i="1" s="1"/>
  <c r="C354" i="1"/>
  <c r="G348" i="1" l="1"/>
  <c r="H347" i="1"/>
  <c r="N347" i="1" s="1"/>
  <c r="P347" i="1" s="1"/>
  <c r="B347" i="1" s="1"/>
  <c r="J349" i="1"/>
  <c r="K348" i="1"/>
  <c r="L348" i="1" s="1"/>
  <c r="M348" i="1" s="1"/>
  <c r="O361" i="1"/>
  <c r="Q361" i="1" s="1"/>
  <c r="R361" i="1"/>
  <c r="S361" i="1"/>
  <c r="I364" i="1"/>
  <c r="E361" i="1"/>
  <c r="F362" i="1" s="1"/>
  <c r="C355" i="1"/>
  <c r="K349" i="1" l="1"/>
  <c r="L349" i="1" s="1"/>
  <c r="M349" i="1" s="1"/>
  <c r="J350" i="1"/>
  <c r="G349" i="1"/>
  <c r="H348" i="1"/>
  <c r="N348" i="1" s="1"/>
  <c r="P348" i="1" s="1"/>
  <c r="B348" i="1" s="1"/>
  <c r="O362" i="1"/>
  <c r="Q362" i="1" s="1"/>
  <c r="S362" i="1"/>
  <c r="R362" i="1"/>
  <c r="C356" i="1"/>
  <c r="I365" i="1"/>
  <c r="E362" i="1"/>
  <c r="F363" i="1" s="1"/>
  <c r="G350" i="1" l="1"/>
  <c r="H349" i="1"/>
  <c r="N349" i="1" s="1"/>
  <c r="P349" i="1" s="1"/>
  <c r="B349" i="1" s="1"/>
  <c r="J351" i="1"/>
  <c r="K350" i="1"/>
  <c r="L350" i="1" s="1"/>
  <c r="M350" i="1" s="1"/>
  <c r="S363" i="1"/>
  <c r="O363" i="1"/>
  <c r="Q363" i="1" s="1"/>
  <c r="R363" i="1"/>
  <c r="I366" i="1"/>
  <c r="E363" i="1"/>
  <c r="F364" i="1" s="1"/>
  <c r="C357" i="1"/>
  <c r="J352" i="1" l="1"/>
  <c r="K351" i="1"/>
  <c r="L351" i="1" s="1"/>
  <c r="M351" i="1" s="1"/>
  <c r="G351" i="1"/>
  <c r="H350" i="1"/>
  <c r="N350" i="1" s="1"/>
  <c r="P350" i="1" s="1"/>
  <c r="B350" i="1" s="1"/>
  <c r="R364" i="1"/>
  <c r="S364" i="1"/>
  <c r="O364" i="1"/>
  <c r="Q364" i="1" s="1"/>
  <c r="C358" i="1"/>
  <c r="E364" i="1"/>
  <c r="F365" i="1" s="1"/>
  <c r="I367" i="1"/>
  <c r="G352" i="1" l="1"/>
  <c r="H351" i="1"/>
  <c r="N351" i="1" s="1"/>
  <c r="P351" i="1" s="1"/>
  <c r="B351" i="1" s="1"/>
  <c r="K352" i="1"/>
  <c r="L352" i="1" s="1"/>
  <c r="M352" i="1" s="1"/>
  <c r="J353" i="1"/>
  <c r="O365" i="1"/>
  <c r="Q365" i="1" s="1"/>
  <c r="R365" i="1"/>
  <c r="S365" i="1"/>
  <c r="E365" i="1"/>
  <c r="F366" i="1" s="1"/>
  <c r="I368" i="1"/>
  <c r="C359" i="1"/>
  <c r="J354" i="1" l="1"/>
  <c r="K353" i="1"/>
  <c r="L353" i="1" s="1"/>
  <c r="M353" i="1" s="1"/>
  <c r="G353" i="1"/>
  <c r="H352" i="1"/>
  <c r="N352" i="1" s="1"/>
  <c r="P352" i="1" s="1"/>
  <c r="B352" i="1" s="1"/>
  <c r="O366" i="1"/>
  <c r="Q366" i="1" s="1"/>
  <c r="S366" i="1"/>
  <c r="R366" i="1"/>
  <c r="I369" i="1"/>
  <c r="C360" i="1"/>
  <c r="E366" i="1"/>
  <c r="F367" i="1" s="1"/>
  <c r="G354" i="1" l="1"/>
  <c r="H353" i="1"/>
  <c r="N353" i="1" s="1"/>
  <c r="P353" i="1" s="1"/>
  <c r="B353" i="1" s="1"/>
  <c r="J355" i="1"/>
  <c r="K354" i="1"/>
  <c r="L354" i="1" s="1"/>
  <c r="M354" i="1" s="1"/>
  <c r="R367" i="1"/>
  <c r="S367" i="1"/>
  <c r="O367" i="1"/>
  <c r="Q367" i="1" s="1"/>
  <c r="I370" i="1"/>
  <c r="E367" i="1"/>
  <c r="F368" i="1" s="1"/>
  <c r="C361" i="1"/>
  <c r="K355" i="1" l="1"/>
  <c r="L355" i="1" s="1"/>
  <c r="M355" i="1" s="1"/>
  <c r="J356" i="1"/>
  <c r="H354" i="1"/>
  <c r="N354" i="1" s="1"/>
  <c r="P354" i="1" s="1"/>
  <c r="B354" i="1" s="1"/>
  <c r="G355" i="1"/>
  <c r="S368" i="1"/>
  <c r="O368" i="1"/>
  <c r="Q368" i="1" s="1"/>
  <c r="R368" i="1"/>
  <c r="E368" i="1"/>
  <c r="F369" i="1" s="1"/>
  <c r="C362" i="1"/>
  <c r="I371" i="1"/>
  <c r="R369" i="1" l="1"/>
  <c r="G356" i="1"/>
  <c r="H355" i="1"/>
  <c r="N355" i="1" s="1"/>
  <c r="P355" i="1" s="1"/>
  <c r="B355" i="1" s="1"/>
  <c r="J357" i="1"/>
  <c r="K356" i="1"/>
  <c r="L356" i="1" s="1"/>
  <c r="M356" i="1" s="1"/>
  <c r="O369" i="1"/>
  <c r="Q369" i="1" s="1"/>
  <c r="S369" i="1"/>
  <c r="I372" i="1"/>
  <c r="C363" i="1"/>
  <c r="E369" i="1"/>
  <c r="F370" i="1" s="1"/>
  <c r="J358" i="1" l="1"/>
  <c r="K357" i="1"/>
  <c r="L357" i="1" s="1"/>
  <c r="M357" i="1" s="1"/>
  <c r="G357" i="1"/>
  <c r="H356" i="1"/>
  <c r="N356" i="1" s="1"/>
  <c r="P356" i="1" s="1"/>
  <c r="S370" i="1"/>
  <c r="O370" i="1"/>
  <c r="Q370" i="1" s="1"/>
  <c r="R370" i="1"/>
  <c r="E370" i="1"/>
  <c r="F371" i="1" s="1"/>
  <c r="C364" i="1"/>
  <c r="I373" i="1"/>
  <c r="B356" i="1" l="1"/>
  <c r="H357" i="1"/>
  <c r="N357" i="1" s="1"/>
  <c r="P357" i="1" s="1"/>
  <c r="B357" i="1" s="1"/>
  <c r="G358" i="1"/>
  <c r="J359" i="1"/>
  <c r="K358" i="1"/>
  <c r="L358" i="1" s="1"/>
  <c r="M358" i="1" s="1"/>
  <c r="O371" i="1"/>
  <c r="Q371" i="1" s="1"/>
  <c r="R371" i="1"/>
  <c r="S371" i="1"/>
  <c r="I374" i="1"/>
  <c r="C365" i="1"/>
  <c r="E371" i="1"/>
  <c r="F372" i="1" s="1"/>
  <c r="J360" i="1" l="1"/>
  <c r="K359" i="1"/>
  <c r="L359" i="1" s="1"/>
  <c r="M359" i="1" s="1"/>
  <c r="G359" i="1"/>
  <c r="H358" i="1"/>
  <c r="N358" i="1" s="1"/>
  <c r="P358" i="1" s="1"/>
  <c r="B358" i="1" s="1"/>
  <c r="O372" i="1"/>
  <c r="Q372" i="1" s="1"/>
  <c r="S372" i="1"/>
  <c r="R372" i="1"/>
  <c r="I375" i="1"/>
  <c r="E372" i="1"/>
  <c r="F373" i="1" s="1"/>
  <c r="C366" i="1"/>
  <c r="H359" i="1" l="1"/>
  <c r="N359" i="1" s="1"/>
  <c r="P359" i="1" s="1"/>
  <c r="B359" i="1" s="1"/>
  <c r="G360" i="1"/>
  <c r="K360" i="1"/>
  <c r="L360" i="1" s="1"/>
  <c r="M360" i="1" s="1"/>
  <c r="J361" i="1"/>
  <c r="O373" i="1"/>
  <c r="Q373" i="1" s="1"/>
  <c r="R373" i="1"/>
  <c r="S373" i="1"/>
  <c r="C367" i="1"/>
  <c r="E373" i="1"/>
  <c r="F374" i="1" s="1"/>
  <c r="I376" i="1"/>
  <c r="H360" i="1" l="1"/>
  <c r="N360" i="1" s="1"/>
  <c r="P360" i="1" s="1"/>
  <c r="B360" i="1" s="1"/>
  <c r="G361" i="1"/>
  <c r="K361" i="1"/>
  <c r="L361" i="1" s="1"/>
  <c r="M361" i="1" s="1"/>
  <c r="J362" i="1"/>
  <c r="S374" i="1"/>
  <c r="R374" i="1"/>
  <c r="O374" i="1"/>
  <c r="Q374" i="1" s="1"/>
  <c r="E374" i="1"/>
  <c r="F375" i="1" s="1"/>
  <c r="I377" i="1"/>
  <c r="C368" i="1"/>
  <c r="G362" i="1" l="1"/>
  <c r="H361" i="1"/>
  <c r="N361" i="1" s="1"/>
  <c r="P361" i="1" s="1"/>
  <c r="B361" i="1" s="1"/>
  <c r="K362" i="1"/>
  <c r="L362" i="1" s="1"/>
  <c r="M362" i="1" s="1"/>
  <c r="J363" i="1"/>
  <c r="O375" i="1"/>
  <c r="Q375" i="1" s="1"/>
  <c r="R375" i="1"/>
  <c r="S375" i="1"/>
  <c r="I378" i="1"/>
  <c r="C369" i="1"/>
  <c r="E375" i="1"/>
  <c r="F376" i="1" s="1"/>
  <c r="G363" i="1" l="1"/>
  <c r="H362" i="1"/>
  <c r="N362" i="1" s="1"/>
  <c r="P362" i="1" s="1"/>
  <c r="B362" i="1" s="1"/>
  <c r="J364" i="1"/>
  <c r="K363" i="1"/>
  <c r="L363" i="1" s="1"/>
  <c r="M363" i="1" s="1"/>
  <c r="S376" i="1"/>
  <c r="R376" i="1"/>
  <c r="O376" i="1"/>
  <c r="Q376" i="1" s="1"/>
  <c r="I379" i="1"/>
  <c r="E376" i="1"/>
  <c r="F377" i="1" s="1"/>
  <c r="C370" i="1"/>
  <c r="K364" i="1" l="1"/>
  <c r="L364" i="1" s="1"/>
  <c r="M364" i="1" s="1"/>
  <c r="J365" i="1"/>
  <c r="G364" i="1"/>
  <c r="H363" i="1"/>
  <c r="N363" i="1" s="1"/>
  <c r="P363" i="1" s="1"/>
  <c r="B363" i="1" s="1"/>
  <c r="O377" i="1"/>
  <c r="Q377" i="1" s="1"/>
  <c r="R377" i="1"/>
  <c r="S377" i="1"/>
  <c r="C371" i="1"/>
  <c r="E377" i="1"/>
  <c r="F378" i="1" s="1"/>
  <c r="I380" i="1"/>
  <c r="H364" i="1" l="1"/>
  <c r="N364" i="1" s="1"/>
  <c r="P364" i="1" s="1"/>
  <c r="B364" i="1" s="1"/>
  <c r="G365" i="1"/>
  <c r="J366" i="1"/>
  <c r="K365" i="1"/>
  <c r="L365" i="1" s="1"/>
  <c r="M365" i="1" s="1"/>
  <c r="O378" i="1"/>
  <c r="Q378" i="1" s="1"/>
  <c r="S378" i="1"/>
  <c r="R378" i="1"/>
  <c r="C372" i="1"/>
  <c r="E378" i="1"/>
  <c r="F379" i="1" s="1"/>
  <c r="I381" i="1"/>
  <c r="J367" i="1" l="1"/>
  <c r="K366" i="1"/>
  <c r="L366" i="1" s="1"/>
  <c r="M366" i="1" s="1"/>
  <c r="G366" i="1"/>
  <c r="H365" i="1"/>
  <c r="N365" i="1" s="1"/>
  <c r="P365" i="1" s="1"/>
  <c r="B365" i="1" s="1"/>
  <c r="R379" i="1"/>
  <c r="S379" i="1"/>
  <c r="O379" i="1"/>
  <c r="A6" i="1"/>
  <c r="A5" i="1"/>
  <c r="I382" i="1"/>
  <c r="E379" i="1"/>
  <c r="F380" i="1" s="1"/>
  <c r="C373" i="1"/>
  <c r="H366" i="1" l="1"/>
  <c r="N366" i="1" s="1"/>
  <c r="P366" i="1" s="1"/>
  <c r="B366" i="1" s="1"/>
  <c r="G367" i="1"/>
  <c r="J368" i="1"/>
  <c r="K367" i="1"/>
  <c r="L367" i="1" s="1"/>
  <c r="M367" i="1" s="1"/>
  <c r="S380" i="1"/>
  <c r="R380" i="1"/>
  <c r="Q379" i="1"/>
  <c r="O380" i="1"/>
  <c r="Q380" i="1" s="1"/>
  <c r="C374" i="1"/>
  <c r="E380" i="1"/>
  <c r="F381" i="1" s="1"/>
  <c r="I383" i="1"/>
  <c r="J369" i="1" l="1"/>
  <c r="K368" i="1"/>
  <c r="L368" i="1" s="1"/>
  <c r="M368" i="1" s="1"/>
  <c r="G368" i="1"/>
  <c r="H367" i="1"/>
  <c r="N367" i="1" s="1"/>
  <c r="P367" i="1" s="1"/>
  <c r="B367" i="1" s="1"/>
  <c r="R381" i="1"/>
  <c r="O381" i="1"/>
  <c r="Q381" i="1" s="1"/>
  <c r="S381" i="1"/>
  <c r="I384" i="1"/>
  <c r="C375" i="1"/>
  <c r="E381" i="1"/>
  <c r="F382" i="1" s="1"/>
  <c r="G369" i="1" l="1"/>
  <c r="H368" i="1"/>
  <c r="N368" i="1" s="1"/>
  <c r="P368" i="1" s="1"/>
  <c r="B368" i="1" s="1"/>
  <c r="K369" i="1"/>
  <c r="L369" i="1" s="1"/>
  <c r="M369" i="1" s="1"/>
  <c r="J370" i="1"/>
  <c r="S382" i="1"/>
  <c r="O382" i="1"/>
  <c r="Q382" i="1" s="1"/>
  <c r="R382" i="1"/>
  <c r="C376" i="1"/>
  <c r="I385" i="1"/>
  <c r="E382" i="1"/>
  <c r="F383" i="1" s="1"/>
  <c r="J371" i="1" l="1"/>
  <c r="K370" i="1"/>
  <c r="L370" i="1" s="1"/>
  <c r="M370" i="1" s="1"/>
  <c r="G370" i="1"/>
  <c r="H369" i="1"/>
  <c r="N369" i="1" s="1"/>
  <c r="P369" i="1" s="1"/>
  <c r="B369" i="1" s="1"/>
  <c r="O383" i="1"/>
  <c r="Q383" i="1" s="1"/>
  <c r="R383" i="1"/>
  <c r="S383" i="1"/>
  <c r="C377" i="1"/>
  <c r="E383" i="1"/>
  <c r="F384" i="1" s="1"/>
  <c r="I386" i="1"/>
  <c r="G371" i="1" l="1"/>
  <c r="H370" i="1"/>
  <c r="N370" i="1" s="1"/>
  <c r="P370" i="1" s="1"/>
  <c r="B370" i="1" s="1"/>
  <c r="J372" i="1"/>
  <c r="K371" i="1"/>
  <c r="L371" i="1" s="1"/>
  <c r="M371" i="1" s="1"/>
  <c r="O384" i="1"/>
  <c r="Q384" i="1" s="1"/>
  <c r="S384" i="1"/>
  <c r="R384" i="1"/>
  <c r="I387" i="1"/>
  <c r="E384" i="1"/>
  <c r="F385" i="1" s="1"/>
  <c r="C378" i="1"/>
  <c r="J373" i="1" l="1"/>
  <c r="K372" i="1"/>
  <c r="L372" i="1" s="1"/>
  <c r="M372" i="1" s="1"/>
  <c r="G372" i="1"/>
  <c r="H371" i="1"/>
  <c r="N371" i="1" s="1"/>
  <c r="P371" i="1" s="1"/>
  <c r="B371" i="1" s="1"/>
  <c r="R385" i="1"/>
  <c r="S385" i="1"/>
  <c r="O385" i="1"/>
  <c r="Q385" i="1" s="1"/>
  <c r="C379" i="1"/>
  <c r="E385" i="1"/>
  <c r="F386" i="1" s="1"/>
  <c r="I388" i="1"/>
  <c r="G373" i="1" l="1"/>
  <c r="H372" i="1"/>
  <c r="N372" i="1" s="1"/>
  <c r="P372" i="1" s="1"/>
  <c r="B372" i="1" s="1"/>
  <c r="J374" i="1"/>
  <c r="K373" i="1"/>
  <c r="L373" i="1" s="1"/>
  <c r="M373" i="1" s="1"/>
  <c r="S386" i="1"/>
  <c r="O386" i="1"/>
  <c r="Q386" i="1" s="1"/>
  <c r="R386" i="1"/>
  <c r="I389" i="1"/>
  <c r="E386" i="1"/>
  <c r="F387" i="1" s="1"/>
  <c r="C380" i="1"/>
  <c r="J375" i="1" l="1"/>
  <c r="K374" i="1"/>
  <c r="L374" i="1" s="1"/>
  <c r="M374" i="1" s="1"/>
  <c r="G374" i="1"/>
  <c r="H373" i="1"/>
  <c r="N373" i="1" s="1"/>
  <c r="P373" i="1" s="1"/>
  <c r="B373" i="1" s="1"/>
  <c r="R387" i="1"/>
  <c r="O387" i="1"/>
  <c r="Q387" i="1" s="1"/>
  <c r="S387" i="1"/>
  <c r="C381" i="1"/>
  <c r="E387" i="1"/>
  <c r="F388" i="1" s="1"/>
  <c r="I390" i="1"/>
  <c r="G375" i="1" l="1"/>
  <c r="H374" i="1"/>
  <c r="N374" i="1" s="1"/>
  <c r="P374" i="1" s="1"/>
  <c r="B374" i="1" s="1"/>
  <c r="J376" i="1"/>
  <c r="K375" i="1"/>
  <c r="L375" i="1" s="1"/>
  <c r="M375" i="1" s="1"/>
  <c r="O388" i="1"/>
  <c r="Q388" i="1" s="1"/>
  <c r="S388" i="1"/>
  <c r="R388" i="1"/>
  <c r="I391" i="1"/>
  <c r="E388" i="1"/>
  <c r="F389" i="1" s="1"/>
  <c r="C382" i="1"/>
  <c r="J377" i="1" l="1"/>
  <c r="K376" i="1"/>
  <c r="L376" i="1" s="1"/>
  <c r="M376" i="1" s="1"/>
  <c r="H375" i="1"/>
  <c r="N375" i="1" s="1"/>
  <c r="P375" i="1" s="1"/>
  <c r="B375" i="1" s="1"/>
  <c r="G376" i="1"/>
  <c r="R389" i="1"/>
  <c r="S389" i="1"/>
  <c r="O389" i="1"/>
  <c r="Q389" i="1" s="1"/>
  <c r="C383" i="1"/>
  <c r="E389" i="1"/>
  <c r="F390" i="1" s="1"/>
  <c r="I392" i="1"/>
  <c r="H376" i="1" l="1"/>
  <c r="N376" i="1" s="1"/>
  <c r="P376" i="1" s="1"/>
  <c r="B376" i="1" s="1"/>
  <c r="G377" i="1"/>
  <c r="K377" i="1"/>
  <c r="L377" i="1" s="1"/>
  <c r="M377" i="1" s="1"/>
  <c r="J378" i="1"/>
  <c r="O390" i="1"/>
  <c r="Q390" i="1" s="1"/>
  <c r="S390" i="1"/>
  <c r="R390" i="1"/>
  <c r="I393" i="1"/>
  <c r="E390" i="1"/>
  <c r="F391" i="1" s="1"/>
  <c r="C384" i="1"/>
  <c r="G378" i="1" l="1"/>
  <c r="H377" i="1"/>
  <c r="N377" i="1" s="1"/>
  <c r="P377" i="1" s="1"/>
  <c r="B377" i="1" s="1"/>
  <c r="J379" i="1"/>
  <c r="K378" i="1"/>
  <c r="L378" i="1" s="1"/>
  <c r="M378" i="1" s="1"/>
  <c r="O391" i="1"/>
  <c r="Q391" i="1" s="1"/>
  <c r="R391" i="1"/>
  <c r="S391" i="1"/>
  <c r="C385" i="1"/>
  <c r="E391" i="1"/>
  <c r="F392" i="1" s="1"/>
  <c r="I394" i="1"/>
  <c r="R392" i="1" l="1"/>
  <c r="J380" i="1"/>
  <c r="K379" i="1"/>
  <c r="L379" i="1" s="1"/>
  <c r="M379" i="1" s="1"/>
  <c r="G379" i="1"/>
  <c r="H378" i="1"/>
  <c r="N378" i="1" s="1"/>
  <c r="P378" i="1" s="1"/>
  <c r="B378" i="1" s="1"/>
  <c r="S392" i="1"/>
  <c r="O392" i="1"/>
  <c r="Q392" i="1" s="1"/>
  <c r="I395" i="1"/>
  <c r="C386" i="1"/>
  <c r="E392" i="1"/>
  <c r="F393" i="1" s="1"/>
  <c r="H379" i="1" l="1"/>
  <c r="N379" i="1" s="1"/>
  <c r="P379" i="1" s="1"/>
  <c r="B379" i="1" s="1"/>
  <c r="G380" i="1"/>
  <c r="J381" i="1"/>
  <c r="K380" i="1"/>
  <c r="L380" i="1" s="1"/>
  <c r="M380" i="1" s="1"/>
  <c r="O393" i="1"/>
  <c r="Q393" i="1" s="1"/>
  <c r="R393" i="1"/>
  <c r="S393" i="1"/>
  <c r="C387" i="1"/>
  <c r="E393" i="1"/>
  <c r="F394" i="1" s="1"/>
  <c r="I396" i="1"/>
  <c r="K381" i="1" l="1"/>
  <c r="L381" i="1" s="1"/>
  <c r="M381" i="1" s="1"/>
  <c r="J382" i="1"/>
  <c r="G381" i="1"/>
  <c r="H380" i="1"/>
  <c r="N380" i="1" s="1"/>
  <c r="P380" i="1" s="1"/>
  <c r="B380" i="1" s="1"/>
  <c r="S394" i="1"/>
  <c r="R394" i="1"/>
  <c r="O394" i="1"/>
  <c r="Q394" i="1" s="1"/>
  <c r="I397" i="1"/>
  <c r="E394" i="1"/>
  <c r="F395" i="1" s="1"/>
  <c r="C388" i="1"/>
  <c r="G382" i="1" l="1"/>
  <c r="H381" i="1"/>
  <c r="N381" i="1" s="1"/>
  <c r="P381" i="1" s="1"/>
  <c r="B381" i="1" s="1"/>
  <c r="J383" i="1"/>
  <c r="K382" i="1"/>
  <c r="L382" i="1" s="1"/>
  <c r="M382" i="1" s="1"/>
  <c r="R395" i="1"/>
  <c r="O395" i="1"/>
  <c r="Q395" i="1" s="1"/>
  <c r="S395" i="1"/>
  <c r="C389" i="1"/>
  <c r="E395" i="1"/>
  <c r="F396" i="1" s="1"/>
  <c r="I398" i="1"/>
  <c r="J384" i="1" l="1"/>
  <c r="K383" i="1"/>
  <c r="L383" i="1" s="1"/>
  <c r="M383" i="1" s="1"/>
  <c r="G383" i="1"/>
  <c r="H382" i="1"/>
  <c r="N382" i="1" s="1"/>
  <c r="P382" i="1" s="1"/>
  <c r="B382" i="1" s="1"/>
  <c r="S396" i="1"/>
  <c r="O396" i="1"/>
  <c r="Q396" i="1" s="1"/>
  <c r="R396" i="1"/>
  <c r="E396" i="1"/>
  <c r="F397" i="1" s="1"/>
  <c r="C390" i="1"/>
  <c r="I399" i="1"/>
  <c r="G384" i="1" l="1"/>
  <c r="H383" i="1"/>
  <c r="N383" i="1" s="1"/>
  <c r="P383" i="1" s="1"/>
  <c r="B383" i="1" s="1"/>
  <c r="K384" i="1"/>
  <c r="L384" i="1" s="1"/>
  <c r="M384" i="1" s="1"/>
  <c r="J385" i="1"/>
  <c r="R397" i="1"/>
  <c r="O397" i="1"/>
  <c r="Q397" i="1" s="1"/>
  <c r="S397" i="1"/>
  <c r="C391" i="1"/>
  <c r="I400" i="1"/>
  <c r="E397" i="1"/>
  <c r="F398" i="1" s="1"/>
  <c r="K385" i="1" l="1"/>
  <c r="L385" i="1" s="1"/>
  <c r="M385" i="1" s="1"/>
  <c r="J386" i="1"/>
  <c r="G385" i="1"/>
  <c r="H384" i="1"/>
  <c r="N384" i="1" s="1"/>
  <c r="P384" i="1" s="1"/>
  <c r="B384" i="1" s="1"/>
  <c r="O398" i="1"/>
  <c r="Q398" i="1" s="1"/>
  <c r="S398" i="1"/>
  <c r="R398" i="1"/>
  <c r="I401" i="1"/>
  <c r="C392" i="1"/>
  <c r="E398" i="1"/>
  <c r="F399" i="1" s="1"/>
  <c r="G386" i="1" l="1"/>
  <c r="H385" i="1"/>
  <c r="N385" i="1" s="1"/>
  <c r="P385" i="1" s="1"/>
  <c r="B385" i="1" s="1"/>
  <c r="K386" i="1"/>
  <c r="L386" i="1" s="1"/>
  <c r="M386" i="1" s="1"/>
  <c r="J387" i="1"/>
  <c r="R399" i="1"/>
  <c r="S399" i="1"/>
  <c r="O399" i="1"/>
  <c r="Q399" i="1" s="1"/>
  <c r="C393" i="1"/>
  <c r="E399" i="1"/>
  <c r="F400" i="1" s="1"/>
  <c r="I402" i="1"/>
  <c r="K387" i="1" l="1"/>
  <c r="L387" i="1" s="1"/>
  <c r="M387" i="1" s="1"/>
  <c r="J388" i="1"/>
  <c r="G387" i="1"/>
  <c r="H386" i="1"/>
  <c r="N386" i="1" s="1"/>
  <c r="P386" i="1" s="1"/>
  <c r="B386" i="1" s="1"/>
  <c r="O400" i="1"/>
  <c r="Q400" i="1" s="1"/>
  <c r="S400" i="1"/>
  <c r="R400" i="1"/>
  <c r="E400" i="1"/>
  <c r="F401" i="1" s="1"/>
  <c r="I403" i="1"/>
  <c r="C394" i="1"/>
  <c r="G388" i="1" l="1"/>
  <c r="H387" i="1"/>
  <c r="N387" i="1" s="1"/>
  <c r="P387" i="1" s="1"/>
  <c r="B387" i="1" s="1"/>
  <c r="J389" i="1"/>
  <c r="K388" i="1"/>
  <c r="L388" i="1" s="1"/>
  <c r="M388" i="1" s="1"/>
  <c r="R401" i="1"/>
  <c r="S401" i="1"/>
  <c r="O401" i="1"/>
  <c r="Q401" i="1" s="1"/>
  <c r="E401" i="1"/>
  <c r="F402" i="1" s="1"/>
  <c r="C395" i="1"/>
  <c r="I404" i="1"/>
  <c r="J390" i="1" l="1"/>
  <c r="K389" i="1"/>
  <c r="L389" i="1" s="1"/>
  <c r="M389" i="1" s="1"/>
  <c r="G389" i="1"/>
  <c r="H388" i="1"/>
  <c r="N388" i="1" s="1"/>
  <c r="P388" i="1" s="1"/>
  <c r="B388" i="1" s="1"/>
  <c r="S402" i="1"/>
  <c r="O402" i="1"/>
  <c r="Q402" i="1" s="1"/>
  <c r="R402" i="1"/>
  <c r="E402" i="1"/>
  <c r="F403" i="1" s="1"/>
  <c r="I405" i="1"/>
  <c r="C396" i="1"/>
  <c r="G390" i="1" l="1"/>
  <c r="H389" i="1"/>
  <c r="N389" i="1" s="1"/>
  <c r="P389" i="1" s="1"/>
  <c r="B389" i="1" s="1"/>
  <c r="J391" i="1"/>
  <c r="K390" i="1"/>
  <c r="L390" i="1" s="1"/>
  <c r="M390" i="1" s="1"/>
  <c r="R403" i="1"/>
  <c r="O403" i="1"/>
  <c r="Q403" i="1" s="1"/>
  <c r="S403" i="1"/>
  <c r="C397" i="1"/>
  <c r="I406" i="1"/>
  <c r="E403" i="1"/>
  <c r="F404" i="1" s="1"/>
  <c r="J392" i="1" l="1"/>
  <c r="K391" i="1"/>
  <c r="L391" i="1" s="1"/>
  <c r="M391" i="1" s="1"/>
  <c r="H390" i="1"/>
  <c r="N390" i="1" s="1"/>
  <c r="P390" i="1" s="1"/>
  <c r="B390" i="1" s="1"/>
  <c r="G391" i="1"/>
  <c r="O404" i="1"/>
  <c r="Q404" i="1" s="1"/>
  <c r="S404" i="1"/>
  <c r="R404" i="1"/>
  <c r="E404" i="1"/>
  <c r="F405" i="1" s="1"/>
  <c r="I407" i="1"/>
  <c r="C398" i="1"/>
  <c r="G392" i="1" l="1"/>
  <c r="H391" i="1"/>
  <c r="N391" i="1" s="1"/>
  <c r="P391" i="1" s="1"/>
  <c r="B391" i="1" s="1"/>
  <c r="J393" i="1"/>
  <c r="K392" i="1"/>
  <c r="L392" i="1" s="1"/>
  <c r="M392" i="1" s="1"/>
  <c r="R405" i="1"/>
  <c r="S405" i="1"/>
  <c r="O405" i="1"/>
  <c r="Q405" i="1" s="1"/>
  <c r="I408" i="1"/>
  <c r="E405" i="1"/>
  <c r="F406" i="1" s="1"/>
  <c r="C399" i="1"/>
  <c r="K393" i="1" l="1"/>
  <c r="L393" i="1" s="1"/>
  <c r="M393" i="1" s="1"/>
  <c r="J394" i="1"/>
  <c r="H392" i="1"/>
  <c r="N392" i="1" s="1"/>
  <c r="P392" i="1" s="1"/>
  <c r="B392" i="1" s="1"/>
  <c r="G393" i="1"/>
  <c r="O406" i="1"/>
  <c r="Q406" i="1" s="1"/>
  <c r="S406" i="1"/>
  <c r="R406" i="1"/>
  <c r="C400" i="1"/>
  <c r="E406" i="1"/>
  <c r="F407" i="1" s="1"/>
  <c r="I409" i="1"/>
  <c r="G394" i="1" l="1"/>
  <c r="H393" i="1"/>
  <c r="N393" i="1" s="1"/>
  <c r="P393" i="1" s="1"/>
  <c r="B393" i="1" s="1"/>
  <c r="J395" i="1"/>
  <c r="K394" i="1"/>
  <c r="L394" i="1" s="1"/>
  <c r="M394" i="1" s="1"/>
  <c r="R407" i="1"/>
  <c r="S407" i="1"/>
  <c r="O407" i="1"/>
  <c r="Q407" i="1" s="1"/>
  <c r="I410" i="1"/>
  <c r="E407" i="1"/>
  <c r="F408" i="1" s="1"/>
  <c r="C401" i="1"/>
  <c r="J396" i="1" l="1"/>
  <c r="K395" i="1"/>
  <c r="L395" i="1" s="1"/>
  <c r="M395" i="1" s="1"/>
  <c r="G395" i="1"/>
  <c r="H394" i="1"/>
  <c r="N394" i="1" s="1"/>
  <c r="P394" i="1" s="1"/>
  <c r="B394" i="1" s="1"/>
  <c r="O408" i="1"/>
  <c r="Q408" i="1" s="1"/>
  <c r="S408" i="1"/>
  <c r="R408" i="1"/>
  <c r="C402" i="1"/>
  <c r="E408" i="1"/>
  <c r="F409" i="1" s="1"/>
  <c r="I411" i="1"/>
  <c r="G396" i="1" l="1"/>
  <c r="H395" i="1"/>
  <c r="N395" i="1" s="1"/>
  <c r="P395" i="1" s="1"/>
  <c r="B395" i="1" s="1"/>
  <c r="K396" i="1"/>
  <c r="L396" i="1" s="1"/>
  <c r="M396" i="1" s="1"/>
  <c r="J397" i="1"/>
  <c r="R409" i="1"/>
  <c r="S409" i="1"/>
  <c r="O409" i="1"/>
  <c r="C403" i="1"/>
  <c r="I412" i="1"/>
  <c r="E409" i="1"/>
  <c r="F410" i="1" s="1"/>
  <c r="J398" i="1" l="1"/>
  <c r="K397" i="1"/>
  <c r="L397" i="1" s="1"/>
  <c r="M397" i="1" s="1"/>
  <c r="G397" i="1"/>
  <c r="H396" i="1"/>
  <c r="N396" i="1" s="1"/>
  <c r="P396" i="1" s="1"/>
  <c r="B396" i="1" s="1"/>
  <c r="O410" i="1"/>
  <c r="Q410" i="1" s="1"/>
  <c r="S410" i="1"/>
  <c r="R410" i="1"/>
  <c r="Q409" i="1"/>
  <c r="E410" i="1"/>
  <c r="F411" i="1" s="1"/>
  <c r="C404" i="1"/>
  <c r="I413" i="1"/>
  <c r="G398" i="1" l="1"/>
  <c r="H397" i="1"/>
  <c r="N397" i="1" s="1"/>
  <c r="P397" i="1" s="1"/>
  <c r="B397" i="1" s="1"/>
  <c r="K398" i="1"/>
  <c r="L398" i="1" s="1"/>
  <c r="M398" i="1" s="1"/>
  <c r="J399" i="1"/>
  <c r="R411" i="1"/>
  <c r="O411" i="1"/>
  <c r="Q411" i="1" s="1"/>
  <c r="S411" i="1"/>
  <c r="C405" i="1"/>
  <c r="I414" i="1"/>
  <c r="E411" i="1"/>
  <c r="F412" i="1" s="1"/>
  <c r="J400" i="1" l="1"/>
  <c r="K399" i="1"/>
  <c r="L399" i="1" s="1"/>
  <c r="M399" i="1" s="1"/>
  <c r="G399" i="1"/>
  <c r="H398" i="1"/>
  <c r="N398" i="1" s="1"/>
  <c r="P398" i="1" s="1"/>
  <c r="B398" i="1" s="1"/>
  <c r="S412" i="1"/>
  <c r="O412" i="1"/>
  <c r="Q412" i="1" s="1"/>
  <c r="R412" i="1"/>
  <c r="C406" i="1"/>
  <c r="E412" i="1"/>
  <c r="F413" i="1" s="1"/>
  <c r="I415" i="1"/>
  <c r="G400" i="1" l="1"/>
  <c r="H399" i="1"/>
  <c r="N399" i="1" s="1"/>
  <c r="P399" i="1" s="1"/>
  <c r="B399" i="1" s="1"/>
  <c r="J401" i="1"/>
  <c r="K400" i="1"/>
  <c r="L400" i="1" s="1"/>
  <c r="M400" i="1" s="1"/>
  <c r="R413" i="1"/>
  <c r="O413" i="1"/>
  <c r="Q413" i="1" s="1"/>
  <c r="S413" i="1"/>
  <c r="I416" i="1"/>
  <c r="E413" i="1"/>
  <c r="F414" i="1" s="1"/>
  <c r="C407" i="1"/>
  <c r="J402" i="1" l="1"/>
  <c r="K401" i="1"/>
  <c r="L401" i="1" s="1"/>
  <c r="M401" i="1" s="1"/>
  <c r="G401" i="1"/>
  <c r="H400" i="1"/>
  <c r="N400" i="1" s="1"/>
  <c r="P400" i="1" s="1"/>
  <c r="B400" i="1" s="1"/>
  <c r="S414" i="1"/>
  <c r="O414" i="1"/>
  <c r="Q414" i="1" s="1"/>
  <c r="R414" i="1"/>
  <c r="C408" i="1"/>
  <c r="I417" i="1"/>
  <c r="E414" i="1"/>
  <c r="F415" i="1" s="1"/>
  <c r="G402" i="1" l="1"/>
  <c r="H401" i="1"/>
  <c r="N401" i="1" s="1"/>
  <c r="P401" i="1" s="1"/>
  <c r="B401" i="1" s="1"/>
  <c r="J403" i="1"/>
  <c r="K402" i="1"/>
  <c r="L402" i="1" s="1"/>
  <c r="M402" i="1" s="1"/>
  <c r="R415" i="1"/>
  <c r="O415" i="1"/>
  <c r="Q415" i="1" s="1"/>
  <c r="S415" i="1"/>
  <c r="C409" i="1"/>
  <c r="E415" i="1"/>
  <c r="F416" i="1" s="1"/>
  <c r="I418" i="1"/>
  <c r="K403" i="1" l="1"/>
  <c r="L403" i="1" s="1"/>
  <c r="M403" i="1" s="1"/>
  <c r="J404" i="1"/>
  <c r="G403" i="1"/>
  <c r="H402" i="1"/>
  <c r="N402" i="1" s="1"/>
  <c r="P402" i="1" s="1"/>
  <c r="B402" i="1" s="1"/>
  <c r="S416" i="1"/>
  <c r="O416" i="1"/>
  <c r="Q416" i="1" s="1"/>
  <c r="R416" i="1"/>
  <c r="C410" i="1"/>
  <c r="I419" i="1"/>
  <c r="E416" i="1"/>
  <c r="F417" i="1" s="1"/>
  <c r="G404" i="1" l="1"/>
  <c r="H403" i="1"/>
  <c r="N403" i="1" s="1"/>
  <c r="P403" i="1" s="1"/>
  <c r="B403" i="1" s="1"/>
  <c r="J405" i="1"/>
  <c r="K404" i="1"/>
  <c r="L404" i="1" s="1"/>
  <c r="M404" i="1" s="1"/>
  <c r="R417" i="1"/>
  <c r="O417" i="1"/>
  <c r="Q417" i="1" s="1"/>
  <c r="S417" i="1"/>
  <c r="E417" i="1"/>
  <c r="F418" i="1" s="1"/>
  <c r="C411" i="1"/>
  <c r="I420" i="1"/>
  <c r="J406" i="1" l="1"/>
  <c r="K405" i="1"/>
  <c r="L405" i="1" s="1"/>
  <c r="M405" i="1" s="1"/>
  <c r="H404" i="1"/>
  <c r="N404" i="1" s="1"/>
  <c r="P404" i="1" s="1"/>
  <c r="B404" i="1" s="1"/>
  <c r="G405" i="1"/>
  <c r="S418" i="1"/>
  <c r="O418" i="1"/>
  <c r="Q418" i="1" s="1"/>
  <c r="R418" i="1"/>
  <c r="C412" i="1"/>
  <c r="I421" i="1"/>
  <c r="E418" i="1"/>
  <c r="F419" i="1" s="1"/>
  <c r="J407" i="1" l="1"/>
  <c r="K406" i="1"/>
  <c r="L406" i="1" s="1"/>
  <c r="M406" i="1" s="1"/>
  <c r="G406" i="1"/>
  <c r="H405" i="1"/>
  <c r="N405" i="1" s="1"/>
  <c r="P405" i="1" s="1"/>
  <c r="B405" i="1" s="1"/>
  <c r="O419" i="1"/>
  <c r="Q419" i="1" s="1"/>
  <c r="R419" i="1"/>
  <c r="S419" i="1"/>
  <c r="E419" i="1"/>
  <c r="F420" i="1" s="1"/>
  <c r="C413" i="1"/>
  <c r="I422" i="1"/>
  <c r="R420" i="1" l="1"/>
  <c r="G407" i="1"/>
  <c r="H406" i="1"/>
  <c r="N406" i="1" s="1"/>
  <c r="P406" i="1" s="1"/>
  <c r="B406" i="1" s="1"/>
  <c r="J408" i="1"/>
  <c r="K407" i="1"/>
  <c r="L407" i="1" s="1"/>
  <c r="M407" i="1" s="1"/>
  <c r="S420" i="1"/>
  <c r="O420" i="1"/>
  <c r="Q420" i="1" s="1"/>
  <c r="C414" i="1"/>
  <c r="E420" i="1"/>
  <c r="F421" i="1" s="1"/>
  <c r="I423" i="1"/>
  <c r="G408" i="1" l="1"/>
  <c r="H407" i="1"/>
  <c r="N407" i="1" s="1"/>
  <c r="P407" i="1" s="1"/>
  <c r="B407" i="1" s="1"/>
  <c r="K408" i="1"/>
  <c r="L408" i="1" s="1"/>
  <c r="M408" i="1" s="1"/>
  <c r="J409" i="1"/>
  <c r="R421" i="1"/>
  <c r="O421" i="1"/>
  <c r="Q421" i="1" s="1"/>
  <c r="S421" i="1"/>
  <c r="C415" i="1"/>
  <c r="E421" i="1"/>
  <c r="F422" i="1" s="1"/>
  <c r="I424" i="1"/>
  <c r="H408" i="1" l="1"/>
  <c r="N408" i="1" s="1"/>
  <c r="P408" i="1" s="1"/>
  <c r="B408" i="1" s="1"/>
  <c r="G409" i="1"/>
  <c r="K409" i="1"/>
  <c r="L409" i="1" s="1"/>
  <c r="M409" i="1" s="1"/>
  <c r="J410" i="1"/>
  <c r="S422" i="1"/>
  <c r="O422" i="1"/>
  <c r="Q422" i="1" s="1"/>
  <c r="R422" i="1"/>
  <c r="C416" i="1"/>
  <c r="E422" i="1"/>
  <c r="F423" i="1" s="1"/>
  <c r="I425" i="1"/>
  <c r="G410" i="1" l="1"/>
  <c r="H409" i="1"/>
  <c r="N409" i="1" s="1"/>
  <c r="P409" i="1" s="1"/>
  <c r="B409" i="1" s="1"/>
  <c r="J411" i="1"/>
  <c r="K410" i="1"/>
  <c r="L410" i="1" s="1"/>
  <c r="M410" i="1" s="1"/>
  <c r="R423" i="1"/>
  <c r="O423" i="1"/>
  <c r="Q423" i="1" s="1"/>
  <c r="S423" i="1"/>
  <c r="C417" i="1"/>
  <c r="I426" i="1"/>
  <c r="E423" i="1"/>
  <c r="F424" i="1" s="1"/>
  <c r="J412" i="1" l="1"/>
  <c r="K411" i="1"/>
  <c r="L411" i="1" s="1"/>
  <c r="M411" i="1" s="1"/>
  <c r="G411" i="1"/>
  <c r="H410" i="1"/>
  <c r="N410" i="1" s="1"/>
  <c r="P410" i="1" s="1"/>
  <c r="B410" i="1" s="1"/>
  <c r="S424" i="1"/>
  <c r="O424" i="1"/>
  <c r="Q424" i="1" s="1"/>
  <c r="R424" i="1"/>
  <c r="I427" i="1"/>
  <c r="E424" i="1"/>
  <c r="F425" i="1" s="1"/>
  <c r="C418" i="1"/>
  <c r="G412" i="1" l="1"/>
  <c r="H411" i="1"/>
  <c r="N411" i="1" s="1"/>
  <c r="P411" i="1" s="1"/>
  <c r="B411" i="1" s="1"/>
  <c r="J413" i="1"/>
  <c r="K412" i="1"/>
  <c r="L412" i="1" s="1"/>
  <c r="M412" i="1" s="1"/>
  <c r="R425" i="1"/>
  <c r="O425" i="1"/>
  <c r="Q425" i="1" s="1"/>
  <c r="S425" i="1"/>
  <c r="E425" i="1"/>
  <c r="F426" i="1" s="1"/>
  <c r="I428" i="1"/>
  <c r="C419" i="1"/>
  <c r="J414" i="1" l="1"/>
  <c r="K413" i="1"/>
  <c r="L413" i="1" s="1"/>
  <c r="M413" i="1" s="1"/>
  <c r="G413" i="1"/>
  <c r="H412" i="1"/>
  <c r="N412" i="1" s="1"/>
  <c r="P412" i="1" s="1"/>
  <c r="B412" i="1" s="1"/>
  <c r="O426" i="1"/>
  <c r="Q426" i="1" s="1"/>
  <c r="S426" i="1"/>
  <c r="R426" i="1"/>
  <c r="C420" i="1"/>
  <c r="I429" i="1"/>
  <c r="E426" i="1"/>
  <c r="F427" i="1" s="1"/>
  <c r="G414" i="1" l="1"/>
  <c r="H413" i="1"/>
  <c r="N413" i="1" s="1"/>
  <c r="P413" i="1" s="1"/>
  <c r="B413" i="1" s="1"/>
  <c r="J415" i="1"/>
  <c r="K414" i="1"/>
  <c r="L414" i="1" s="1"/>
  <c r="M414" i="1" s="1"/>
  <c r="R427" i="1"/>
  <c r="S427" i="1"/>
  <c r="O427" i="1"/>
  <c r="Q427" i="1" s="1"/>
  <c r="C421" i="1"/>
  <c r="E427" i="1"/>
  <c r="F428" i="1" s="1"/>
  <c r="I430" i="1"/>
  <c r="J416" i="1" l="1"/>
  <c r="K415" i="1"/>
  <c r="L415" i="1" s="1"/>
  <c r="M415" i="1" s="1"/>
  <c r="G415" i="1"/>
  <c r="H414" i="1"/>
  <c r="N414" i="1" s="1"/>
  <c r="P414" i="1" s="1"/>
  <c r="B414" i="1" s="1"/>
  <c r="O428" i="1"/>
  <c r="Q428" i="1" s="1"/>
  <c r="S428" i="1"/>
  <c r="R428" i="1"/>
  <c r="E428" i="1"/>
  <c r="F429" i="1" s="1"/>
  <c r="I431" i="1"/>
  <c r="C422" i="1"/>
  <c r="H415" i="1" l="1"/>
  <c r="N415" i="1" s="1"/>
  <c r="P415" i="1" s="1"/>
  <c r="B415" i="1" s="1"/>
  <c r="G416" i="1"/>
  <c r="K416" i="1"/>
  <c r="L416" i="1" s="1"/>
  <c r="M416" i="1" s="1"/>
  <c r="J417" i="1"/>
  <c r="R429" i="1"/>
  <c r="S429" i="1"/>
  <c r="O429" i="1"/>
  <c r="Q429" i="1" s="1"/>
  <c r="C423" i="1"/>
  <c r="I432" i="1"/>
  <c r="E429" i="1"/>
  <c r="F430" i="1" s="1"/>
  <c r="G417" i="1" l="1"/>
  <c r="H416" i="1"/>
  <c r="N416" i="1" s="1"/>
  <c r="P416" i="1" s="1"/>
  <c r="B416" i="1" s="1"/>
  <c r="J418" i="1"/>
  <c r="K417" i="1"/>
  <c r="L417" i="1" s="1"/>
  <c r="M417" i="1" s="1"/>
  <c r="S430" i="1"/>
  <c r="O430" i="1"/>
  <c r="Q430" i="1" s="1"/>
  <c r="R430" i="1"/>
  <c r="I433" i="1"/>
  <c r="E430" i="1"/>
  <c r="F431" i="1" s="1"/>
  <c r="C424" i="1"/>
  <c r="J419" i="1" l="1"/>
  <c r="K418" i="1"/>
  <c r="L418" i="1" s="1"/>
  <c r="M418" i="1" s="1"/>
  <c r="G418" i="1"/>
  <c r="H417" i="1"/>
  <c r="N417" i="1" s="1"/>
  <c r="P417" i="1" s="1"/>
  <c r="B417" i="1" s="1"/>
  <c r="R431" i="1"/>
  <c r="O431" i="1"/>
  <c r="Q431" i="1" s="1"/>
  <c r="S431" i="1"/>
  <c r="E431" i="1"/>
  <c r="F432" i="1" s="1"/>
  <c r="C425" i="1"/>
  <c r="I434" i="1"/>
  <c r="G419" i="1" l="1"/>
  <c r="H418" i="1"/>
  <c r="N418" i="1" s="1"/>
  <c r="P418" i="1" s="1"/>
  <c r="B418" i="1" s="1"/>
  <c r="J420" i="1"/>
  <c r="K419" i="1"/>
  <c r="L419" i="1" s="1"/>
  <c r="M419" i="1" s="1"/>
  <c r="S432" i="1"/>
  <c r="O432" i="1"/>
  <c r="Q432" i="1" s="1"/>
  <c r="R432" i="1"/>
  <c r="C426" i="1"/>
  <c r="E432" i="1"/>
  <c r="F433" i="1" s="1"/>
  <c r="I435" i="1"/>
  <c r="K420" i="1" l="1"/>
  <c r="L420" i="1" s="1"/>
  <c r="M420" i="1" s="1"/>
  <c r="J421" i="1"/>
  <c r="G420" i="1"/>
  <c r="H419" i="1"/>
  <c r="N419" i="1" s="1"/>
  <c r="P419" i="1" s="1"/>
  <c r="B419" i="1" s="1"/>
  <c r="R433" i="1"/>
  <c r="O433" i="1"/>
  <c r="Q433" i="1" s="1"/>
  <c r="S433" i="1"/>
  <c r="I436" i="1"/>
  <c r="E433" i="1"/>
  <c r="F434" i="1" s="1"/>
  <c r="C427" i="1"/>
  <c r="H420" i="1" l="1"/>
  <c r="N420" i="1" s="1"/>
  <c r="P420" i="1" s="1"/>
  <c r="B420" i="1" s="1"/>
  <c r="G421" i="1"/>
  <c r="J422" i="1"/>
  <c r="K421" i="1"/>
  <c r="L421" i="1" s="1"/>
  <c r="M421" i="1" s="1"/>
  <c r="O434" i="1"/>
  <c r="Q434" i="1" s="1"/>
  <c r="S434" i="1"/>
  <c r="R434" i="1"/>
  <c r="I437" i="1"/>
  <c r="C428" i="1"/>
  <c r="E434" i="1"/>
  <c r="F435" i="1" s="1"/>
  <c r="J423" i="1" l="1"/>
  <c r="K422" i="1"/>
  <c r="L422" i="1" s="1"/>
  <c r="M422" i="1" s="1"/>
  <c r="G422" i="1"/>
  <c r="H421" i="1"/>
  <c r="N421" i="1" s="1"/>
  <c r="P421" i="1" s="1"/>
  <c r="B421" i="1" s="1"/>
  <c r="R435" i="1"/>
  <c r="O435" i="1"/>
  <c r="Q435" i="1" s="1"/>
  <c r="S435" i="1"/>
  <c r="C429" i="1"/>
  <c r="I438" i="1"/>
  <c r="E435" i="1"/>
  <c r="F436" i="1" s="1"/>
  <c r="G423" i="1" l="1"/>
  <c r="H422" i="1"/>
  <c r="N422" i="1" s="1"/>
  <c r="P422" i="1" s="1"/>
  <c r="B422" i="1" s="1"/>
  <c r="J424" i="1"/>
  <c r="K423" i="1"/>
  <c r="L423" i="1" s="1"/>
  <c r="M423" i="1" s="1"/>
  <c r="S436" i="1"/>
  <c r="R436" i="1"/>
  <c r="O436" i="1"/>
  <c r="Q436" i="1" s="1"/>
  <c r="E436" i="1"/>
  <c r="F437" i="1" s="1"/>
  <c r="I439" i="1"/>
  <c r="C430" i="1"/>
  <c r="J425" i="1" l="1"/>
  <c r="K424" i="1"/>
  <c r="L424" i="1" s="1"/>
  <c r="M424" i="1" s="1"/>
  <c r="G424" i="1"/>
  <c r="H423" i="1"/>
  <c r="N423" i="1" s="1"/>
  <c r="P423" i="1" s="1"/>
  <c r="B423" i="1" s="1"/>
  <c r="R437" i="1"/>
  <c r="O437" i="1"/>
  <c r="Q437" i="1" s="1"/>
  <c r="S437" i="1"/>
  <c r="C431" i="1"/>
  <c r="I440" i="1"/>
  <c r="E437" i="1"/>
  <c r="F438" i="1" s="1"/>
  <c r="G425" i="1" l="1"/>
  <c r="H424" i="1"/>
  <c r="N424" i="1" s="1"/>
  <c r="P424" i="1" s="1"/>
  <c r="B424" i="1" s="1"/>
  <c r="K425" i="1"/>
  <c r="L425" i="1" s="1"/>
  <c r="M425" i="1" s="1"/>
  <c r="J426" i="1"/>
  <c r="S438" i="1"/>
  <c r="O438" i="1"/>
  <c r="Q438" i="1" s="1"/>
  <c r="R438" i="1"/>
  <c r="I441" i="1"/>
  <c r="C432" i="1"/>
  <c r="E438" i="1"/>
  <c r="F439" i="1" s="1"/>
  <c r="J427" i="1" l="1"/>
  <c r="K426" i="1"/>
  <c r="L426" i="1" s="1"/>
  <c r="M426" i="1" s="1"/>
  <c r="G426" i="1"/>
  <c r="H425" i="1"/>
  <c r="N425" i="1" s="1"/>
  <c r="P425" i="1" s="1"/>
  <c r="B425" i="1" s="1"/>
  <c r="O439" i="1"/>
  <c r="Q439" i="1" s="1"/>
  <c r="R439" i="1"/>
  <c r="S439" i="1"/>
  <c r="E439" i="1"/>
  <c r="F440" i="1" s="1"/>
  <c r="I442" i="1"/>
  <c r="C433" i="1"/>
  <c r="G427" i="1" l="1"/>
  <c r="H426" i="1"/>
  <c r="N426" i="1" s="1"/>
  <c r="P426" i="1" s="1"/>
  <c r="B426" i="1" s="1"/>
  <c r="J428" i="1"/>
  <c r="K427" i="1"/>
  <c r="L427" i="1" s="1"/>
  <c r="M427" i="1" s="1"/>
  <c r="O440" i="1"/>
  <c r="Q440" i="1" s="1"/>
  <c r="S440" i="1"/>
  <c r="R440" i="1"/>
  <c r="C434" i="1"/>
  <c r="I443" i="1"/>
  <c r="E440" i="1"/>
  <c r="F441" i="1" s="1"/>
  <c r="J429" i="1" l="1"/>
  <c r="K428" i="1"/>
  <c r="L428" i="1" s="1"/>
  <c r="M428" i="1" s="1"/>
  <c r="G428" i="1"/>
  <c r="H427" i="1"/>
  <c r="N427" i="1" s="1"/>
  <c r="P427" i="1" s="1"/>
  <c r="B427" i="1" s="1"/>
  <c r="O441" i="1"/>
  <c r="Q441" i="1" s="1"/>
  <c r="R441" i="1"/>
  <c r="S441" i="1"/>
  <c r="E441" i="1"/>
  <c r="F442" i="1" s="1"/>
  <c r="I444" i="1"/>
  <c r="C435" i="1"/>
  <c r="R442" i="1" l="1"/>
  <c r="G429" i="1"/>
  <c r="H428" i="1"/>
  <c r="N428" i="1" s="1"/>
  <c r="P428" i="1" s="1"/>
  <c r="B428" i="1" s="1"/>
  <c r="K429" i="1"/>
  <c r="L429" i="1" s="1"/>
  <c r="M429" i="1" s="1"/>
  <c r="J430" i="1"/>
  <c r="O442" i="1"/>
  <c r="S442" i="1"/>
  <c r="I445" i="1"/>
  <c r="C436" i="1"/>
  <c r="E442" i="1"/>
  <c r="F443" i="1" s="1"/>
  <c r="J431" i="1" l="1"/>
  <c r="K430" i="1"/>
  <c r="L430" i="1" s="1"/>
  <c r="M430" i="1" s="1"/>
  <c r="G430" i="1"/>
  <c r="H429" i="1"/>
  <c r="N429" i="1" s="1"/>
  <c r="P429" i="1" s="1"/>
  <c r="B429" i="1" s="1"/>
  <c r="O443" i="1"/>
  <c r="Q443" i="1" s="1"/>
  <c r="S443" i="1"/>
  <c r="R443" i="1"/>
  <c r="Q442" i="1"/>
  <c r="E443" i="1"/>
  <c r="F444" i="1" s="1"/>
  <c r="C437" i="1"/>
  <c r="I446" i="1"/>
  <c r="G431" i="1" l="1"/>
  <c r="H430" i="1"/>
  <c r="N430" i="1" s="1"/>
  <c r="P430" i="1" s="1"/>
  <c r="B430" i="1" s="1"/>
  <c r="J432" i="1"/>
  <c r="K431" i="1"/>
  <c r="L431" i="1" s="1"/>
  <c r="M431" i="1" s="1"/>
  <c r="R444" i="1"/>
  <c r="S444" i="1"/>
  <c r="O444" i="1"/>
  <c r="Q444" i="1" s="1"/>
  <c r="I447" i="1"/>
  <c r="C438" i="1"/>
  <c r="E444" i="1"/>
  <c r="F445" i="1" s="1"/>
  <c r="J433" i="1" l="1"/>
  <c r="K432" i="1"/>
  <c r="L432" i="1" s="1"/>
  <c r="M432" i="1" s="1"/>
  <c r="H431" i="1"/>
  <c r="N431" i="1" s="1"/>
  <c r="P431" i="1" s="1"/>
  <c r="B431" i="1" s="1"/>
  <c r="G432" i="1"/>
  <c r="O445" i="1"/>
  <c r="Q445" i="1" s="1"/>
  <c r="S445" i="1"/>
  <c r="R445" i="1"/>
  <c r="C439" i="1"/>
  <c r="I448" i="1"/>
  <c r="E445" i="1"/>
  <c r="F446" i="1" s="1"/>
  <c r="G433" i="1" l="1"/>
  <c r="H432" i="1"/>
  <c r="N432" i="1" s="1"/>
  <c r="P432" i="1" s="1"/>
  <c r="B432" i="1" s="1"/>
  <c r="J434" i="1"/>
  <c r="K433" i="1"/>
  <c r="L433" i="1" s="1"/>
  <c r="M433" i="1" s="1"/>
  <c r="R446" i="1"/>
  <c r="S446" i="1"/>
  <c r="O446" i="1"/>
  <c r="Q446" i="1" s="1"/>
  <c r="C440" i="1"/>
  <c r="E446" i="1"/>
  <c r="F447" i="1" s="1"/>
  <c r="I449" i="1"/>
  <c r="J435" i="1" l="1"/>
  <c r="K434" i="1"/>
  <c r="L434" i="1" s="1"/>
  <c r="M434" i="1" s="1"/>
  <c r="G434" i="1"/>
  <c r="H433" i="1"/>
  <c r="N433" i="1" s="1"/>
  <c r="P433" i="1" s="1"/>
  <c r="B433" i="1" s="1"/>
  <c r="S447" i="1"/>
  <c r="O447" i="1"/>
  <c r="Q447" i="1" s="1"/>
  <c r="R447" i="1"/>
  <c r="I450" i="1"/>
  <c r="E447" i="1"/>
  <c r="F448" i="1" s="1"/>
  <c r="C441" i="1"/>
  <c r="G435" i="1" l="1"/>
  <c r="H434" i="1"/>
  <c r="N434" i="1" s="1"/>
  <c r="P434" i="1" s="1"/>
  <c r="B434" i="1" s="1"/>
  <c r="K435" i="1"/>
  <c r="L435" i="1" s="1"/>
  <c r="M435" i="1" s="1"/>
  <c r="J436" i="1"/>
  <c r="R448" i="1"/>
  <c r="O448" i="1"/>
  <c r="Q448" i="1" s="1"/>
  <c r="S448" i="1"/>
  <c r="C442" i="1"/>
  <c r="E448" i="1"/>
  <c r="F449" i="1" s="1"/>
  <c r="I451" i="1"/>
  <c r="K436" i="1" l="1"/>
  <c r="L436" i="1" s="1"/>
  <c r="M436" i="1" s="1"/>
  <c r="J437" i="1"/>
  <c r="H435" i="1"/>
  <c r="N435" i="1" s="1"/>
  <c r="P435" i="1" s="1"/>
  <c r="B435" i="1" s="1"/>
  <c r="G436" i="1"/>
  <c r="S449" i="1"/>
  <c r="O449" i="1"/>
  <c r="Q449" i="1" s="1"/>
  <c r="R449" i="1"/>
  <c r="I452" i="1"/>
  <c r="C443" i="1"/>
  <c r="E449" i="1"/>
  <c r="F450" i="1" s="1"/>
  <c r="J438" i="1" l="1"/>
  <c r="K437" i="1"/>
  <c r="L437" i="1" s="1"/>
  <c r="M437" i="1" s="1"/>
  <c r="G437" i="1"/>
  <c r="H436" i="1"/>
  <c r="N436" i="1" s="1"/>
  <c r="P436" i="1" s="1"/>
  <c r="B436" i="1" s="1"/>
  <c r="R450" i="1"/>
  <c r="O450" i="1"/>
  <c r="Q450" i="1" s="1"/>
  <c r="S450" i="1"/>
  <c r="E450" i="1"/>
  <c r="F451" i="1" s="1"/>
  <c r="I453" i="1"/>
  <c r="C444" i="1"/>
  <c r="G438" i="1" l="1"/>
  <c r="H437" i="1"/>
  <c r="N437" i="1" s="1"/>
  <c r="P437" i="1" s="1"/>
  <c r="B437" i="1" s="1"/>
  <c r="J439" i="1"/>
  <c r="K438" i="1"/>
  <c r="L438" i="1" s="1"/>
  <c r="M438" i="1" s="1"/>
  <c r="O451" i="1"/>
  <c r="Q451" i="1" s="1"/>
  <c r="S451" i="1"/>
  <c r="R451" i="1"/>
  <c r="I454" i="1"/>
  <c r="C445" i="1"/>
  <c r="E451" i="1"/>
  <c r="F452" i="1" s="1"/>
  <c r="K439" i="1" l="1"/>
  <c r="L439" i="1" s="1"/>
  <c r="M439" i="1" s="1"/>
  <c r="J440" i="1"/>
  <c r="G439" i="1"/>
  <c r="H438" i="1"/>
  <c r="N438" i="1" s="1"/>
  <c r="P438" i="1" s="1"/>
  <c r="B438" i="1" s="1"/>
  <c r="R452" i="1"/>
  <c r="S452" i="1"/>
  <c r="O452" i="1"/>
  <c r="Q452" i="1" s="1"/>
  <c r="I455" i="1"/>
  <c r="C446" i="1"/>
  <c r="E452" i="1"/>
  <c r="F453" i="1" s="1"/>
  <c r="H439" i="1" l="1"/>
  <c r="N439" i="1" s="1"/>
  <c r="P439" i="1" s="1"/>
  <c r="B439" i="1" s="1"/>
  <c r="G440" i="1"/>
  <c r="R453" i="1"/>
  <c r="J441" i="1"/>
  <c r="K440" i="1"/>
  <c r="L440" i="1" s="1"/>
  <c r="M440" i="1" s="1"/>
  <c r="O453" i="1"/>
  <c r="Q453" i="1" s="1"/>
  <c r="S453" i="1"/>
  <c r="E453" i="1"/>
  <c r="F454" i="1" s="1"/>
  <c r="C447" i="1"/>
  <c r="I456" i="1"/>
  <c r="J442" i="1" l="1"/>
  <c r="K441" i="1"/>
  <c r="L441" i="1" s="1"/>
  <c r="M441" i="1" s="1"/>
  <c r="G441" i="1"/>
  <c r="H440" i="1"/>
  <c r="N440" i="1" s="1"/>
  <c r="P440" i="1" s="1"/>
  <c r="B440" i="1" s="1"/>
  <c r="O454" i="1"/>
  <c r="Q454" i="1" s="1"/>
  <c r="R454" i="1"/>
  <c r="S454" i="1"/>
  <c r="I457" i="1"/>
  <c r="C448" i="1"/>
  <c r="E454" i="1"/>
  <c r="F455" i="1" s="1"/>
  <c r="H441" i="1" l="1"/>
  <c r="N441" i="1" s="1"/>
  <c r="P441" i="1" s="1"/>
  <c r="B441" i="1" s="1"/>
  <c r="G442" i="1"/>
  <c r="J443" i="1"/>
  <c r="K442" i="1"/>
  <c r="L442" i="1" s="1"/>
  <c r="M442" i="1" s="1"/>
  <c r="S455" i="1"/>
  <c r="R455" i="1"/>
  <c r="O455" i="1"/>
  <c r="Q455" i="1" s="1"/>
  <c r="E455" i="1"/>
  <c r="F456" i="1" s="1"/>
  <c r="C449" i="1"/>
  <c r="I458" i="1"/>
  <c r="J444" i="1" l="1"/>
  <c r="K443" i="1"/>
  <c r="L443" i="1" s="1"/>
  <c r="M443" i="1" s="1"/>
  <c r="G443" i="1"/>
  <c r="H442" i="1"/>
  <c r="N442" i="1" s="1"/>
  <c r="P442" i="1" s="1"/>
  <c r="B442" i="1" s="1"/>
  <c r="O456" i="1"/>
  <c r="Q456" i="1" s="1"/>
  <c r="R456" i="1"/>
  <c r="S456" i="1"/>
  <c r="E456" i="1"/>
  <c r="F457" i="1" s="1"/>
  <c r="C450" i="1"/>
  <c r="I459" i="1"/>
  <c r="H443" i="1" l="1"/>
  <c r="N443" i="1" s="1"/>
  <c r="P443" i="1" s="1"/>
  <c r="B443" i="1" s="1"/>
  <c r="G444" i="1"/>
  <c r="K444" i="1"/>
  <c r="L444" i="1" s="1"/>
  <c r="M444" i="1" s="1"/>
  <c r="J445" i="1"/>
  <c r="O457" i="1"/>
  <c r="Q457" i="1" s="1"/>
  <c r="S457" i="1"/>
  <c r="R457" i="1"/>
  <c r="I460" i="1"/>
  <c r="E457" i="1"/>
  <c r="F458" i="1" s="1"/>
  <c r="C451" i="1"/>
  <c r="G445" i="1" l="1"/>
  <c r="H444" i="1"/>
  <c r="N444" i="1" s="1"/>
  <c r="P444" i="1" s="1"/>
  <c r="B444" i="1" s="1"/>
  <c r="J446" i="1"/>
  <c r="K445" i="1"/>
  <c r="L445" i="1" s="1"/>
  <c r="M445" i="1" s="1"/>
  <c r="R458" i="1"/>
  <c r="S458" i="1"/>
  <c r="O458" i="1"/>
  <c r="Q458" i="1" s="1"/>
  <c r="I461" i="1"/>
  <c r="C452" i="1"/>
  <c r="E458" i="1"/>
  <c r="F459" i="1" s="1"/>
  <c r="K446" i="1" l="1"/>
  <c r="L446" i="1" s="1"/>
  <c r="M446" i="1" s="1"/>
  <c r="J447" i="1"/>
  <c r="G446" i="1"/>
  <c r="H445" i="1"/>
  <c r="N445" i="1" s="1"/>
  <c r="P445" i="1" s="1"/>
  <c r="B445" i="1" s="1"/>
  <c r="O459" i="1"/>
  <c r="Q459" i="1" s="1"/>
  <c r="S459" i="1"/>
  <c r="R459" i="1"/>
  <c r="E459" i="1"/>
  <c r="F460" i="1" s="1"/>
  <c r="C453" i="1"/>
  <c r="I462" i="1"/>
  <c r="H446" i="1" l="1"/>
  <c r="N446" i="1" s="1"/>
  <c r="P446" i="1" s="1"/>
  <c r="B446" i="1" s="1"/>
  <c r="G447" i="1"/>
  <c r="J448" i="1"/>
  <c r="K447" i="1"/>
  <c r="L447" i="1" s="1"/>
  <c r="M447" i="1" s="1"/>
  <c r="R460" i="1"/>
  <c r="S460" i="1"/>
  <c r="O460" i="1"/>
  <c r="Q460" i="1" s="1"/>
  <c r="C454" i="1"/>
  <c r="E460" i="1"/>
  <c r="F461" i="1" s="1"/>
  <c r="I463" i="1"/>
  <c r="K448" i="1" l="1"/>
  <c r="L448" i="1" s="1"/>
  <c r="M448" i="1" s="1"/>
  <c r="J449" i="1"/>
  <c r="G448" i="1"/>
  <c r="H447" i="1"/>
  <c r="N447" i="1" s="1"/>
  <c r="P447" i="1" s="1"/>
  <c r="B447" i="1" s="1"/>
  <c r="S461" i="1"/>
  <c r="O461" i="1"/>
  <c r="Q461" i="1" s="1"/>
  <c r="R461" i="1"/>
  <c r="I464" i="1"/>
  <c r="E461" i="1"/>
  <c r="F462" i="1" s="1"/>
  <c r="C455" i="1"/>
  <c r="H448" i="1" l="1"/>
  <c r="N448" i="1" s="1"/>
  <c r="P448" i="1" s="1"/>
  <c r="B448" i="1" s="1"/>
  <c r="G449" i="1"/>
  <c r="J450" i="1"/>
  <c r="K449" i="1"/>
  <c r="L449" i="1" s="1"/>
  <c r="M449" i="1" s="1"/>
  <c r="R462" i="1"/>
  <c r="O462" i="1"/>
  <c r="Q462" i="1" s="1"/>
  <c r="S462" i="1"/>
  <c r="C456" i="1"/>
  <c r="E462" i="1"/>
  <c r="F463" i="1" s="1"/>
  <c r="I465" i="1"/>
  <c r="J451" i="1" l="1"/>
  <c r="K450" i="1"/>
  <c r="L450" i="1" s="1"/>
  <c r="M450" i="1" s="1"/>
  <c r="G450" i="1"/>
  <c r="H449" i="1"/>
  <c r="N449" i="1" s="1"/>
  <c r="P449" i="1" s="1"/>
  <c r="B449" i="1" s="1"/>
  <c r="O463" i="1"/>
  <c r="Q463" i="1" s="1"/>
  <c r="S463" i="1"/>
  <c r="R463" i="1"/>
  <c r="I466" i="1"/>
  <c r="E463" i="1"/>
  <c r="F464" i="1" s="1"/>
  <c r="C457" i="1"/>
  <c r="G451" i="1" l="1"/>
  <c r="H450" i="1"/>
  <c r="N450" i="1" s="1"/>
  <c r="P450" i="1" s="1"/>
  <c r="B450" i="1" s="1"/>
  <c r="K451" i="1"/>
  <c r="L451" i="1" s="1"/>
  <c r="M451" i="1" s="1"/>
  <c r="J452" i="1"/>
  <c r="R464" i="1"/>
  <c r="O464" i="1"/>
  <c r="Q464" i="1" s="1"/>
  <c r="S464" i="1"/>
  <c r="E464" i="1"/>
  <c r="F465" i="1" s="1"/>
  <c r="I467" i="1"/>
  <c r="C458" i="1"/>
  <c r="K452" i="1" l="1"/>
  <c r="L452" i="1" s="1"/>
  <c r="M452" i="1" s="1"/>
  <c r="J453" i="1"/>
  <c r="G452" i="1"/>
  <c r="H451" i="1"/>
  <c r="N451" i="1" s="1"/>
  <c r="P451" i="1" s="1"/>
  <c r="B451" i="1" s="1"/>
  <c r="S465" i="1"/>
  <c r="R465" i="1"/>
  <c r="O465" i="1"/>
  <c r="Q465" i="1" s="1"/>
  <c r="C459" i="1"/>
  <c r="I468" i="1"/>
  <c r="E465" i="1"/>
  <c r="F466" i="1" s="1"/>
  <c r="G453" i="1" l="1"/>
  <c r="H452" i="1"/>
  <c r="N452" i="1" s="1"/>
  <c r="P452" i="1" s="1"/>
  <c r="B452" i="1" s="1"/>
  <c r="J454" i="1"/>
  <c r="K453" i="1"/>
  <c r="L453" i="1" s="1"/>
  <c r="M453" i="1" s="1"/>
  <c r="O466" i="1"/>
  <c r="Q466" i="1" s="1"/>
  <c r="R466" i="1"/>
  <c r="S466" i="1"/>
  <c r="I469" i="1"/>
  <c r="E466" i="1"/>
  <c r="F467" i="1" s="1"/>
  <c r="C460" i="1"/>
  <c r="J455" i="1" l="1"/>
  <c r="K454" i="1"/>
  <c r="L454" i="1" s="1"/>
  <c r="M454" i="1" s="1"/>
  <c r="G454" i="1"/>
  <c r="H453" i="1"/>
  <c r="N453" i="1" s="1"/>
  <c r="P453" i="1" s="1"/>
  <c r="B453" i="1" s="1"/>
  <c r="S467" i="1"/>
  <c r="R467" i="1"/>
  <c r="O467" i="1"/>
  <c r="Q467" i="1" s="1"/>
  <c r="E467" i="1"/>
  <c r="F468" i="1" s="1"/>
  <c r="I470" i="1"/>
  <c r="C461" i="1"/>
  <c r="G455" i="1" l="1"/>
  <c r="H454" i="1"/>
  <c r="N454" i="1" s="1"/>
  <c r="P454" i="1" s="1"/>
  <c r="B454" i="1" s="1"/>
  <c r="J456" i="1"/>
  <c r="K455" i="1"/>
  <c r="L455" i="1" s="1"/>
  <c r="M455" i="1" s="1"/>
  <c r="R468" i="1"/>
  <c r="O468" i="1"/>
  <c r="Q468" i="1" s="1"/>
  <c r="S468" i="1"/>
  <c r="I471" i="1"/>
  <c r="C462" i="1"/>
  <c r="E468" i="1"/>
  <c r="F469" i="1" s="1"/>
  <c r="J457" i="1" l="1"/>
  <c r="K456" i="1"/>
  <c r="L456" i="1" s="1"/>
  <c r="M456" i="1" s="1"/>
  <c r="G456" i="1"/>
  <c r="H455" i="1"/>
  <c r="N455" i="1" s="1"/>
  <c r="P455" i="1" s="1"/>
  <c r="B455" i="1" s="1"/>
  <c r="O469" i="1"/>
  <c r="Q469" i="1" s="1"/>
  <c r="S469" i="1"/>
  <c r="R469" i="1"/>
  <c r="E469" i="1"/>
  <c r="F470" i="1" s="1"/>
  <c r="I472" i="1"/>
  <c r="C463" i="1"/>
  <c r="G457" i="1" l="1"/>
  <c r="H456" i="1"/>
  <c r="N456" i="1" s="1"/>
  <c r="P456" i="1" s="1"/>
  <c r="B456" i="1" s="1"/>
  <c r="J458" i="1"/>
  <c r="K457" i="1"/>
  <c r="L457" i="1" s="1"/>
  <c r="M457" i="1" s="1"/>
  <c r="R470" i="1"/>
  <c r="S470" i="1"/>
  <c r="O470" i="1"/>
  <c r="E470" i="1"/>
  <c r="F471" i="1" s="1"/>
  <c r="C464" i="1"/>
  <c r="I473" i="1"/>
  <c r="J459" i="1" l="1"/>
  <c r="K458" i="1"/>
  <c r="L458" i="1" s="1"/>
  <c r="M458" i="1" s="1"/>
  <c r="G458" i="1"/>
  <c r="H457" i="1"/>
  <c r="N457" i="1" s="1"/>
  <c r="P457" i="1" s="1"/>
  <c r="B457" i="1" s="1"/>
  <c r="R471" i="1"/>
  <c r="S471" i="1"/>
  <c r="Q470" i="1"/>
  <c r="O471" i="1"/>
  <c r="Q471" i="1" s="1"/>
  <c r="E471" i="1"/>
  <c r="F472" i="1" s="1"/>
  <c r="C465" i="1"/>
  <c r="I474" i="1"/>
  <c r="G459" i="1" l="1"/>
  <c r="H458" i="1"/>
  <c r="N458" i="1" s="1"/>
  <c r="P458" i="1" s="1"/>
  <c r="B458" i="1" s="1"/>
  <c r="J460" i="1"/>
  <c r="K459" i="1"/>
  <c r="L459" i="1" s="1"/>
  <c r="M459" i="1" s="1"/>
  <c r="O472" i="1"/>
  <c r="Q472" i="1" s="1"/>
  <c r="S472" i="1"/>
  <c r="R472" i="1"/>
  <c r="I475" i="1"/>
  <c r="E472" i="1"/>
  <c r="F473" i="1" s="1"/>
  <c r="C466" i="1"/>
  <c r="J461" i="1" l="1"/>
  <c r="K460" i="1"/>
  <c r="L460" i="1" s="1"/>
  <c r="M460" i="1" s="1"/>
  <c r="G460" i="1"/>
  <c r="H459" i="1"/>
  <c r="N459" i="1" s="1"/>
  <c r="P459" i="1" s="1"/>
  <c r="B459" i="1" s="1"/>
  <c r="O473" i="1"/>
  <c r="Q473" i="1" s="1"/>
  <c r="R473" i="1"/>
  <c r="S473" i="1"/>
  <c r="C467" i="1"/>
  <c r="E473" i="1"/>
  <c r="F474" i="1" s="1"/>
  <c r="I476" i="1"/>
  <c r="G461" i="1" l="1"/>
  <c r="H460" i="1"/>
  <c r="N460" i="1" s="1"/>
  <c r="P460" i="1" s="1"/>
  <c r="B460" i="1" s="1"/>
  <c r="K461" i="1"/>
  <c r="L461" i="1" s="1"/>
  <c r="M461" i="1" s="1"/>
  <c r="J462" i="1"/>
  <c r="S474" i="1"/>
  <c r="R474" i="1"/>
  <c r="O474" i="1"/>
  <c r="Q474" i="1" s="1"/>
  <c r="E474" i="1"/>
  <c r="F475" i="1" s="1"/>
  <c r="C468" i="1"/>
  <c r="I477" i="1"/>
  <c r="J463" i="1" l="1"/>
  <c r="K462" i="1"/>
  <c r="L462" i="1" s="1"/>
  <c r="M462" i="1" s="1"/>
  <c r="G462" i="1"/>
  <c r="H461" i="1"/>
  <c r="N461" i="1" s="1"/>
  <c r="P461" i="1" s="1"/>
  <c r="B461" i="1" s="1"/>
  <c r="O475" i="1"/>
  <c r="Q475" i="1" s="1"/>
  <c r="R475" i="1"/>
  <c r="S475" i="1"/>
  <c r="E475" i="1"/>
  <c r="F476" i="1" s="1"/>
  <c r="I478" i="1"/>
  <c r="C469" i="1"/>
  <c r="G463" i="1" l="1"/>
  <c r="H462" i="1"/>
  <c r="N462" i="1" s="1"/>
  <c r="P462" i="1" s="1"/>
  <c r="B462" i="1" s="1"/>
  <c r="K463" i="1"/>
  <c r="L463" i="1" s="1"/>
  <c r="M463" i="1" s="1"/>
  <c r="J464" i="1"/>
  <c r="S476" i="1"/>
  <c r="R476" i="1"/>
  <c r="O476" i="1"/>
  <c r="Q476" i="1" s="1"/>
  <c r="C470" i="1"/>
  <c r="I479" i="1"/>
  <c r="E476" i="1"/>
  <c r="F477" i="1" s="1"/>
  <c r="K464" i="1" l="1"/>
  <c r="L464" i="1" s="1"/>
  <c r="M464" i="1" s="1"/>
  <c r="J465" i="1"/>
  <c r="G464" i="1"/>
  <c r="H463" i="1"/>
  <c r="N463" i="1" s="1"/>
  <c r="P463" i="1" s="1"/>
  <c r="B463" i="1" s="1"/>
  <c r="R477" i="1"/>
  <c r="O477" i="1"/>
  <c r="Q477" i="1" s="1"/>
  <c r="S477" i="1"/>
  <c r="C471" i="1"/>
  <c r="E477" i="1"/>
  <c r="F478" i="1" s="1"/>
  <c r="I480" i="1"/>
  <c r="H464" i="1" l="1"/>
  <c r="N464" i="1" s="1"/>
  <c r="P464" i="1" s="1"/>
  <c r="B464" i="1" s="1"/>
  <c r="G465" i="1"/>
  <c r="K465" i="1"/>
  <c r="L465" i="1" s="1"/>
  <c r="M465" i="1" s="1"/>
  <c r="J466" i="1"/>
  <c r="S478" i="1"/>
  <c r="O478" i="1"/>
  <c r="Q478" i="1" s="1"/>
  <c r="R478" i="1"/>
  <c r="C472" i="1"/>
  <c r="I481" i="1"/>
  <c r="E478" i="1"/>
  <c r="F479" i="1" s="1"/>
  <c r="J467" i="1" l="1"/>
  <c r="K466" i="1"/>
  <c r="L466" i="1" s="1"/>
  <c r="M466" i="1" s="1"/>
  <c r="G466" i="1"/>
  <c r="H465" i="1"/>
  <c r="N465" i="1" s="1"/>
  <c r="P465" i="1" s="1"/>
  <c r="B465" i="1" s="1"/>
  <c r="O479" i="1"/>
  <c r="Q479" i="1" s="1"/>
  <c r="R479" i="1"/>
  <c r="S479" i="1"/>
  <c r="E479" i="1"/>
  <c r="F480" i="1" s="1"/>
  <c r="C473" i="1"/>
  <c r="I482" i="1"/>
  <c r="G467" i="1" l="1"/>
  <c r="H466" i="1"/>
  <c r="N466" i="1" s="1"/>
  <c r="P466" i="1" s="1"/>
  <c r="B466" i="1" s="1"/>
  <c r="J468" i="1"/>
  <c r="K467" i="1"/>
  <c r="L467" i="1" s="1"/>
  <c r="M467" i="1" s="1"/>
  <c r="S480" i="1"/>
  <c r="R480" i="1"/>
  <c r="O480" i="1"/>
  <c r="Q480" i="1" s="1"/>
  <c r="C474" i="1"/>
  <c r="I483" i="1"/>
  <c r="E480" i="1"/>
  <c r="F481" i="1" s="1"/>
  <c r="J469" i="1" l="1"/>
  <c r="K468" i="1"/>
  <c r="L468" i="1" s="1"/>
  <c r="M468" i="1" s="1"/>
  <c r="G468" i="1"/>
  <c r="H467" i="1"/>
  <c r="N467" i="1" s="1"/>
  <c r="P467" i="1" s="1"/>
  <c r="B467" i="1" s="1"/>
  <c r="O481" i="1"/>
  <c r="Q481" i="1" s="1"/>
  <c r="R481" i="1"/>
  <c r="S481" i="1"/>
  <c r="C475" i="1"/>
  <c r="E481" i="1"/>
  <c r="F482" i="1" s="1"/>
  <c r="I484" i="1"/>
  <c r="H468" i="1" l="1"/>
  <c r="N468" i="1" s="1"/>
  <c r="P468" i="1" s="1"/>
  <c r="B468" i="1" s="1"/>
  <c r="G469" i="1"/>
  <c r="J470" i="1"/>
  <c r="K469" i="1"/>
  <c r="L469" i="1" s="1"/>
  <c r="M469" i="1" s="1"/>
  <c r="S482" i="1"/>
  <c r="R482" i="1"/>
  <c r="O482" i="1"/>
  <c r="Q482" i="1" s="1"/>
  <c r="E482" i="1"/>
  <c r="F483" i="1" s="1"/>
  <c r="I485" i="1"/>
  <c r="C476" i="1"/>
  <c r="J471" i="1" l="1"/>
  <c r="K470" i="1"/>
  <c r="L470" i="1" s="1"/>
  <c r="M470" i="1" s="1"/>
  <c r="G470" i="1"/>
  <c r="H469" i="1"/>
  <c r="N469" i="1" s="1"/>
  <c r="P469" i="1" s="1"/>
  <c r="B469" i="1" s="1"/>
  <c r="R483" i="1"/>
  <c r="O483" i="1"/>
  <c r="Q483" i="1" s="1"/>
  <c r="S483" i="1"/>
  <c r="I486" i="1"/>
  <c r="E483" i="1"/>
  <c r="F484" i="1" s="1"/>
  <c r="C477" i="1"/>
  <c r="G471" i="1" l="1"/>
  <c r="H470" i="1"/>
  <c r="N470" i="1" s="1"/>
  <c r="P470" i="1" s="1"/>
  <c r="B470" i="1" s="1"/>
  <c r="J472" i="1"/>
  <c r="K471" i="1"/>
  <c r="L471" i="1" s="1"/>
  <c r="M471" i="1" s="1"/>
  <c r="O484" i="1"/>
  <c r="Q484" i="1" s="1"/>
  <c r="S484" i="1"/>
  <c r="R484" i="1"/>
  <c r="E484" i="1"/>
  <c r="F485" i="1" s="1"/>
  <c r="I487" i="1"/>
  <c r="C478" i="1"/>
  <c r="J473" i="1" l="1"/>
  <c r="K472" i="1"/>
  <c r="L472" i="1" s="1"/>
  <c r="M472" i="1" s="1"/>
  <c r="G472" i="1"/>
  <c r="H471" i="1"/>
  <c r="N471" i="1" s="1"/>
  <c r="P471" i="1" s="1"/>
  <c r="B471" i="1" s="1"/>
  <c r="R485" i="1"/>
  <c r="S485" i="1"/>
  <c r="O485" i="1"/>
  <c r="Q485" i="1" s="1"/>
  <c r="E485" i="1"/>
  <c r="F486" i="1" s="1"/>
  <c r="C479" i="1"/>
  <c r="I488" i="1"/>
  <c r="G473" i="1" l="1"/>
  <c r="H472" i="1"/>
  <c r="N472" i="1" s="1"/>
  <c r="P472" i="1" s="1"/>
  <c r="B472" i="1" s="1"/>
  <c r="J474" i="1"/>
  <c r="K473" i="1"/>
  <c r="L473" i="1" s="1"/>
  <c r="M473" i="1" s="1"/>
  <c r="S486" i="1"/>
  <c r="O486" i="1"/>
  <c r="Q486" i="1" s="1"/>
  <c r="R486" i="1"/>
  <c r="I489" i="1"/>
  <c r="C480" i="1"/>
  <c r="E486" i="1"/>
  <c r="F487" i="1" s="1"/>
  <c r="J475" i="1" l="1"/>
  <c r="K474" i="1"/>
  <c r="L474" i="1" s="1"/>
  <c r="M474" i="1" s="1"/>
  <c r="H473" i="1"/>
  <c r="N473" i="1" s="1"/>
  <c r="P473" i="1" s="1"/>
  <c r="B473" i="1" s="1"/>
  <c r="G474" i="1"/>
  <c r="O487" i="1"/>
  <c r="Q487" i="1" s="1"/>
  <c r="R487" i="1"/>
  <c r="S487" i="1"/>
  <c r="C481" i="1"/>
  <c r="I490" i="1"/>
  <c r="E487" i="1"/>
  <c r="F488" i="1" s="1"/>
  <c r="G475" i="1" l="1"/>
  <c r="H474" i="1"/>
  <c r="N474" i="1" s="1"/>
  <c r="P474" i="1" s="1"/>
  <c r="B474" i="1" s="1"/>
  <c r="K475" i="1"/>
  <c r="L475" i="1" s="1"/>
  <c r="M475" i="1" s="1"/>
  <c r="J476" i="1"/>
  <c r="S488" i="1"/>
  <c r="R488" i="1"/>
  <c r="O488" i="1"/>
  <c r="Q488" i="1" s="1"/>
  <c r="I491" i="1"/>
  <c r="E488" i="1"/>
  <c r="F489" i="1" s="1"/>
  <c r="C482" i="1"/>
  <c r="G476" i="1" l="1"/>
  <c r="H475" i="1"/>
  <c r="N475" i="1" s="1"/>
  <c r="P475" i="1" s="1"/>
  <c r="B475" i="1" s="1"/>
  <c r="J477" i="1"/>
  <c r="K476" i="1"/>
  <c r="L476" i="1" s="1"/>
  <c r="M476" i="1" s="1"/>
  <c r="O489" i="1"/>
  <c r="Q489" i="1" s="1"/>
  <c r="R489" i="1"/>
  <c r="S489" i="1"/>
  <c r="I492" i="1"/>
  <c r="C483" i="1"/>
  <c r="E489" i="1"/>
  <c r="F490" i="1" s="1"/>
  <c r="K477" i="1" l="1"/>
  <c r="L477" i="1" s="1"/>
  <c r="M477" i="1" s="1"/>
  <c r="J478" i="1"/>
  <c r="G477" i="1"/>
  <c r="H476" i="1"/>
  <c r="N476" i="1" s="1"/>
  <c r="P476" i="1" s="1"/>
  <c r="B476" i="1" s="1"/>
  <c r="S490" i="1"/>
  <c r="R490" i="1"/>
  <c r="O490" i="1"/>
  <c r="Q490" i="1" s="1"/>
  <c r="E490" i="1"/>
  <c r="F491" i="1" s="1"/>
  <c r="C484" i="1"/>
  <c r="I493" i="1"/>
  <c r="G478" i="1" l="1"/>
  <c r="H477" i="1"/>
  <c r="N477" i="1" s="1"/>
  <c r="P477" i="1" s="1"/>
  <c r="B477" i="1" s="1"/>
  <c r="J479" i="1"/>
  <c r="K478" i="1"/>
  <c r="L478" i="1" s="1"/>
  <c r="M478" i="1" s="1"/>
  <c r="R491" i="1"/>
  <c r="S491" i="1"/>
  <c r="O491" i="1"/>
  <c r="Q491" i="1" s="1"/>
  <c r="I494" i="1"/>
  <c r="E491" i="1"/>
  <c r="F492" i="1" s="1"/>
  <c r="C485" i="1"/>
  <c r="K479" i="1" l="1"/>
  <c r="L479" i="1" s="1"/>
  <c r="M479" i="1" s="1"/>
  <c r="J480" i="1"/>
  <c r="G479" i="1"/>
  <c r="H478" i="1"/>
  <c r="N478" i="1" s="1"/>
  <c r="P478" i="1" s="1"/>
  <c r="B478" i="1" s="1"/>
  <c r="O492" i="1"/>
  <c r="Q492" i="1" s="1"/>
  <c r="S492" i="1"/>
  <c r="R492" i="1"/>
  <c r="E492" i="1"/>
  <c r="F493" i="1" s="1"/>
  <c r="C486" i="1"/>
  <c r="I495" i="1"/>
  <c r="H479" i="1" l="1"/>
  <c r="N479" i="1" s="1"/>
  <c r="P479" i="1" s="1"/>
  <c r="B479" i="1" s="1"/>
  <c r="G480" i="1"/>
  <c r="J481" i="1"/>
  <c r="K480" i="1"/>
  <c r="L480" i="1" s="1"/>
  <c r="M480" i="1" s="1"/>
  <c r="R493" i="1"/>
  <c r="S493" i="1"/>
  <c r="O493" i="1"/>
  <c r="Q493" i="1" s="1"/>
  <c r="C487" i="1"/>
  <c r="I496" i="1"/>
  <c r="E493" i="1"/>
  <c r="F494" i="1" s="1"/>
  <c r="J482" i="1" l="1"/>
  <c r="K481" i="1"/>
  <c r="L481" i="1" s="1"/>
  <c r="M481" i="1" s="1"/>
  <c r="G481" i="1"/>
  <c r="H480" i="1"/>
  <c r="N480" i="1" s="1"/>
  <c r="P480" i="1" s="1"/>
  <c r="B480" i="1" s="1"/>
  <c r="S494" i="1"/>
  <c r="O494" i="1"/>
  <c r="Q494" i="1" s="1"/>
  <c r="R494" i="1"/>
  <c r="E494" i="1"/>
  <c r="F495" i="1" s="1"/>
  <c r="I497" i="1"/>
  <c r="C488" i="1"/>
  <c r="H481" i="1" l="1"/>
  <c r="N481" i="1" s="1"/>
  <c r="P481" i="1" s="1"/>
  <c r="B481" i="1" s="1"/>
  <c r="G482" i="1"/>
  <c r="J483" i="1"/>
  <c r="K482" i="1"/>
  <c r="L482" i="1" s="1"/>
  <c r="M482" i="1" s="1"/>
  <c r="R495" i="1"/>
  <c r="O495" i="1"/>
  <c r="Q495" i="1" s="1"/>
  <c r="S495" i="1"/>
  <c r="E495" i="1"/>
  <c r="F496" i="1" s="1"/>
  <c r="C489" i="1"/>
  <c r="I498" i="1"/>
  <c r="K483" i="1" l="1"/>
  <c r="L483" i="1" s="1"/>
  <c r="M483" i="1" s="1"/>
  <c r="J484" i="1"/>
  <c r="G483" i="1"/>
  <c r="H482" i="1"/>
  <c r="N482" i="1" s="1"/>
  <c r="P482" i="1" s="1"/>
  <c r="B482" i="1" s="1"/>
  <c r="S496" i="1"/>
  <c r="O496" i="1"/>
  <c r="Q496" i="1" s="1"/>
  <c r="R496" i="1"/>
  <c r="I499" i="1"/>
  <c r="C490" i="1"/>
  <c r="E496" i="1"/>
  <c r="F497" i="1" s="1"/>
  <c r="G484" i="1" l="1"/>
  <c r="H483" i="1"/>
  <c r="N483" i="1" s="1"/>
  <c r="P483" i="1" s="1"/>
  <c r="B483" i="1" s="1"/>
  <c r="J485" i="1"/>
  <c r="K484" i="1"/>
  <c r="L484" i="1" s="1"/>
  <c r="M484" i="1" s="1"/>
  <c r="O497" i="1"/>
  <c r="Q497" i="1" s="1"/>
  <c r="R497" i="1"/>
  <c r="S497" i="1"/>
  <c r="C491" i="1"/>
  <c r="E497" i="1"/>
  <c r="F498" i="1" s="1"/>
  <c r="I500" i="1"/>
  <c r="J486" i="1" l="1"/>
  <c r="K485" i="1"/>
  <c r="L485" i="1" s="1"/>
  <c r="M485" i="1" s="1"/>
  <c r="G485" i="1"/>
  <c r="H484" i="1"/>
  <c r="N484" i="1" s="1"/>
  <c r="P484" i="1" s="1"/>
  <c r="S498" i="1"/>
  <c r="R498" i="1"/>
  <c r="O498" i="1"/>
  <c r="Q498" i="1" s="1"/>
  <c r="C492" i="1"/>
  <c r="E498" i="1"/>
  <c r="F499" i="1" s="1"/>
  <c r="I501" i="1"/>
  <c r="B484" i="1" l="1"/>
  <c r="G486" i="1"/>
  <c r="H485" i="1"/>
  <c r="N485" i="1" s="1"/>
  <c r="P485" i="1" s="1"/>
  <c r="B485" i="1" s="1"/>
  <c r="J487" i="1"/>
  <c r="K486" i="1"/>
  <c r="L486" i="1" s="1"/>
  <c r="M486" i="1" s="1"/>
  <c r="O499" i="1"/>
  <c r="Q499" i="1" s="1"/>
  <c r="R499" i="1"/>
  <c r="S499" i="1"/>
  <c r="C493" i="1"/>
  <c r="I502" i="1"/>
  <c r="E499" i="1"/>
  <c r="F500" i="1" s="1"/>
  <c r="J488" i="1" l="1"/>
  <c r="K487" i="1"/>
  <c r="L487" i="1" s="1"/>
  <c r="M487" i="1" s="1"/>
  <c r="G487" i="1"/>
  <c r="H486" i="1"/>
  <c r="N486" i="1" s="1"/>
  <c r="P486" i="1" s="1"/>
  <c r="B486" i="1" s="1"/>
  <c r="S500" i="1"/>
  <c r="R500" i="1"/>
  <c r="O500" i="1"/>
  <c r="Q500" i="1" s="1"/>
  <c r="I503" i="1"/>
  <c r="E500" i="1"/>
  <c r="F501" i="1" s="1"/>
  <c r="C494" i="1"/>
  <c r="G488" i="1" l="1"/>
  <c r="H487" i="1"/>
  <c r="N487" i="1" s="1"/>
  <c r="P487" i="1" s="1"/>
  <c r="B487" i="1" s="1"/>
  <c r="K488" i="1"/>
  <c r="L488" i="1" s="1"/>
  <c r="M488" i="1" s="1"/>
  <c r="J489" i="1"/>
  <c r="O501" i="1"/>
  <c r="R501" i="1"/>
  <c r="S501" i="1"/>
  <c r="C495" i="1"/>
  <c r="E501" i="1"/>
  <c r="F502" i="1" s="1"/>
  <c r="I504" i="1"/>
  <c r="K489" i="1" l="1"/>
  <c r="L489" i="1" s="1"/>
  <c r="M489" i="1" s="1"/>
  <c r="J490" i="1"/>
  <c r="H488" i="1"/>
  <c r="N488" i="1" s="1"/>
  <c r="P488" i="1" s="1"/>
  <c r="B488" i="1" s="1"/>
  <c r="G489" i="1"/>
  <c r="O502" i="1"/>
  <c r="Q502" i="1" s="1"/>
  <c r="S502" i="1"/>
  <c r="R502" i="1"/>
  <c r="Q501" i="1"/>
  <c r="I505" i="1"/>
  <c r="E502" i="1"/>
  <c r="F503" i="1" s="1"/>
  <c r="C496" i="1"/>
  <c r="J491" i="1" l="1"/>
  <c r="K490" i="1"/>
  <c r="L490" i="1" s="1"/>
  <c r="M490" i="1" s="1"/>
  <c r="G490" i="1"/>
  <c r="H489" i="1"/>
  <c r="N489" i="1" s="1"/>
  <c r="P489" i="1" s="1"/>
  <c r="B489" i="1" s="1"/>
  <c r="R503" i="1"/>
  <c r="O503" i="1"/>
  <c r="Q503" i="1" s="1"/>
  <c r="S503" i="1"/>
  <c r="I506" i="1"/>
  <c r="C497" i="1"/>
  <c r="E503" i="1"/>
  <c r="F504" i="1" s="1"/>
  <c r="G491" i="1" l="1"/>
  <c r="H490" i="1"/>
  <c r="N490" i="1" s="1"/>
  <c r="P490" i="1" s="1"/>
  <c r="B490" i="1" s="1"/>
  <c r="J492" i="1"/>
  <c r="K491" i="1"/>
  <c r="L491" i="1" s="1"/>
  <c r="M491" i="1" s="1"/>
  <c r="S504" i="1"/>
  <c r="O504" i="1"/>
  <c r="Q504" i="1" s="1"/>
  <c r="R504" i="1"/>
  <c r="C498" i="1"/>
  <c r="E504" i="1"/>
  <c r="F505" i="1" s="1"/>
  <c r="I507" i="1"/>
  <c r="K492" i="1" l="1"/>
  <c r="L492" i="1" s="1"/>
  <c r="M492" i="1" s="1"/>
  <c r="J493" i="1"/>
  <c r="G492" i="1"/>
  <c r="H491" i="1"/>
  <c r="N491" i="1" s="1"/>
  <c r="P491" i="1" s="1"/>
  <c r="B491" i="1" s="1"/>
  <c r="R505" i="1"/>
  <c r="O505" i="1"/>
  <c r="Q505" i="1" s="1"/>
  <c r="S505" i="1"/>
  <c r="I508" i="1"/>
  <c r="E505" i="1"/>
  <c r="F506" i="1" s="1"/>
  <c r="C499" i="1"/>
  <c r="G493" i="1" l="1"/>
  <c r="H492" i="1"/>
  <c r="N492" i="1" s="1"/>
  <c r="P492" i="1" s="1"/>
  <c r="B492" i="1" s="1"/>
  <c r="J494" i="1"/>
  <c r="K493" i="1"/>
  <c r="L493" i="1" s="1"/>
  <c r="M493" i="1" s="1"/>
  <c r="S506" i="1"/>
  <c r="O506" i="1"/>
  <c r="Q506" i="1" s="1"/>
  <c r="R506" i="1"/>
  <c r="I509" i="1"/>
  <c r="C500" i="1"/>
  <c r="E506" i="1"/>
  <c r="F507" i="1" s="1"/>
  <c r="J495" i="1" l="1"/>
  <c r="K494" i="1"/>
  <c r="L494" i="1" s="1"/>
  <c r="M494" i="1" s="1"/>
  <c r="G494" i="1"/>
  <c r="H493" i="1"/>
  <c r="N493" i="1" s="1"/>
  <c r="P493" i="1" s="1"/>
  <c r="B493" i="1" s="1"/>
  <c r="R507" i="1"/>
  <c r="O507" i="1"/>
  <c r="Q507" i="1" s="1"/>
  <c r="S507" i="1"/>
  <c r="I510" i="1"/>
  <c r="E507" i="1"/>
  <c r="F508" i="1" s="1"/>
  <c r="C501" i="1"/>
  <c r="H494" i="1" l="1"/>
  <c r="N494" i="1" s="1"/>
  <c r="P494" i="1" s="1"/>
  <c r="B494" i="1" s="1"/>
  <c r="G495" i="1"/>
  <c r="K495" i="1"/>
  <c r="L495" i="1" s="1"/>
  <c r="M495" i="1" s="1"/>
  <c r="J496" i="1"/>
  <c r="S508" i="1"/>
  <c r="O508" i="1"/>
  <c r="Q508" i="1" s="1"/>
  <c r="R508" i="1"/>
  <c r="C502" i="1"/>
  <c r="E508" i="1"/>
  <c r="F509" i="1" s="1"/>
  <c r="I511" i="1"/>
  <c r="G496" i="1" l="1"/>
  <c r="H495" i="1"/>
  <c r="N495" i="1" s="1"/>
  <c r="P495" i="1" s="1"/>
  <c r="B495" i="1" s="1"/>
  <c r="J497" i="1"/>
  <c r="K496" i="1"/>
  <c r="L496" i="1" s="1"/>
  <c r="M496" i="1" s="1"/>
  <c r="O509" i="1"/>
  <c r="Q509" i="1" s="1"/>
  <c r="R509" i="1"/>
  <c r="S509" i="1"/>
  <c r="E509" i="1"/>
  <c r="F510" i="1" s="1"/>
  <c r="I512" i="1"/>
  <c r="C503" i="1"/>
  <c r="J498" i="1" l="1"/>
  <c r="K497" i="1"/>
  <c r="L497" i="1" s="1"/>
  <c r="M497" i="1" s="1"/>
  <c r="G497" i="1"/>
  <c r="H496" i="1"/>
  <c r="N496" i="1" s="1"/>
  <c r="P496" i="1" s="1"/>
  <c r="B496" i="1" s="1"/>
  <c r="O510" i="1"/>
  <c r="Q510" i="1" s="1"/>
  <c r="S510" i="1"/>
  <c r="R510" i="1"/>
  <c r="I513" i="1"/>
  <c r="C504" i="1"/>
  <c r="E510" i="1"/>
  <c r="F511" i="1" s="1"/>
  <c r="H497" i="1" l="1"/>
  <c r="N497" i="1" s="1"/>
  <c r="P497" i="1" s="1"/>
  <c r="B497" i="1" s="1"/>
  <c r="G498" i="1"/>
  <c r="K498" i="1"/>
  <c r="L498" i="1" s="1"/>
  <c r="M498" i="1" s="1"/>
  <c r="J499" i="1"/>
  <c r="R511" i="1"/>
  <c r="S511" i="1"/>
  <c r="O511" i="1"/>
  <c r="Q511" i="1" s="1"/>
  <c r="C505" i="1"/>
  <c r="E511" i="1"/>
  <c r="F512" i="1" s="1"/>
  <c r="I514" i="1"/>
  <c r="G499" i="1" l="1"/>
  <c r="H498" i="1"/>
  <c r="N498" i="1" s="1"/>
  <c r="P498" i="1" s="1"/>
  <c r="B498" i="1" s="1"/>
  <c r="J500" i="1"/>
  <c r="K499" i="1"/>
  <c r="L499" i="1" s="1"/>
  <c r="M499" i="1" s="1"/>
  <c r="O512" i="1"/>
  <c r="Q512" i="1" s="1"/>
  <c r="S512" i="1"/>
  <c r="R512" i="1"/>
  <c r="E512" i="1"/>
  <c r="F513" i="1" s="1"/>
  <c r="C506" i="1"/>
  <c r="I515" i="1"/>
  <c r="J501" i="1" l="1"/>
  <c r="K500" i="1"/>
  <c r="L500" i="1" s="1"/>
  <c r="M500" i="1" s="1"/>
  <c r="G500" i="1"/>
  <c r="H499" i="1"/>
  <c r="N499" i="1" s="1"/>
  <c r="P499" i="1" s="1"/>
  <c r="B499" i="1" s="1"/>
  <c r="R513" i="1"/>
  <c r="S513" i="1"/>
  <c r="O513" i="1"/>
  <c r="Q513" i="1" s="1"/>
  <c r="C507" i="1"/>
  <c r="E513" i="1"/>
  <c r="F514" i="1" s="1"/>
  <c r="I516" i="1"/>
  <c r="G501" i="1" l="1"/>
  <c r="H500" i="1"/>
  <c r="N500" i="1" s="1"/>
  <c r="P500" i="1" s="1"/>
  <c r="B500" i="1" s="1"/>
  <c r="J502" i="1"/>
  <c r="K501" i="1"/>
  <c r="L501" i="1" s="1"/>
  <c r="M501" i="1" s="1"/>
  <c r="S514" i="1"/>
  <c r="O514" i="1"/>
  <c r="Q514" i="1" s="1"/>
  <c r="R514" i="1"/>
  <c r="E514" i="1"/>
  <c r="F515" i="1" s="1"/>
  <c r="I517" i="1"/>
  <c r="C508" i="1"/>
  <c r="K502" i="1" l="1"/>
  <c r="L502" i="1" s="1"/>
  <c r="M502" i="1" s="1"/>
  <c r="J503" i="1"/>
  <c r="G502" i="1"/>
  <c r="H501" i="1"/>
  <c r="N501" i="1" s="1"/>
  <c r="P501" i="1" s="1"/>
  <c r="B501" i="1" s="1"/>
  <c r="O515" i="1"/>
  <c r="Q515" i="1" s="1"/>
  <c r="R515" i="1"/>
  <c r="S515" i="1"/>
  <c r="I518" i="1"/>
  <c r="C509" i="1"/>
  <c r="E515" i="1"/>
  <c r="F516" i="1" s="1"/>
  <c r="G503" i="1" l="1"/>
  <c r="H502" i="1"/>
  <c r="N502" i="1" s="1"/>
  <c r="P502" i="1" s="1"/>
  <c r="B502" i="1" s="1"/>
  <c r="J504" i="1"/>
  <c r="K503" i="1"/>
  <c r="L503" i="1" s="1"/>
  <c r="M503" i="1" s="1"/>
  <c r="O516" i="1"/>
  <c r="Q516" i="1" s="1"/>
  <c r="S516" i="1"/>
  <c r="R516" i="1"/>
  <c r="C510" i="1"/>
  <c r="E516" i="1"/>
  <c r="F517" i="1" s="1"/>
  <c r="I519" i="1"/>
  <c r="J505" i="1" l="1"/>
  <c r="K504" i="1"/>
  <c r="L504" i="1" s="1"/>
  <c r="M504" i="1" s="1"/>
  <c r="R517" i="1"/>
  <c r="H503" i="1"/>
  <c r="N503" i="1" s="1"/>
  <c r="P503" i="1" s="1"/>
  <c r="B503" i="1" s="1"/>
  <c r="G504" i="1"/>
  <c r="O517" i="1"/>
  <c r="Q517" i="1" s="1"/>
  <c r="S517" i="1"/>
  <c r="I520" i="1"/>
  <c r="E517" i="1"/>
  <c r="F518" i="1" s="1"/>
  <c r="C511" i="1"/>
  <c r="H504" i="1" l="1"/>
  <c r="N504" i="1" s="1"/>
  <c r="P504" i="1" s="1"/>
  <c r="B504" i="1" s="1"/>
  <c r="G505" i="1"/>
  <c r="K505" i="1"/>
  <c r="L505" i="1" s="1"/>
  <c r="M505" i="1" s="1"/>
  <c r="J506" i="1"/>
  <c r="S518" i="1"/>
  <c r="R518" i="1"/>
  <c r="O518" i="1"/>
  <c r="Q518" i="1" s="1"/>
  <c r="C512" i="1"/>
  <c r="E518" i="1"/>
  <c r="F519" i="1" s="1"/>
  <c r="I521" i="1"/>
  <c r="H505" i="1" l="1"/>
  <c r="N505" i="1" s="1"/>
  <c r="P505" i="1" s="1"/>
  <c r="B505" i="1" s="1"/>
  <c r="G506" i="1"/>
  <c r="J507" i="1"/>
  <c r="K506" i="1"/>
  <c r="L506" i="1" s="1"/>
  <c r="M506" i="1" s="1"/>
  <c r="O519" i="1"/>
  <c r="Q519" i="1" s="1"/>
  <c r="R519" i="1"/>
  <c r="S519" i="1"/>
  <c r="I522" i="1"/>
  <c r="E519" i="1"/>
  <c r="F520" i="1" s="1"/>
  <c r="C513" i="1"/>
  <c r="J508" i="1" l="1"/>
  <c r="K507" i="1"/>
  <c r="L507" i="1" s="1"/>
  <c r="M507" i="1" s="1"/>
  <c r="G507" i="1"/>
  <c r="H506" i="1"/>
  <c r="N506" i="1" s="1"/>
  <c r="P506" i="1" s="1"/>
  <c r="B506" i="1" s="1"/>
  <c r="O520" i="1"/>
  <c r="Q520" i="1" s="1"/>
  <c r="S520" i="1"/>
  <c r="R520" i="1"/>
  <c r="C514" i="1"/>
  <c r="E520" i="1"/>
  <c r="F521" i="1" s="1"/>
  <c r="I523" i="1"/>
  <c r="S521" i="1" l="1"/>
  <c r="H507" i="1"/>
  <c r="N507" i="1" s="1"/>
  <c r="P507" i="1" s="1"/>
  <c r="B507" i="1" s="1"/>
  <c r="G508" i="1"/>
  <c r="R521" i="1"/>
  <c r="K508" i="1"/>
  <c r="L508" i="1" s="1"/>
  <c r="M508" i="1" s="1"/>
  <c r="J509" i="1"/>
  <c r="O521" i="1"/>
  <c r="Q521" i="1" s="1"/>
  <c r="I524" i="1"/>
  <c r="E521" i="1"/>
  <c r="F522" i="1" s="1"/>
  <c r="C515" i="1"/>
  <c r="J510" i="1" l="1"/>
  <c r="K509" i="1"/>
  <c r="L509" i="1" s="1"/>
  <c r="M509" i="1" s="1"/>
  <c r="G509" i="1"/>
  <c r="H508" i="1"/>
  <c r="N508" i="1" s="1"/>
  <c r="P508" i="1" s="1"/>
  <c r="B508" i="1" s="1"/>
  <c r="S522" i="1"/>
  <c r="O522" i="1"/>
  <c r="Q522" i="1" s="1"/>
  <c r="R522" i="1"/>
  <c r="E522" i="1"/>
  <c r="F523" i="1" s="1"/>
  <c r="I525" i="1"/>
  <c r="C516" i="1"/>
  <c r="G510" i="1" l="1"/>
  <c r="H509" i="1"/>
  <c r="N509" i="1" s="1"/>
  <c r="P509" i="1" s="1"/>
  <c r="B509" i="1" s="1"/>
  <c r="J511" i="1"/>
  <c r="K510" i="1"/>
  <c r="L510" i="1" s="1"/>
  <c r="M510" i="1" s="1"/>
  <c r="R523" i="1"/>
  <c r="O523" i="1"/>
  <c r="Q523" i="1" s="1"/>
  <c r="S523" i="1"/>
  <c r="C517" i="1"/>
  <c r="E523" i="1"/>
  <c r="F524" i="1" s="1"/>
  <c r="I526" i="1"/>
  <c r="J512" i="1" l="1"/>
  <c r="K511" i="1"/>
  <c r="L511" i="1" s="1"/>
  <c r="M511" i="1" s="1"/>
  <c r="G511" i="1"/>
  <c r="H510" i="1"/>
  <c r="N510" i="1" s="1"/>
  <c r="P510" i="1" s="1"/>
  <c r="B510" i="1" s="1"/>
  <c r="S524" i="1"/>
  <c r="O524" i="1"/>
  <c r="Q524" i="1" s="1"/>
  <c r="R524" i="1"/>
  <c r="C518" i="1"/>
  <c r="I527" i="1"/>
  <c r="E524" i="1"/>
  <c r="F525" i="1" s="1"/>
  <c r="G512" i="1" l="1"/>
  <c r="H511" i="1"/>
  <c r="N511" i="1" s="1"/>
  <c r="P511" i="1" s="1"/>
  <c r="B511" i="1" s="1"/>
  <c r="K512" i="1"/>
  <c r="L512" i="1" s="1"/>
  <c r="M512" i="1" s="1"/>
  <c r="J513" i="1"/>
  <c r="O525" i="1"/>
  <c r="Q525" i="1" s="1"/>
  <c r="R525" i="1"/>
  <c r="S525" i="1"/>
  <c r="I528" i="1"/>
  <c r="E525" i="1"/>
  <c r="F526" i="1" s="1"/>
  <c r="C519" i="1"/>
  <c r="J514" i="1" l="1"/>
  <c r="K513" i="1"/>
  <c r="L513" i="1" s="1"/>
  <c r="M513" i="1" s="1"/>
  <c r="G513" i="1"/>
  <c r="H512" i="1"/>
  <c r="N512" i="1" s="1"/>
  <c r="P512" i="1" s="1"/>
  <c r="B512" i="1" s="1"/>
  <c r="S526" i="1"/>
  <c r="R526" i="1"/>
  <c r="O526" i="1"/>
  <c r="Q526" i="1" s="1"/>
  <c r="I529" i="1"/>
  <c r="C520" i="1"/>
  <c r="E526" i="1"/>
  <c r="F527" i="1" s="1"/>
  <c r="G514" i="1" l="1"/>
  <c r="H513" i="1"/>
  <c r="N513" i="1" s="1"/>
  <c r="P513" i="1" s="1"/>
  <c r="B513" i="1" s="1"/>
  <c r="J515" i="1"/>
  <c r="K514" i="1"/>
  <c r="L514" i="1" s="1"/>
  <c r="M514" i="1" s="1"/>
  <c r="R527" i="1"/>
  <c r="O527" i="1"/>
  <c r="Q527" i="1" s="1"/>
  <c r="S527" i="1"/>
  <c r="C521" i="1"/>
  <c r="I530" i="1"/>
  <c r="E527" i="1"/>
  <c r="F528" i="1" s="1"/>
  <c r="J516" i="1" l="1"/>
  <c r="K515" i="1"/>
  <c r="L515" i="1" s="1"/>
  <c r="M515" i="1" s="1"/>
  <c r="G515" i="1"/>
  <c r="H514" i="1"/>
  <c r="N514" i="1" s="1"/>
  <c r="P514" i="1" s="1"/>
  <c r="B514" i="1" s="1"/>
  <c r="S528" i="1"/>
  <c r="O528" i="1"/>
  <c r="Q528" i="1" s="1"/>
  <c r="R528" i="1"/>
  <c r="E528" i="1"/>
  <c r="F529" i="1" s="1"/>
  <c r="I531" i="1"/>
  <c r="C522" i="1"/>
  <c r="H515" i="1" l="1"/>
  <c r="N515" i="1" s="1"/>
  <c r="P515" i="1" s="1"/>
  <c r="B515" i="1" s="1"/>
  <c r="G516" i="1"/>
  <c r="K516" i="1"/>
  <c r="L516" i="1" s="1"/>
  <c r="M516" i="1" s="1"/>
  <c r="J517" i="1"/>
  <c r="R529" i="1"/>
  <c r="O529" i="1"/>
  <c r="S529" i="1"/>
  <c r="I532" i="1"/>
  <c r="C523" i="1"/>
  <c r="E529" i="1"/>
  <c r="F530" i="1" s="1"/>
  <c r="G517" i="1" l="1"/>
  <c r="H516" i="1"/>
  <c r="N516" i="1" s="1"/>
  <c r="P516" i="1" s="1"/>
  <c r="B516" i="1" s="1"/>
  <c r="J518" i="1"/>
  <c r="K517" i="1"/>
  <c r="L517" i="1" s="1"/>
  <c r="M517" i="1" s="1"/>
  <c r="S530" i="1"/>
  <c r="R530" i="1"/>
  <c r="Q529" i="1"/>
  <c r="O530" i="1"/>
  <c r="Q530" i="1" s="1"/>
  <c r="C524" i="1"/>
  <c r="E530" i="1"/>
  <c r="F531" i="1" s="1"/>
  <c r="I533" i="1"/>
  <c r="J519" i="1" l="1"/>
  <c r="K518" i="1"/>
  <c r="L518" i="1" s="1"/>
  <c r="M518" i="1" s="1"/>
  <c r="G518" i="1"/>
  <c r="H517" i="1"/>
  <c r="N517" i="1" s="1"/>
  <c r="P517" i="1" s="1"/>
  <c r="B517" i="1" s="1"/>
  <c r="O531" i="1"/>
  <c r="Q531" i="1" s="1"/>
  <c r="R531" i="1"/>
  <c r="S531" i="1"/>
  <c r="I534" i="1"/>
  <c r="E531" i="1"/>
  <c r="F532" i="1" s="1"/>
  <c r="C525" i="1"/>
  <c r="G519" i="1" l="1"/>
  <c r="H518" i="1"/>
  <c r="N518" i="1" s="1"/>
  <c r="P518" i="1" s="1"/>
  <c r="B518" i="1" s="1"/>
  <c r="J520" i="1"/>
  <c r="K519" i="1"/>
  <c r="L519" i="1" s="1"/>
  <c r="M519" i="1" s="1"/>
  <c r="S532" i="1"/>
  <c r="R532" i="1"/>
  <c r="O532" i="1"/>
  <c r="Q532" i="1" s="1"/>
  <c r="C526" i="1"/>
  <c r="E532" i="1"/>
  <c r="F533" i="1" s="1"/>
  <c r="I535" i="1"/>
  <c r="J521" i="1" l="1"/>
  <c r="K520" i="1"/>
  <c r="L520" i="1" s="1"/>
  <c r="M520" i="1" s="1"/>
  <c r="G520" i="1"/>
  <c r="H519" i="1"/>
  <c r="N519" i="1" s="1"/>
  <c r="P519" i="1" s="1"/>
  <c r="B519" i="1" s="1"/>
  <c r="O533" i="1"/>
  <c r="Q533" i="1" s="1"/>
  <c r="R533" i="1"/>
  <c r="S533" i="1"/>
  <c r="I536" i="1"/>
  <c r="E533" i="1"/>
  <c r="F534" i="1" s="1"/>
  <c r="C527" i="1"/>
  <c r="G521" i="1" l="1"/>
  <c r="H520" i="1"/>
  <c r="N520" i="1" s="1"/>
  <c r="P520" i="1" s="1"/>
  <c r="B520" i="1" s="1"/>
  <c r="J522" i="1"/>
  <c r="K521" i="1"/>
  <c r="L521" i="1" s="1"/>
  <c r="M521" i="1" s="1"/>
  <c r="S534" i="1"/>
  <c r="R534" i="1"/>
  <c r="O534" i="1"/>
  <c r="Q534" i="1" s="1"/>
  <c r="C528" i="1"/>
  <c r="E534" i="1"/>
  <c r="F535" i="1" s="1"/>
  <c r="I537" i="1"/>
  <c r="J523" i="1" l="1"/>
  <c r="K522" i="1"/>
  <c r="L522" i="1" s="1"/>
  <c r="M522" i="1" s="1"/>
  <c r="G522" i="1"/>
  <c r="H521" i="1"/>
  <c r="N521" i="1" s="1"/>
  <c r="P521" i="1" s="1"/>
  <c r="B521" i="1" s="1"/>
  <c r="O535" i="1"/>
  <c r="Q535" i="1" s="1"/>
  <c r="R535" i="1"/>
  <c r="S535" i="1"/>
  <c r="I538" i="1"/>
  <c r="C529" i="1"/>
  <c r="E535" i="1"/>
  <c r="F536" i="1" s="1"/>
  <c r="G523" i="1" l="1"/>
  <c r="H522" i="1"/>
  <c r="N522" i="1" s="1"/>
  <c r="P522" i="1" s="1"/>
  <c r="B522" i="1" s="1"/>
  <c r="J524" i="1"/>
  <c r="K523" i="1"/>
  <c r="L523" i="1" s="1"/>
  <c r="M523" i="1" s="1"/>
  <c r="S536" i="1"/>
  <c r="R536" i="1"/>
  <c r="O536" i="1"/>
  <c r="Q536" i="1" s="1"/>
  <c r="C530" i="1"/>
  <c r="E536" i="1"/>
  <c r="F537" i="1" s="1"/>
  <c r="I539" i="1"/>
  <c r="J525" i="1" l="1"/>
  <c r="K524" i="1"/>
  <c r="L524" i="1" s="1"/>
  <c r="M524" i="1" s="1"/>
  <c r="G524" i="1"/>
  <c r="H523" i="1"/>
  <c r="N523" i="1" s="1"/>
  <c r="P523" i="1" s="1"/>
  <c r="B523" i="1" s="1"/>
  <c r="O537" i="1"/>
  <c r="Q537" i="1" s="1"/>
  <c r="R537" i="1"/>
  <c r="S537" i="1"/>
  <c r="I540" i="1"/>
  <c r="E537" i="1"/>
  <c r="F538" i="1" s="1"/>
  <c r="C531" i="1"/>
  <c r="G525" i="1" l="1"/>
  <c r="H524" i="1"/>
  <c r="N524" i="1" s="1"/>
  <c r="P524" i="1" s="1"/>
  <c r="B524" i="1" s="1"/>
  <c r="K525" i="1"/>
  <c r="L525" i="1" s="1"/>
  <c r="M525" i="1" s="1"/>
  <c r="J526" i="1"/>
  <c r="R538" i="1"/>
  <c r="S538" i="1"/>
  <c r="O538" i="1"/>
  <c r="Q538" i="1" s="1"/>
  <c r="C532" i="1"/>
  <c r="E538" i="1"/>
  <c r="F539" i="1" s="1"/>
  <c r="I541" i="1"/>
  <c r="J527" i="1" l="1"/>
  <c r="K526" i="1"/>
  <c r="L526" i="1" s="1"/>
  <c r="M526" i="1" s="1"/>
  <c r="H525" i="1"/>
  <c r="N525" i="1" s="1"/>
  <c r="P525" i="1" s="1"/>
  <c r="B525" i="1" s="1"/>
  <c r="G526" i="1"/>
  <c r="O539" i="1"/>
  <c r="Q539" i="1" s="1"/>
  <c r="R539" i="1"/>
  <c r="S539" i="1"/>
  <c r="E539" i="1"/>
  <c r="F540" i="1" s="1"/>
  <c r="C533" i="1"/>
  <c r="I542" i="1"/>
  <c r="K527" i="1" l="1"/>
  <c r="L527" i="1" s="1"/>
  <c r="M527" i="1" s="1"/>
  <c r="J528" i="1"/>
  <c r="G527" i="1"/>
  <c r="H526" i="1"/>
  <c r="N526" i="1" s="1"/>
  <c r="P526" i="1" s="1"/>
  <c r="B526" i="1" s="1"/>
  <c r="O540" i="1"/>
  <c r="Q540" i="1" s="1"/>
  <c r="S540" i="1"/>
  <c r="R540" i="1"/>
  <c r="I543" i="1"/>
  <c r="E540" i="1"/>
  <c r="F541" i="1" s="1"/>
  <c r="C534" i="1"/>
  <c r="H527" i="1" l="1"/>
  <c r="N527" i="1" s="1"/>
  <c r="P527" i="1" s="1"/>
  <c r="B527" i="1" s="1"/>
  <c r="G528" i="1"/>
  <c r="J529" i="1"/>
  <c r="K528" i="1"/>
  <c r="L528" i="1" s="1"/>
  <c r="M528" i="1" s="1"/>
  <c r="R541" i="1"/>
  <c r="S541" i="1"/>
  <c r="O541" i="1"/>
  <c r="Q541" i="1" s="1"/>
  <c r="C535" i="1"/>
  <c r="I544" i="1"/>
  <c r="E541" i="1"/>
  <c r="F542" i="1" s="1"/>
  <c r="J530" i="1" l="1"/>
  <c r="K529" i="1"/>
  <c r="L529" i="1" s="1"/>
  <c r="M529" i="1" s="1"/>
  <c r="G529" i="1"/>
  <c r="H528" i="1"/>
  <c r="N528" i="1" s="1"/>
  <c r="P528" i="1" s="1"/>
  <c r="B528" i="1" s="1"/>
  <c r="O542" i="1"/>
  <c r="Q542" i="1" s="1"/>
  <c r="S542" i="1"/>
  <c r="R542" i="1"/>
  <c r="E542" i="1"/>
  <c r="F543" i="1" s="1"/>
  <c r="C536" i="1"/>
  <c r="I545" i="1"/>
  <c r="H529" i="1" l="1"/>
  <c r="N529" i="1" s="1"/>
  <c r="P529" i="1" s="1"/>
  <c r="B529" i="1" s="1"/>
  <c r="G530" i="1"/>
  <c r="J531" i="1"/>
  <c r="K530" i="1"/>
  <c r="L530" i="1" s="1"/>
  <c r="M530" i="1" s="1"/>
  <c r="O543" i="1"/>
  <c r="Q543" i="1" s="1"/>
  <c r="R543" i="1"/>
  <c r="S543" i="1"/>
  <c r="C537" i="1"/>
  <c r="I546" i="1"/>
  <c r="E543" i="1"/>
  <c r="F544" i="1" s="1"/>
  <c r="R544" i="1" l="1"/>
  <c r="J532" i="1"/>
  <c r="K531" i="1"/>
  <c r="L531" i="1" s="1"/>
  <c r="M531" i="1" s="1"/>
  <c r="G531" i="1"/>
  <c r="H530" i="1"/>
  <c r="N530" i="1" s="1"/>
  <c r="P530" i="1" s="1"/>
  <c r="B530" i="1" s="1"/>
  <c r="S544" i="1"/>
  <c r="O544" i="1"/>
  <c r="Q544" i="1" s="1"/>
  <c r="E544" i="1"/>
  <c r="F545" i="1" s="1"/>
  <c r="C538" i="1"/>
  <c r="I547" i="1"/>
  <c r="G532" i="1" l="1"/>
  <c r="H531" i="1"/>
  <c r="N531" i="1" s="1"/>
  <c r="P531" i="1" s="1"/>
  <c r="B531" i="1" s="1"/>
  <c r="J533" i="1"/>
  <c r="K532" i="1"/>
  <c r="L532" i="1" s="1"/>
  <c r="M532" i="1" s="1"/>
  <c r="R545" i="1"/>
  <c r="O545" i="1"/>
  <c r="Q545" i="1" s="1"/>
  <c r="S545" i="1"/>
  <c r="C539" i="1"/>
  <c r="E545" i="1"/>
  <c r="F546" i="1" s="1"/>
  <c r="I548" i="1"/>
  <c r="J534" i="1" l="1"/>
  <c r="K533" i="1"/>
  <c r="L533" i="1" s="1"/>
  <c r="M533" i="1" s="1"/>
  <c r="G533" i="1"/>
  <c r="H532" i="1"/>
  <c r="N532" i="1" s="1"/>
  <c r="P532" i="1" s="1"/>
  <c r="B532" i="1" s="1"/>
  <c r="S546" i="1"/>
  <c r="O546" i="1"/>
  <c r="Q546" i="1" s="1"/>
  <c r="R546" i="1"/>
  <c r="I549" i="1"/>
  <c r="E546" i="1"/>
  <c r="F547" i="1" s="1"/>
  <c r="C540" i="1"/>
  <c r="G534" i="1" l="1"/>
  <c r="H533" i="1"/>
  <c r="N533" i="1" s="1"/>
  <c r="P533" i="1" s="1"/>
  <c r="B533" i="1" s="1"/>
  <c r="J535" i="1"/>
  <c r="K534" i="1"/>
  <c r="L534" i="1" s="1"/>
  <c r="M534" i="1" s="1"/>
  <c r="R547" i="1"/>
  <c r="O547" i="1"/>
  <c r="Q547" i="1" s="1"/>
  <c r="S547" i="1"/>
  <c r="C541" i="1"/>
  <c r="O548" i="1"/>
  <c r="Q548" i="1" s="1"/>
  <c r="E547" i="1"/>
  <c r="I550" i="1"/>
  <c r="J536" i="1" l="1"/>
  <c r="K535" i="1"/>
  <c r="L535" i="1" s="1"/>
  <c r="M535" i="1" s="1"/>
  <c r="G535" i="1"/>
  <c r="H534" i="1"/>
  <c r="N534" i="1" s="1"/>
  <c r="P534" i="1" s="1"/>
  <c r="B534" i="1" s="1"/>
  <c r="S548" i="1"/>
  <c r="S549" i="1" s="1"/>
  <c r="R548" i="1"/>
  <c r="R549" i="1" s="1"/>
  <c r="E548" i="1"/>
  <c r="F549" i="1" s="1"/>
  <c r="F548" i="1"/>
  <c r="O549" i="1"/>
  <c r="Q549" i="1" s="1"/>
  <c r="I551" i="1"/>
  <c r="C542" i="1"/>
  <c r="G536" i="1" l="1"/>
  <c r="H535" i="1"/>
  <c r="N535" i="1" s="1"/>
  <c r="P535" i="1" s="1"/>
  <c r="B535" i="1" s="1"/>
  <c r="K536" i="1"/>
  <c r="L536" i="1" s="1"/>
  <c r="M536" i="1" s="1"/>
  <c r="J537" i="1"/>
  <c r="R550" i="1"/>
  <c r="S550" i="1"/>
  <c r="E549" i="1"/>
  <c r="F550" i="1" s="1"/>
  <c r="I552" i="1"/>
  <c r="C543" i="1"/>
  <c r="J538" i="1" l="1"/>
  <c r="K537" i="1"/>
  <c r="L537" i="1" s="1"/>
  <c r="M537" i="1" s="1"/>
  <c r="H536" i="1"/>
  <c r="N536" i="1" s="1"/>
  <c r="P536" i="1" s="1"/>
  <c r="B536" i="1" s="1"/>
  <c r="G537" i="1"/>
  <c r="O550" i="1"/>
  <c r="Q550" i="1" s="1"/>
  <c r="E550" i="1"/>
  <c r="F551" i="1" s="1"/>
  <c r="I553" i="1"/>
  <c r="C544" i="1"/>
  <c r="J539" i="1" l="1"/>
  <c r="K538" i="1"/>
  <c r="L538" i="1" s="1"/>
  <c r="M538" i="1" s="1"/>
  <c r="G538" i="1"/>
  <c r="H537" i="1"/>
  <c r="N537" i="1" s="1"/>
  <c r="P537" i="1" s="1"/>
  <c r="B537" i="1" s="1"/>
  <c r="O551" i="1"/>
  <c r="Q551" i="1" s="1"/>
  <c r="R551" i="1"/>
  <c r="S551" i="1"/>
  <c r="C545" i="1"/>
  <c r="I554" i="1"/>
  <c r="E551" i="1"/>
  <c r="F552" i="1" s="1"/>
  <c r="G539" i="1" l="1"/>
  <c r="H538" i="1"/>
  <c r="N538" i="1" s="1"/>
  <c r="P538" i="1" s="1"/>
  <c r="B538" i="1" s="1"/>
  <c r="J540" i="1"/>
  <c r="K539" i="1"/>
  <c r="L539" i="1" s="1"/>
  <c r="M539" i="1" s="1"/>
  <c r="O552" i="1"/>
  <c r="Q552" i="1" s="1"/>
  <c r="S552" i="1"/>
  <c r="R552" i="1"/>
  <c r="I555" i="1"/>
  <c r="E552" i="1"/>
  <c r="F553" i="1" s="1"/>
  <c r="C546" i="1"/>
  <c r="J541" i="1" l="1"/>
  <c r="K540" i="1"/>
  <c r="L540" i="1" s="1"/>
  <c r="M540" i="1" s="1"/>
  <c r="G540" i="1"/>
  <c r="H539" i="1"/>
  <c r="N539" i="1" s="1"/>
  <c r="P539" i="1" s="1"/>
  <c r="B539" i="1" s="1"/>
  <c r="O553" i="1"/>
  <c r="Q553" i="1" s="1"/>
  <c r="R553" i="1"/>
  <c r="S553" i="1"/>
  <c r="E553" i="1"/>
  <c r="F554" i="1" s="1"/>
  <c r="I556" i="1"/>
  <c r="C547" i="1"/>
  <c r="R554" i="1" l="1"/>
  <c r="G541" i="1"/>
  <c r="H540" i="1"/>
  <c r="N540" i="1" s="1"/>
  <c r="P540" i="1" s="1"/>
  <c r="B540" i="1" s="1"/>
  <c r="J542" i="1"/>
  <c r="K541" i="1"/>
  <c r="L541" i="1" s="1"/>
  <c r="M541" i="1" s="1"/>
  <c r="O554" i="1"/>
  <c r="Q554" i="1" s="1"/>
  <c r="S554" i="1"/>
  <c r="C548" i="1"/>
  <c r="I557" i="1"/>
  <c r="E554" i="1"/>
  <c r="F555" i="1" s="1"/>
  <c r="G542" i="1" l="1"/>
  <c r="H541" i="1"/>
  <c r="N541" i="1" s="1"/>
  <c r="P541" i="1" s="1"/>
  <c r="B541" i="1" s="1"/>
  <c r="J543" i="1"/>
  <c r="K542" i="1"/>
  <c r="L542" i="1" s="1"/>
  <c r="M542" i="1" s="1"/>
  <c r="R555" i="1"/>
  <c r="S555" i="1"/>
  <c r="O555" i="1"/>
  <c r="Q555" i="1" s="1"/>
  <c r="E555" i="1"/>
  <c r="F556" i="1" s="1"/>
  <c r="I558" i="1"/>
  <c r="C549" i="1"/>
  <c r="K543" i="1" l="1"/>
  <c r="L543" i="1" s="1"/>
  <c r="M543" i="1" s="1"/>
  <c r="J544" i="1"/>
  <c r="H542" i="1"/>
  <c r="N542" i="1" s="1"/>
  <c r="P542" i="1" s="1"/>
  <c r="B542" i="1" s="1"/>
  <c r="G543" i="1"/>
  <c r="S556" i="1"/>
  <c r="O556" i="1"/>
  <c r="Q556" i="1" s="1"/>
  <c r="R556" i="1"/>
  <c r="I559" i="1"/>
  <c r="C550" i="1"/>
  <c r="E556" i="1"/>
  <c r="F557" i="1" s="1"/>
  <c r="G544" i="1" l="1"/>
  <c r="H543" i="1"/>
  <c r="N543" i="1" s="1"/>
  <c r="P543" i="1" s="1"/>
  <c r="B543" i="1" s="1"/>
  <c r="J545" i="1"/>
  <c r="K544" i="1"/>
  <c r="L544" i="1" s="1"/>
  <c r="M544" i="1" s="1"/>
  <c r="R557" i="1"/>
  <c r="O557" i="1"/>
  <c r="Q557" i="1" s="1"/>
  <c r="S557" i="1"/>
  <c r="C551" i="1"/>
  <c r="E557" i="1"/>
  <c r="F558" i="1" s="1"/>
  <c r="I560" i="1"/>
  <c r="J546" i="1" l="1"/>
  <c r="K545" i="1"/>
  <c r="L545" i="1" s="1"/>
  <c r="M545" i="1" s="1"/>
  <c r="H544" i="1"/>
  <c r="N544" i="1" s="1"/>
  <c r="P544" i="1" s="1"/>
  <c r="B544" i="1" s="1"/>
  <c r="G545" i="1"/>
  <c r="O558" i="1"/>
  <c r="Q558" i="1" s="1"/>
  <c r="S558" i="1"/>
  <c r="R558" i="1"/>
  <c r="E558" i="1"/>
  <c r="F559" i="1" s="1"/>
  <c r="I561" i="1"/>
  <c r="C552" i="1"/>
  <c r="J547" i="1" l="1"/>
  <c r="K546" i="1"/>
  <c r="L546" i="1" s="1"/>
  <c r="M546" i="1" s="1"/>
  <c r="G546" i="1"/>
  <c r="H545" i="1"/>
  <c r="N545" i="1" s="1"/>
  <c r="P545" i="1" s="1"/>
  <c r="B545" i="1" s="1"/>
  <c r="R559" i="1"/>
  <c r="S559" i="1"/>
  <c r="O559" i="1"/>
  <c r="Q559" i="1" s="1"/>
  <c r="C553" i="1"/>
  <c r="I562" i="1"/>
  <c r="E559" i="1"/>
  <c r="F560" i="1" s="1"/>
  <c r="G547" i="1" l="1"/>
  <c r="H546" i="1"/>
  <c r="N546" i="1" s="1"/>
  <c r="P546" i="1" s="1"/>
  <c r="B546" i="1" s="1"/>
  <c r="J548" i="1"/>
  <c r="K547" i="1"/>
  <c r="L547" i="1" s="1"/>
  <c r="M547" i="1" s="1"/>
  <c r="O560" i="1"/>
  <c r="Q560" i="1" s="1"/>
  <c r="S560" i="1"/>
  <c r="R560" i="1"/>
  <c r="E560" i="1"/>
  <c r="F561" i="1" s="1"/>
  <c r="I563" i="1"/>
  <c r="C554" i="1"/>
  <c r="K548" i="1" l="1"/>
  <c r="L548" i="1" s="1"/>
  <c r="M548" i="1" s="1"/>
  <c r="J549" i="1"/>
  <c r="H547" i="1"/>
  <c r="N547" i="1" s="1"/>
  <c r="P547" i="1" s="1"/>
  <c r="B547" i="1" s="1"/>
  <c r="G548" i="1"/>
  <c r="R561" i="1"/>
  <c r="S561" i="1"/>
  <c r="O561" i="1"/>
  <c r="C555" i="1"/>
  <c r="I564" i="1"/>
  <c r="E561" i="1"/>
  <c r="F562" i="1" s="1"/>
  <c r="H548" i="1" l="1"/>
  <c r="N548" i="1" s="1"/>
  <c r="P548" i="1" s="1"/>
  <c r="B548" i="1" s="1"/>
  <c r="G549" i="1"/>
  <c r="K549" i="1"/>
  <c r="L549" i="1" s="1"/>
  <c r="M549" i="1" s="1"/>
  <c r="J550" i="1"/>
  <c r="O562" i="1"/>
  <c r="Q562" i="1" s="1"/>
  <c r="S562" i="1"/>
  <c r="R562" i="1"/>
  <c r="Q561" i="1"/>
  <c r="I565" i="1"/>
  <c r="E562" i="1"/>
  <c r="F563" i="1" s="1"/>
  <c r="C556" i="1"/>
  <c r="J551" i="1" l="1"/>
  <c r="K550" i="1"/>
  <c r="L550" i="1" s="1"/>
  <c r="M550" i="1" s="1"/>
  <c r="G550" i="1"/>
  <c r="H549" i="1"/>
  <c r="N549" i="1" s="1"/>
  <c r="P549" i="1" s="1"/>
  <c r="B549" i="1" s="1"/>
  <c r="R563" i="1"/>
  <c r="S563" i="1"/>
  <c r="O563" i="1"/>
  <c r="Q563" i="1" s="1"/>
  <c r="I566" i="1"/>
  <c r="E563" i="1"/>
  <c r="F564" i="1" s="1"/>
  <c r="C557" i="1"/>
  <c r="G551" i="1" l="1"/>
  <c r="H550" i="1"/>
  <c r="N550" i="1" s="1"/>
  <c r="P550" i="1" s="1"/>
  <c r="B550" i="1" s="1"/>
  <c r="J552" i="1"/>
  <c r="K551" i="1"/>
  <c r="L551" i="1" s="1"/>
  <c r="M551" i="1" s="1"/>
  <c r="S564" i="1"/>
  <c r="R564" i="1"/>
  <c r="O564" i="1"/>
  <c r="Q564" i="1" s="1"/>
  <c r="C558" i="1"/>
  <c r="I567" i="1"/>
  <c r="E564" i="1"/>
  <c r="F565" i="1" s="1"/>
  <c r="J553" i="1" l="1"/>
  <c r="K552" i="1"/>
  <c r="L552" i="1" s="1"/>
  <c r="M552" i="1" s="1"/>
  <c r="G552" i="1"/>
  <c r="H551" i="1"/>
  <c r="N551" i="1" s="1"/>
  <c r="P551" i="1" s="1"/>
  <c r="B551" i="1" s="1"/>
  <c r="R565" i="1"/>
  <c r="O565" i="1"/>
  <c r="Q565" i="1" s="1"/>
  <c r="S565" i="1"/>
  <c r="E565" i="1"/>
  <c r="F566" i="1" s="1"/>
  <c r="C559" i="1"/>
  <c r="I568" i="1"/>
  <c r="G553" i="1" l="1"/>
  <c r="H552" i="1"/>
  <c r="N552" i="1" s="1"/>
  <c r="P552" i="1" s="1"/>
  <c r="B552" i="1" s="1"/>
  <c r="K553" i="1"/>
  <c r="L553" i="1" s="1"/>
  <c r="M553" i="1" s="1"/>
  <c r="J554" i="1"/>
  <c r="S566" i="1"/>
  <c r="O566" i="1"/>
  <c r="Q566" i="1" s="1"/>
  <c r="R566" i="1"/>
  <c r="I569" i="1"/>
  <c r="E566" i="1"/>
  <c r="F567" i="1" s="1"/>
  <c r="C560" i="1"/>
  <c r="K554" i="1" l="1"/>
  <c r="L554" i="1" s="1"/>
  <c r="M554" i="1" s="1"/>
  <c r="J555" i="1"/>
  <c r="G554" i="1"/>
  <c r="H553" i="1"/>
  <c r="N553" i="1" s="1"/>
  <c r="P553" i="1" s="1"/>
  <c r="B553" i="1" s="1"/>
  <c r="R567" i="1"/>
  <c r="O567" i="1"/>
  <c r="Q567" i="1" s="1"/>
  <c r="S567" i="1"/>
  <c r="C561" i="1"/>
  <c r="E567" i="1"/>
  <c r="F568" i="1" s="1"/>
  <c r="I570" i="1"/>
  <c r="G555" i="1" l="1"/>
  <c r="H554" i="1"/>
  <c r="N554" i="1" s="1"/>
  <c r="P554" i="1" s="1"/>
  <c r="B554" i="1" s="1"/>
  <c r="K555" i="1"/>
  <c r="L555" i="1" s="1"/>
  <c r="M555" i="1" s="1"/>
  <c r="J556" i="1"/>
  <c r="S568" i="1"/>
  <c r="O568" i="1"/>
  <c r="Q568" i="1" s="1"/>
  <c r="R568" i="1"/>
  <c r="I571" i="1"/>
  <c r="E568" i="1"/>
  <c r="F569" i="1" s="1"/>
  <c r="C562" i="1"/>
  <c r="J557" i="1" l="1"/>
  <c r="K556" i="1"/>
  <c r="L556" i="1" s="1"/>
  <c r="M556" i="1" s="1"/>
  <c r="G556" i="1"/>
  <c r="H555" i="1"/>
  <c r="N555" i="1" s="1"/>
  <c r="P555" i="1" s="1"/>
  <c r="B555" i="1" s="1"/>
  <c r="R569" i="1"/>
  <c r="O569" i="1"/>
  <c r="Q569" i="1" s="1"/>
  <c r="S569" i="1"/>
  <c r="E569" i="1"/>
  <c r="F570" i="1" s="1"/>
  <c r="I572" i="1"/>
  <c r="C563" i="1"/>
  <c r="G557" i="1" l="1"/>
  <c r="H556" i="1"/>
  <c r="N556" i="1" s="1"/>
  <c r="P556" i="1" s="1"/>
  <c r="B556" i="1" s="1"/>
  <c r="K557" i="1"/>
  <c r="L557" i="1" s="1"/>
  <c r="M557" i="1" s="1"/>
  <c r="J558" i="1"/>
  <c r="O570" i="1"/>
  <c r="Q570" i="1" s="1"/>
  <c r="S570" i="1"/>
  <c r="R570" i="1"/>
  <c r="I573" i="1"/>
  <c r="C564" i="1"/>
  <c r="E570" i="1"/>
  <c r="F571" i="1" s="1"/>
  <c r="J559" i="1" l="1"/>
  <c r="K558" i="1"/>
  <c r="L558" i="1" s="1"/>
  <c r="M558" i="1" s="1"/>
  <c r="G558" i="1"/>
  <c r="H557" i="1"/>
  <c r="N557" i="1" s="1"/>
  <c r="P557" i="1" s="1"/>
  <c r="B557" i="1" s="1"/>
  <c r="S571" i="1"/>
  <c r="R571" i="1"/>
  <c r="O571" i="1"/>
  <c r="Q571" i="1" s="1"/>
  <c r="E571" i="1"/>
  <c r="F572" i="1" s="1"/>
  <c r="C565" i="1"/>
  <c r="I574" i="1"/>
  <c r="G559" i="1" l="1"/>
  <c r="H558" i="1"/>
  <c r="N558" i="1" s="1"/>
  <c r="P558" i="1" s="1"/>
  <c r="B558" i="1" s="1"/>
  <c r="J560" i="1"/>
  <c r="K559" i="1"/>
  <c r="L559" i="1" s="1"/>
  <c r="M559" i="1" s="1"/>
  <c r="S572" i="1"/>
  <c r="O572" i="1"/>
  <c r="Q572" i="1" s="1"/>
  <c r="R572" i="1"/>
  <c r="C566" i="1"/>
  <c r="E572" i="1"/>
  <c r="F573" i="1" s="1"/>
  <c r="I575" i="1"/>
  <c r="J561" i="1" l="1"/>
  <c r="K560" i="1"/>
  <c r="L560" i="1" s="1"/>
  <c r="M560" i="1" s="1"/>
  <c r="H559" i="1"/>
  <c r="N559" i="1" s="1"/>
  <c r="P559" i="1" s="1"/>
  <c r="B559" i="1" s="1"/>
  <c r="G560" i="1"/>
  <c r="R573" i="1"/>
  <c r="O573" i="1"/>
  <c r="Q573" i="1" s="1"/>
  <c r="S573" i="1"/>
  <c r="E573" i="1"/>
  <c r="F574" i="1" s="1"/>
  <c r="C567" i="1"/>
  <c r="I576" i="1"/>
  <c r="G561" i="1" l="1"/>
  <c r="H560" i="1"/>
  <c r="N560" i="1" s="1"/>
  <c r="P560" i="1" s="1"/>
  <c r="B560" i="1" s="1"/>
  <c r="K561" i="1"/>
  <c r="L561" i="1" s="1"/>
  <c r="M561" i="1" s="1"/>
  <c r="J562" i="1"/>
  <c r="S574" i="1"/>
  <c r="O574" i="1"/>
  <c r="Q574" i="1" s="1"/>
  <c r="R574" i="1"/>
  <c r="I577" i="1"/>
  <c r="E574" i="1"/>
  <c r="F575" i="1" s="1"/>
  <c r="C568" i="1"/>
  <c r="H561" i="1" l="1"/>
  <c r="N561" i="1" s="1"/>
  <c r="P561" i="1" s="1"/>
  <c r="B561" i="1" s="1"/>
  <c r="G562" i="1"/>
  <c r="K562" i="1"/>
  <c r="L562" i="1" s="1"/>
  <c r="M562" i="1" s="1"/>
  <c r="J563" i="1"/>
  <c r="O575" i="1"/>
  <c r="Q575" i="1" s="1"/>
  <c r="R575" i="1"/>
  <c r="S575" i="1"/>
  <c r="I578" i="1"/>
  <c r="C569" i="1"/>
  <c r="E575" i="1"/>
  <c r="F576" i="1" s="1"/>
  <c r="H562" i="1" l="1"/>
  <c r="N562" i="1" s="1"/>
  <c r="P562" i="1" s="1"/>
  <c r="B562" i="1" s="1"/>
  <c r="G563" i="1"/>
  <c r="J564" i="1"/>
  <c r="K563" i="1"/>
  <c r="L563" i="1" s="1"/>
  <c r="M563" i="1" s="1"/>
  <c r="O576" i="1"/>
  <c r="Q576" i="1" s="1"/>
  <c r="S576" i="1"/>
  <c r="R576" i="1"/>
  <c r="E576" i="1"/>
  <c r="F577" i="1" s="1"/>
  <c r="C570" i="1"/>
  <c r="I579" i="1"/>
  <c r="R577" i="1" l="1"/>
  <c r="J565" i="1"/>
  <c r="K564" i="1"/>
  <c r="L564" i="1" s="1"/>
  <c r="M564" i="1" s="1"/>
  <c r="G564" i="1"/>
  <c r="H563" i="1"/>
  <c r="N563" i="1" s="1"/>
  <c r="P563" i="1" s="1"/>
  <c r="B563" i="1" s="1"/>
  <c r="S577" i="1"/>
  <c r="O577" i="1"/>
  <c r="Q577" i="1" s="1"/>
  <c r="I580" i="1"/>
  <c r="C571" i="1"/>
  <c r="E577" i="1"/>
  <c r="F578" i="1" s="1"/>
  <c r="H564" i="1" l="1"/>
  <c r="N564" i="1" s="1"/>
  <c r="P564" i="1" s="1"/>
  <c r="B564" i="1" s="1"/>
  <c r="G565" i="1"/>
  <c r="J566" i="1"/>
  <c r="K565" i="1"/>
  <c r="L565" i="1" s="1"/>
  <c r="M565" i="1" s="1"/>
  <c r="O578" i="1"/>
  <c r="Q578" i="1" s="1"/>
  <c r="S578" i="1"/>
  <c r="R578" i="1"/>
  <c r="C572" i="1"/>
  <c r="E578" i="1"/>
  <c r="F579" i="1" s="1"/>
  <c r="I581" i="1"/>
  <c r="J567" i="1" l="1"/>
  <c r="K566" i="1"/>
  <c r="L566" i="1" s="1"/>
  <c r="M566" i="1" s="1"/>
  <c r="H565" i="1"/>
  <c r="N565" i="1" s="1"/>
  <c r="P565" i="1" s="1"/>
  <c r="B565" i="1" s="1"/>
  <c r="G566" i="1"/>
  <c r="R579" i="1"/>
  <c r="O579" i="1"/>
  <c r="Q579" i="1" s="1"/>
  <c r="S579" i="1"/>
  <c r="C573" i="1"/>
  <c r="I582" i="1"/>
  <c r="E579" i="1"/>
  <c r="F580" i="1" s="1"/>
  <c r="H566" i="1" l="1"/>
  <c r="N566" i="1" s="1"/>
  <c r="P566" i="1" s="1"/>
  <c r="B566" i="1" s="1"/>
  <c r="G567" i="1"/>
  <c r="J568" i="1"/>
  <c r="K567" i="1"/>
  <c r="L567" i="1" s="1"/>
  <c r="M567" i="1" s="1"/>
  <c r="S580" i="1"/>
  <c r="O580" i="1"/>
  <c r="Q580" i="1" s="1"/>
  <c r="R580" i="1"/>
  <c r="C574" i="1"/>
  <c r="I583" i="1"/>
  <c r="E580" i="1"/>
  <c r="F581" i="1" s="1"/>
  <c r="R581" i="1" l="1"/>
  <c r="K568" i="1"/>
  <c r="L568" i="1" s="1"/>
  <c r="M568" i="1" s="1"/>
  <c r="J569" i="1"/>
  <c r="H567" i="1"/>
  <c r="N567" i="1" s="1"/>
  <c r="P567" i="1" s="1"/>
  <c r="B567" i="1" s="1"/>
  <c r="G568" i="1"/>
  <c r="O581" i="1"/>
  <c r="Q581" i="1" s="1"/>
  <c r="S581" i="1"/>
  <c r="I584" i="1"/>
  <c r="E581" i="1"/>
  <c r="F582" i="1" s="1"/>
  <c r="C575" i="1"/>
  <c r="G569" i="1" l="1"/>
  <c r="H568" i="1"/>
  <c r="N568" i="1" s="1"/>
  <c r="P568" i="1" s="1"/>
  <c r="B568" i="1" s="1"/>
  <c r="K569" i="1"/>
  <c r="L569" i="1" s="1"/>
  <c r="M569" i="1" s="1"/>
  <c r="J570" i="1"/>
  <c r="S582" i="1"/>
  <c r="O582" i="1"/>
  <c r="Q582" i="1" s="1"/>
  <c r="R582" i="1"/>
  <c r="C576" i="1"/>
  <c r="E582" i="1"/>
  <c r="F583" i="1" s="1"/>
  <c r="I585" i="1"/>
  <c r="K570" i="1" l="1"/>
  <c r="L570" i="1" s="1"/>
  <c r="M570" i="1" s="1"/>
  <c r="J571" i="1"/>
  <c r="G570" i="1"/>
  <c r="H569" i="1"/>
  <c r="N569" i="1" s="1"/>
  <c r="P569" i="1" s="1"/>
  <c r="B569" i="1" s="1"/>
  <c r="R583" i="1"/>
  <c r="O583" i="1"/>
  <c r="Q583" i="1" s="1"/>
  <c r="S583" i="1"/>
  <c r="I586" i="1"/>
  <c r="E583" i="1"/>
  <c r="F584" i="1" s="1"/>
  <c r="C577" i="1"/>
  <c r="H570" i="1" l="1"/>
  <c r="N570" i="1" s="1"/>
  <c r="P570" i="1" s="1"/>
  <c r="B570" i="1" s="1"/>
  <c r="G571" i="1"/>
  <c r="K571" i="1"/>
  <c r="L571" i="1" s="1"/>
  <c r="M571" i="1" s="1"/>
  <c r="J572" i="1"/>
  <c r="O584" i="1"/>
  <c r="Q584" i="1" s="1"/>
  <c r="S584" i="1"/>
  <c r="R584" i="1"/>
  <c r="E584" i="1"/>
  <c r="F585" i="1" s="1"/>
  <c r="I587" i="1"/>
  <c r="C578" i="1"/>
  <c r="J573" i="1" l="1"/>
  <c r="K572" i="1"/>
  <c r="L572" i="1" s="1"/>
  <c r="M572" i="1" s="1"/>
  <c r="H571" i="1"/>
  <c r="N571" i="1" s="1"/>
  <c r="P571" i="1" s="1"/>
  <c r="B571" i="1" s="1"/>
  <c r="G572" i="1"/>
  <c r="R585" i="1"/>
  <c r="S585" i="1"/>
  <c r="O585" i="1"/>
  <c r="Q585" i="1" s="1"/>
  <c r="C579" i="1"/>
  <c r="I588" i="1"/>
  <c r="E585" i="1"/>
  <c r="F586" i="1" s="1"/>
  <c r="H572" i="1" l="1"/>
  <c r="N572" i="1" s="1"/>
  <c r="P572" i="1" s="1"/>
  <c r="B572" i="1" s="1"/>
  <c r="G573" i="1"/>
  <c r="K573" i="1"/>
  <c r="L573" i="1" s="1"/>
  <c r="M573" i="1" s="1"/>
  <c r="J574" i="1"/>
  <c r="O586" i="1"/>
  <c r="Q586" i="1" s="1"/>
  <c r="S586" i="1"/>
  <c r="R586" i="1"/>
  <c r="E586" i="1"/>
  <c r="F587" i="1" s="1"/>
  <c r="I589" i="1"/>
  <c r="C580" i="1"/>
  <c r="G574" i="1" l="1"/>
  <c r="H573" i="1"/>
  <c r="N573" i="1" s="1"/>
  <c r="P573" i="1" s="1"/>
  <c r="B573" i="1" s="1"/>
  <c r="K574" i="1"/>
  <c r="L574" i="1" s="1"/>
  <c r="M574" i="1" s="1"/>
  <c r="J575" i="1"/>
  <c r="R587" i="1"/>
  <c r="S587" i="1"/>
  <c r="O587" i="1"/>
  <c r="Q587" i="1" s="1"/>
  <c r="C581" i="1"/>
  <c r="I590" i="1"/>
  <c r="E587" i="1"/>
  <c r="F588" i="1" s="1"/>
  <c r="H574" i="1" l="1"/>
  <c r="N574" i="1" s="1"/>
  <c r="P574" i="1" s="1"/>
  <c r="B574" i="1" s="1"/>
  <c r="G575" i="1"/>
  <c r="K575" i="1"/>
  <c r="L575" i="1" s="1"/>
  <c r="M575" i="1" s="1"/>
  <c r="J576" i="1"/>
  <c r="O588" i="1"/>
  <c r="Q588" i="1" s="1"/>
  <c r="S588" i="1"/>
  <c r="R588" i="1"/>
  <c r="E588" i="1"/>
  <c r="F589" i="1" s="1"/>
  <c r="I591" i="1"/>
  <c r="C582" i="1"/>
  <c r="G576" i="1" l="1"/>
  <c r="H575" i="1"/>
  <c r="N575" i="1" s="1"/>
  <c r="P575" i="1" s="1"/>
  <c r="B575" i="1" s="1"/>
  <c r="K576" i="1"/>
  <c r="L576" i="1" s="1"/>
  <c r="M576" i="1" s="1"/>
  <c r="J577" i="1"/>
  <c r="O589" i="1"/>
  <c r="Q589" i="1" s="1"/>
  <c r="R589" i="1"/>
  <c r="S589" i="1"/>
  <c r="C583" i="1"/>
  <c r="I592" i="1"/>
  <c r="E589" i="1"/>
  <c r="F590" i="1" s="1"/>
  <c r="R590" i="1" l="1"/>
  <c r="G577" i="1"/>
  <c r="H576" i="1"/>
  <c r="N576" i="1" s="1"/>
  <c r="P576" i="1" s="1"/>
  <c r="B576" i="1" s="1"/>
  <c r="J578" i="1"/>
  <c r="K577" i="1"/>
  <c r="L577" i="1" s="1"/>
  <c r="M577" i="1" s="1"/>
  <c r="S590" i="1"/>
  <c r="O590" i="1"/>
  <c r="I593" i="1"/>
  <c r="E590" i="1"/>
  <c r="F591" i="1" s="1"/>
  <c r="C584" i="1"/>
  <c r="K578" i="1" l="1"/>
  <c r="L578" i="1" s="1"/>
  <c r="M578" i="1" s="1"/>
  <c r="J579" i="1"/>
  <c r="H577" i="1"/>
  <c r="N577" i="1" s="1"/>
  <c r="P577" i="1" s="1"/>
  <c r="B577" i="1" s="1"/>
  <c r="G578" i="1"/>
  <c r="O591" i="1"/>
  <c r="S591" i="1"/>
  <c r="R591" i="1"/>
  <c r="Q590" i="1"/>
  <c r="C585" i="1"/>
  <c r="E591" i="1"/>
  <c r="F592" i="1" s="1"/>
  <c r="I594" i="1"/>
  <c r="G579" i="1" l="1"/>
  <c r="H578" i="1"/>
  <c r="N578" i="1" s="1"/>
  <c r="P578" i="1" s="1"/>
  <c r="B578" i="1" s="1"/>
  <c r="J580" i="1"/>
  <c r="K579" i="1"/>
  <c r="L579" i="1" s="1"/>
  <c r="M579" i="1" s="1"/>
  <c r="O592" i="1"/>
  <c r="Q592" i="1" s="1"/>
  <c r="R592" i="1"/>
  <c r="S592" i="1"/>
  <c r="Q591" i="1"/>
  <c r="I595" i="1"/>
  <c r="E592" i="1"/>
  <c r="F593" i="1" s="1"/>
  <c r="C586" i="1"/>
  <c r="R593" i="1" l="1"/>
  <c r="K580" i="1"/>
  <c r="L580" i="1" s="1"/>
  <c r="M580" i="1" s="1"/>
  <c r="J581" i="1"/>
  <c r="G580" i="1"/>
  <c r="H579" i="1"/>
  <c r="N579" i="1" s="1"/>
  <c r="P579" i="1" s="1"/>
  <c r="B579" i="1" s="1"/>
  <c r="S593" i="1"/>
  <c r="O593" i="1"/>
  <c r="Q593" i="1" s="1"/>
  <c r="C587" i="1"/>
  <c r="E593" i="1"/>
  <c r="F594" i="1" s="1"/>
  <c r="I596" i="1"/>
  <c r="H580" i="1" l="1"/>
  <c r="N580" i="1" s="1"/>
  <c r="P580" i="1" s="1"/>
  <c r="B580" i="1" s="1"/>
  <c r="G581" i="1"/>
  <c r="K581" i="1"/>
  <c r="L581" i="1" s="1"/>
  <c r="M581" i="1" s="1"/>
  <c r="J582" i="1"/>
  <c r="R594" i="1"/>
  <c r="O594" i="1"/>
  <c r="Q594" i="1" s="1"/>
  <c r="S594" i="1"/>
  <c r="E594" i="1"/>
  <c r="F595" i="1" s="1"/>
  <c r="I597" i="1"/>
  <c r="C588" i="1"/>
  <c r="K582" i="1" l="1"/>
  <c r="L582" i="1" s="1"/>
  <c r="M582" i="1" s="1"/>
  <c r="J583" i="1"/>
  <c r="G582" i="1"/>
  <c r="H581" i="1"/>
  <c r="N581" i="1" s="1"/>
  <c r="P581" i="1" s="1"/>
  <c r="B581" i="1" s="1"/>
  <c r="O595" i="1"/>
  <c r="Q595" i="1" s="1"/>
  <c r="S595" i="1"/>
  <c r="R595" i="1"/>
  <c r="C589" i="1"/>
  <c r="I598" i="1"/>
  <c r="E595" i="1"/>
  <c r="F596" i="1" s="1"/>
  <c r="G583" i="1" l="1"/>
  <c r="H582" i="1"/>
  <c r="N582" i="1" s="1"/>
  <c r="P582" i="1" s="1"/>
  <c r="B582" i="1" s="1"/>
  <c r="K583" i="1"/>
  <c r="L583" i="1" s="1"/>
  <c r="M583" i="1" s="1"/>
  <c r="J584" i="1"/>
  <c r="O596" i="1"/>
  <c r="Q596" i="1" s="1"/>
  <c r="R596" i="1"/>
  <c r="S596" i="1"/>
  <c r="C590" i="1"/>
  <c r="I599" i="1"/>
  <c r="E596" i="1"/>
  <c r="F597" i="1" s="1"/>
  <c r="R597" i="1" l="1"/>
  <c r="K584" i="1"/>
  <c r="L584" i="1" s="1"/>
  <c r="M584" i="1" s="1"/>
  <c r="J585" i="1"/>
  <c r="G584" i="1"/>
  <c r="H583" i="1"/>
  <c r="N583" i="1" s="1"/>
  <c r="P583" i="1" s="1"/>
  <c r="B583" i="1" s="1"/>
  <c r="S597" i="1"/>
  <c r="O597" i="1"/>
  <c r="Q597" i="1" s="1"/>
  <c r="C591" i="1"/>
  <c r="I600" i="1"/>
  <c r="E597" i="1"/>
  <c r="F598" i="1" s="1"/>
  <c r="K585" i="1" l="1"/>
  <c r="L585" i="1" s="1"/>
  <c r="M585" i="1" s="1"/>
  <c r="J586" i="1"/>
  <c r="G585" i="1"/>
  <c r="H584" i="1"/>
  <c r="N584" i="1" s="1"/>
  <c r="P584" i="1" s="1"/>
  <c r="B584" i="1" s="1"/>
  <c r="O598" i="1"/>
  <c r="Q598" i="1" s="1"/>
  <c r="R598" i="1"/>
  <c r="S598" i="1"/>
  <c r="C592" i="1"/>
  <c r="E598" i="1"/>
  <c r="F599" i="1" s="1"/>
  <c r="I601" i="1"/>
  <c r="G586" i="1" l="1"/>
  <c r="H585" i="1"/>
  <c r="N585" i="1" s="1"/>
  <c r="P585" i="1" s="1"/>
  <c r="B585" i="1" s="1"/>
  <c r="K586" i="1"/>
  <c r="L586" i="1" s="1"/>
  <c r="M586" i="1" s="1"/>
  <c r="J587" i="1"/>
  <c r="O599" i="1"/>
  <c r="Q599" i="1" s="1"/>
  <c r="S599" i="1"/>
  <c r="R599" i="1"/>
  <c r="E599" i="1"/>
  <c r="F600" i="1" s="1"/>
  <c r="I602" i="1"/>
  <c r="C593" i="1"/>
  <c r="J588" i="1" l="1"/>
  <c r="K587" i="1"/>
  <c r="L587" i="1" s="1"/>
  <c r="M587" i="1" s="1"/>
  <c r="H586" i="1"/>
  <c r="N586" i="1" s="1"/>
  <c r="P586" i="1" s="1"/>
  <c r="B586" i="1" s="1"/>
  <c r="G587" i="1"/>
  <c r="S600" i="1"/>
  <c r="R600" i="1"/>
  <c r="O600" i="1"/>
  <c r="Q600" i="1" s="1"/>
  <c r="C594" i="1"/>
  <c r="I603" i="1"/>
  <c r="E600" i="1"/>
  <c r="F601" i="1" s="1"/>
  <c r="H587" i="1" l="1"/>
  <c r="N587" i="1" s="1"/>
  <c r="P587" i="1" s="1"/>
  <c r="B587" i="1" s="1"/>
  <c r="G588" i="1"/>
  <c r="K588" i="1"/>
  <c r="L588" i="1" s="1"/>
  <c r="M588" i="1" s="1"/>
  <c r="J589" i="1"/>
  <c r="O601" i="1"/>
  <c r="Q601" i="1" s="1"/>
  <c r="S601" i="1"/>
  <c r="R601" i="1"/>
  <c r="I604" i="1"/>
  <c r="C595" i="1"/>
  <c r="E601" i="1"/>
  <c r="F602" i="1" s="1"/>
  <c r="H588" i="1" l="1"/>
  <c r="N588" i="1" s="1"/>
  <c r="P588" i="1" s="1"/>
  <c r="B588" i="1" s="1"/>
  <c r="G589" i="1"/>
  <c r="J590" i="1"/>
  <c r="K589" i="1"/>
  <c r="L589" i="1" s="1"/>
  <c r="M589" i="1" s="1"/>
  <c r="R602" i="1"/>
  <c r="O602" i="1"/>
  <c r="Q602" i="1" s="1"/>
  <c r="S602" i="1"/>
  <c r="I605" i="1"/>
  <c r="E602" i="1"/>
  <c r="F603" i="1" s="1"/>
  <c r="C596" i="1"/>
  <c r="K590" i="1" l="1"/>
  <c r="L590" i="1" s="1"/>
  <c r="M590" i="1" s="1"/>
  <c r="J591" i="1"/>
  <c r="H589" i="1"/>
  <c r="N589" i="1" s="1"/>
  <c r="P589" i="1" s="1"/>
  <c r="B589" i="1" s="1"/>
  <c r="G590" i="1"/>
  <c r="O603" i="1"/>
  <c r="Q603" i="1" s="1"/>
  <c r="S603" i="1"/>
  <c r="R603" i="1"/>
  <c r="C597" i="1"/>
  <c r="I606" i="1"/>
  <c r="E603" i="1"/>
  <c r="F604" i="1" s="1"/>
  <c r="R604" i="1" l="1"/>
  <c r="H590" i="1"/>
  <c r="N590" i="1" s="1"/>
  <c r="P590" i="1" s="1"/>
  <c r="B590" i="1" s="1"/>
  <c r="G591" i="1"/>
  <c r="K591" i="1"/>
  <c r="L591" i="1" s="1"/>
  <c r="M591" i="1" s="1"/>
  <c r="J592" i="1"/>
  <c r="S604" i="1"/>
  <c r="O604" i="1"/>
  <c r="Q604" i="1" s="1"/>
  <c r="E604" i="1"/>
  <c r="F605" i="1" s="1"/>
  <c r="I607" i="1"/>
  <c r="C598" i="1"/>
  <c r="G592" i="1" l="1"/>
  <c r="H591" i="1"/>
  <c r="N591" i="1" s="1"/>
  <c r="P591" i="1" s="1"/>
  <c r="B591" i="1" s="1"/>
  <c r="J593" i="1"/>
  <c r="K592" i="1"/>
  <c r="L592" i="1" s="1"/>
  <c r="M592" i="1" s="1"/>
  <c r="O605" i="1"/>
  <c r="Q605" i="1" s="1"/>
  <c r="S605" i="1"/>
  <c r="R605" i="1"/>
  <c r="C599" i="1"/>
  <c r="I608" i="1"/>
  <c r="E605" i="1"/>
  <c r="F606" i="1" s="1"/>
  <c r="J594" i="1" l="1"/>
  <c r="K593" i="1"/>
  <c r="L593" i="1" s="1"/>
  <c r="M593" i="1" s="1"/>
  <c r="G593" i="1"/>
  <c r="H592" i="1"/>
  <c r="N592" i="1" s="1"/>
  <c r="P592" i="1" s="1"/>
  <c r="B592" i="1" s="1"/>
  <c r="R606" i="1"/>
  <c r="S606" i="1"/>
  <c r="O606" i="1"/>
  <c r="Q606" i="1" s="1"/>
  <c r="I609" i="1"/>
  <c r="E606" i="1"/>
  <c r="F607" i="1" s="1"/>
  <c r="C600" i="1"/>
  <c r="H593" i="1" l="1"/>
  <c r="N593" i="1" s="1"/>
  <c r="P593" i="1" s="1"/>
  <c r="B593" i="1" s="1"/>
  <c r="G594" i="1"/>
  <c r="K594" i="1"/>
  <c r="L594" i="1" s="1"/>
  <c r="M594" i="1" s="1"/>
  <c r="J595" i="1"/>
  <c r="O607" i="1"/>
  <c r="Q607" i="1" s="1"/>
  <c r="S607" i="1"/>
  <c r="R607" i="1"/>
  <c r="C601" i="1"/>
  <c r="I610" i="1"/>
  <c r="E607" i="1"/>
  <c r="F608" i="1" s="1"/>
  <c r="G595" i="1" l="1"/>
  <c r="H594" i="1"/>
  <c r="N594" i="1" s="1"/>
  <c r="P594" i="1" s="1"/>
  <c r="B594" i="1" s="1"/>
  <c r="K595" i="1"/>
  <c r="L595" i="1" s="1"/>
  <c r="M595" i="1" s="1"/>
  <c r="J596" i="1"/>
  <c r="R608" i="1"/>
  <c r="S608" i="1"/>
  <c r="O608" i="1"/>
  <c r="Q608" i="1" s="1"/>
  <c r="E608" i="1"/>
  <c r="F609" i="1" s="1"/>
  <c r="C602" i="1"/>
  <c r="I611" i="1"/>
  <c r="G596" i="1" l="1"/>
  <c r="H595" i="1"/>
  <c r="N595" i="1" s="1"/>
  <c r="P595" i="1" s="1"/>
  <c r="B595" i="1" s="1"/>
  <c r="K596" i="1"/>
  <c r="L596" i="1" s="1"/>
  <c r="M596" i="1" s="1"/>
  <c r="J597" i="1"/>
  <c r="O609" i="1"/>
  <c r="Q609" i="1" s="1"/>
  <c r="S609" i="1"/>
  <c r="R609" i="1"/>
  <c r="I612" i="1"/>
  <c r="E609" i="1"/>
  <c r="F610" i="1" s="1"/>
  <c r="C603" i="1"/>
  <c r="H596" i="1" l="1"/>
  <c r="N596" i="1" s="1"/>
  <c r="P596" i="1" s="1"/>
  <c r="B596" i="1" s="1"/>
  <c r="G597" i="1"/>
  <c r="K597" i="1"/>
  <c r="L597" i="1" s="1"/>
  <c r="M597" i="1" s="1"/>
  <c r="J598" i="1"/>
  <c r="R610" i="1"/>
  <c r="S610" i="1"/>
  <c r="O610" i="1"/>
  <c r="Q610" i="1" s="1"/>
  <c r="C604" i="1"/>
  <c r="E610" i="1"/>
  <c r="F611" i="1" s="1"/>
  <c r="I613" i="1"/>
  <c r="H597" i="1" l="1"/>
  <c r="N597" i="1" s="1"/>
  <c r="P597" i="1" s="1"/>
  <c r="B597" i="1" s="1"/>
  <c r="G598" i="1"/>
  <c r="K598" i="1"/>
  <c r="L598" i="1" s="1"/>
  <c r="M598" i="1" s="1"/>
  <c r="J599" i="1"/>
  <c r="O611" i="1"/>
  <c r="Q611" i="1" s="1"/>
  <c r="S611" i="1"/>
  <c r="R611" i="1"/>
  <c r="C605" i="1"/>
  <c r="E611" i="1"/>
  <c r="F612" i="1" s="1"/>
  <c r="I614" i="1"/>
  <c r="S612" i="1" l="1"/>
  <c r="G599" i="1"/>
  <c r="H598" i="1"/>
  <c r="N598" i="1" s="1"/>
  <c r="P598" i="1" s="1"/>
  <c r="B598" i="1" s="1"/>
  <c r="R612" i="1"/>
  <c r="K599" i="1"/>
  <c r="L599" i="1" s="1"/>
  <c r="M599" i="1" s="1"/>
  <c r="J600" i="1"/>
  <c r="O612" i="1"/>
  <c r="Q612" i="1" s="1"/>
  <c r="I615" i="1"/>
  <c r="C606" i="1"/>
  <c r="E612" i="1"/>
  <c r="F613" i="1" s="1"/>
  <c r="J601" i="1" l="1"/>
  <c r="K600" i="1"/>
  <c r="L600" i="1" s="1"/>
  <c r="M600" i="1" s="1"/>
  <c r="H599" i="1"/>
  <c r="N599" i="1" s="1"/>
  <c r="P599" i="1" s="1"/>
  <c r="B599" i="1" s="1"/>
  <c r="G600" i="1"/>
  <c r="O613" i="1"/>
  <c r="Q613" i="1" s="1"/>
  <c r="S613" i="1"/>
  <c r="R613" i="1"/>
  <c r="I616" i="1"/>
  <c r="E613" i="1"/>
  <c r="F614" i="1" s="1"/>
  <c r="C607" i="1"/>
  <c r="G601" i="1" l="1"/>
  <c r="H600" i="1"/>
  <c r="N600" i="1" s="1"/>
  <c r="P600" i="1" s="1"/>
  <c r="B600" i="1" s="1"/>
  <c r="R614" i="1"/>
  <c r="K601" i="1"/>
  <c r="L601" i="1" s="1"/>
  <c r="M601" i="1" s="1"/>
  <c r="J602" i="1"/>
  <c r="O614" i="1"/>
  <c r="Q614" i="1" s="1"/>
  <c r="S614" i="1"/>
  <c r="E614" i="1"/>
  <c r="F615" i="1" s="1"/>
  <c r="I617" i="1"/>
  <c r="C608" i="1"/>
  <c r="K602" i="1" l="1"/>
  <c r="L602" i="1" s="1"/>
  <c r="M602" i="1" s="1"/>
  <c r="J603" i="1"/>
  <c r="H601" i="1"/>
  <c r="N601" i="1" s="1"/>
  <c r="P601" i="1" s="1"/>
  <c r="B601" i="1" s="1"/>
  <c r="G602" i="1"/>
  <c r="S615" i="1"/>
  <c r="O615" i="1"/>
  <c r="Q615" i="1" s="1"/>
  <c r="R615" i="1"/>
  <c r="E615" i="1"/>
  <c r="F616" i="1" s="1"/>
  <c r="C609" i="1"/>
  <c r="I618" i="1"/>
  <c r="G603" i="1" l="1"/>
  <c r="H602" i="1"/>
  <c r="N602" i="1" s="1"/>
  <c r="P602" i="1" s="1"/>
  <c r="B602" i="1" s="1"/>
  <c r="J604" i="1"/>
  <c r="K603" i="1"/>
  <c r="L603" i="1" s="1"/>
  <c r="M603" i="1" s="1"/>
  <c r="R616" i="1"/>
  <c r="O616" i="1"/>
  <c r="Q616" i="1" s="1"/>
  <c r="S616" i="1"/>
  <c r="C610" i="1"/>
  <c r="I619" i="1"/>
  <c r="E616" i="1"/>
  <c r="F617" i="1" s="1"/>
  <c r="J605" i="1" l="1"/>
  <c r="K604" i="1"/>
  <c r="L604" i="1" s="1"/>
  <c r="M604" i="1" s="1"/>
  <c r="G604" i="1"/>
  <c r="H603" i="1"/>
  <c r="N603" i="1" s="1"/>
  <c r="P603" i="1" s="1"/>
  <c r="B603" i="1" s="1"/>
  <c r="S617" i="1"/>
  <c r="O617" i="1"/>
  <c r="Q617" i="1" s="1"/>
  <c r="R617" i="1"/>
  <c r="I620" i="1"/>
  <c r="C611" i="1"/>
  <c r="E617" i="1"/>
  <c r="F618" i="1" s="1"/>
  <c r="H604" i="1" l="1"/>
  <c r="N604" i="1" s="1"/>
  <c r="P604" i="1" s="1"/>
  <c r="B604" i="1" s="1"/>
  <c r="G605" i="1"/>
  <c r="K605" i="1"/>
  <c r="L605" i="1" s="1"/>
  <c r="M605" i="1" s="1"/>
  <c r="J606" i="1"/>
  <c r="R618" i="1"/>
  <c r="O618" i="1"/>
  <c r="Q618" i="1" s="1"/>
  <c r="S618" i="1"/>
  <c r="I621" i="1"/>
  <c r="E618" i="1"/>
  <c r="F619" i="1" s="1"/>
  <c r="C612" i="1"/>
  <c r="H605" i="1" l="1"/>
  <c r="N605" i="1" s="1"/>
  <c r="P605" i="1" s="1"/>
  <c r="B605" i="1" s="1"/>
  <c r="G606" i="1"/>
  <c r="K606" i="1"/>
  <c r="L606" i="1" s="1"/>
  <c r="M606" i="1" s="1"/>
  <c r="J607" i="1"/>
  <c r="S619" i="1"/>
  <c r="O619" i="1"/>
  <c r="Q619" i="1" s="1"/>
  <c r="R619" i="1"/>
  <c r="E619" i="1"/>
  <c r="F620" i="1" s="1"/>
  <c r="I622" i="1"/>
  <c r="C613" i="1"/>
  <c r="G607" i="1" l="1"/>
  <c r="H606" i="1"/>
  <c r="N606" i="1" s="1"/>
  <c r="P606" i="1" s="1"/>
  <c r="B606" i="1" s="1"/>
  <c r="K607" i="1"/>
  <c r="L607" i="1" s="1"/>
  <c r="M607" i="1" s="1"/>
  <c r="J608" i="1"/>
  <c r="R620" i="1"/>
  <c r="O620" i="1"/>
  <c r="Q620" i="1" s="1"/>
  <c r="S620" i="1"/>
  <c r="I623" i="1"/>
  <c r="E620" i="1"/>
  <c r="F621" i="1" s="1"/>
  <c r="C614" i="1"/>
  <c r="G608" i="1" l="1"/>
  <c r="H607" i="1"/>
  <c r="N607" i="1" s="1"/>
  <c r="P607" i="1" s="1"/>
  <c r="B607" i="1" s="1"/>
  <c r="K608" i="1"/>
  <c r="L608" i="1" s="1"/>
  <c r="M608" i="1" s="1"/>
  <c r="J609" i="1"/>
  <c r="S621" i="1"/>
  <c r="O621" i="1"/>
  <c r="R621" i="1"/>
  <c r="C615" i="1"/>
  <c r="E621" i="1"/>
  <c r="F622" i="1" s="1"/>
  <c r="I624" i="1"/>
  <c r="H608" i="1" l="1"/>
  <c r="N608" i="1" s="1"/>
  <c r="P608" i="1" s="1"/>
  <c r="G609" i="1"/>
  <c r="J610" i="1"/>
  <c r="K609" i="1"/>
  <c r="L609" i="1" s="1"/>
  <c r="M609" i="1" s="1"/>
  <c r="R622" i="1"/>
  <c r="S622" i="1"/>
  <c r="Q621" i="1"/>
  <c r="O622" i="1"/>
  <c r="C616" i="1"/>
  <c r="I625" i="1"/>
  <c r="E622" i="1"/>
  <c r="F623" i="1" s="1"/>
  <c r="B608" i="1" l="1"/>
  <c r="K610" i="1"/>
  <c r="L610" i="1" s="1"/>
  <c r="M610" i="1" s="1"/>
  <c r="J611" i="1"/>
  <c r="H609" i="1"/>
  <c r="N609" i="1" s="1"/>
  <c r="P609" i="1" s="1"/>
  <c r="B609" i="1" s="1"/>
  <c r="G610" i="1"/>
  <c r="O623" i="1"/>
  <c r="Q623" i="1" s="1"/>
  <c r="S623" i="1"/>
  <c r="Q622" i="1"/>
  <c r="R623" i="1"/>
  <c r="C617" i="1"/>
  <c r="I626" i="1"/>
  <c r="E623" i="1"/>
  <c r="F624" i="1" s="1"/>
  <c r="H610" i="1" l="1"/>
  <c r="N610" i="1" s="1"/>
  <c r="P610" i="1" s="1"/>
  <c r="B610" i="1" s="1"/>
  <c r="G611" i="1"/>
  <c r="R624" i="1"/>
  <c r="J612" i="1"/>
  <c r="K611" i="1"/>
  <c r="L611" i="1" s="1"/>
  <c r="M611" i="1" s="1"/>
  <c r="O624" i="1"/>
  <c r="Q624" i="1" s="1"/>
  <c r="S624" i="1"/>
  <c r="E624" i="1"/>
  <c r="F625" i="1" s="1"/>
  <c r="I627" i="1"/>
  <c r="C618" i="1"/>
  <c r="K612" i="1" l="1"/>
  <c r="L612" i="1" s="1"/>
  <c r="M612" i="1" s="1"/>
  <c r="J613" i="1"/>
  <c r="G612" i="1"/>
  <c r="H611" i="1"/>
  <c r="N611" i="1" s="1"/>
  <c r="P611" i="1" s="1"/>
  <c r="B611" i="1" s="1"/>
  <c r="R625" i="1"/>
  <c r="O625" i="1"/>
  <c r="Q625" i="1" s="1"/>
  <c r="S625" i="1"/>
  <c r="C619" i="1"/>
  <c r="I628" i="1"/>
  <c r="E625" i="1"/>
  <c r="F626" i="1" s="1"/>
  <c r="H612" i="1" l="1"/>
  <c r="N612" i="1" s="1"/>
  <c r="P612" i="1" s="1"/>
  <c r="B612" i="1" s="1"/>
  <c r="G613" i="1"/>
  <c r="J614" i="1"/>
  <c r="K613" i="1"/>
  <c r="L613" i="1" s="1"/>
  <c r="M613" i="1" s="1"/>
  <c r="S626" i="1"/>
  <c r="O626" i="1"/>
  <c r="Q626" i="1" s="1"/>
  <c r="R626" i="1"/>
  <c r="I629" i="1"/>
  <c r="E626" i="1"/>
  <c r="F627" i="1" s="1"/>
  <c r="C620" i="1"/>
  <c r="K614" i="1" l="1"/>
  <c r="L614" i="1" s="1"/>
  <c r="M614" i="1" s="1"/>
  <c r="J615" i="1"/>
  <c r="G614" i="1"/>
  <c r="H613" i="1"/>
  <c r="N613" i="1" s="1"/>
  <c r="P613" i="1" s="1"/>
  <c r="B613" i="1" s="1"/>
  <c r="R627" i="1"/>
  <c r="O627" i="1"/>
  <c r="Q627" i="1" s="1"/>
  <c r="S627" i="1"/>
  <c r="C621" i="1"/>
  <c r="E627" i="1"/>
  <c r="F628" i="1" s="1"/>
  <c r="I630" i="1"/>
  <c r="H614" i="1" l="1"/>
  <c r="N614" i="1" s="1"/>
  <c r="P614" i="1" s="1"/>
  <c r="B614" i="1" s="1"/>
  <c r="G615" i="1"/>
  <c r="K615" i="1"/>
  <c r="L615" i="1" s="1"/>
  <c r="M615" i="1" s="1"/>
  <c r="J616" i="1"/>
  <c r="O628" i="1"/>
  <c r="Q628" i="1" s="1"/>
  <c r="S628" i="1"/>
  <c r="R628" i="1"/>
  <c r="E628" i="1"/>
  <c r="F629" i="1" s="1"/>
  <c r="I631" i="1"/>
  <c r="C622" i="1"/>
  <c r="J617" i="1" l="1"/>
  <c r="K616" i="1"/>
  <c r="L616" i="1" s="1"/>
  <c r="M616" i="1" s="1"/>
  <c r="G616" i="1"/>
  <c r="H615" i="1"/>
  <c r="N615" i="1" s="1"/>
  <c r="P615" i="1" s="1"/>
  <c r="B615" i="1" s="1"/>
  <c r="R629" i="1"/>
  <c r="O629" i="1"/>
  <c r="Q629" i="1" s="1"/>
  <c r="S629" i="1"/>
  <c r="I632" i="1"/>
  <c r="C623" i="1"/>
  <c r="E629" i="1"/>
  <c r="F630" i="1" s="1"/>
  <c r="H616" i="1" l="1"/>
  <c r="N616" i="1" s="1"/>
  <c r="P616" i="1" s="1"/>
  <c r="B616" i="1" s="1"/>
  <c r="G617" i="1"/>
  <c r="K617" i="1"/>
  <c r="L617" i="1" s="1"/>
  <c r="M617" i="1" s="1"/>
  <c r="J618" i="1"/>
  <c r="S630" i="1"/>
  <c r="O630" i="1"/>
  <c r="Q630" i="1" s="1"/>
  <c r="R630" i="1"/>
  <c r="I633" i="1"/>
  <c r="C624" i="1"/>
  <c r="E630" i="1"/>
  <c r="F631" i="1" s="1"/>
  <c r="H617" i="1" l="1"/>
  <c r="N617" i="1" s="1"/>
  <c r="P617" i="1" s="1"/>
  <c r="B617" i="1" s="1"/>
  <c r="G618" i="1"/>
  <c r="K618" i="1"/>
  <c r="L618" i="1" s="1"/>
  <c r="M618" i="1" s="1"/>
  <c r="J619" i="1"/>
  <c r="O631" i="1"/>
  <c r="Q631" i="1" s="1"/>
  <c r="R631" i="1"/>
  <c r="S631" i="1"/>
  <c r="C625" i="1"/>
  <c r="I634" i="1"/>
  <c r="E631" i="1"/>
  <c r="F632" i="1" s="1"/>
  <c r="H618" i="1" l="1"/>
  <c r="N618" i="1" s="1"/>
  <c r="P618" i="1" s="1"/>
  <c r="B618" i="1" s="1"/>
  <c r="G619" i="1"/>
  <c r="J620" i="1"/>
  <c r="K619" i="1"/>
  <c r="L619" i="1" s="1"/>
  <c r="M619" i="1" s="1"/>
  <c r="S632" i="1"/>
  <c r="O632" i="1"/>
  <c r="Q632" i="1" s="1"/>
  <c r="R632" i="1"/>
  <c r="E632" i="1"/>
  <c r="F633" i="1" s="1"/>
  <c r="C626" i="1"/>
  <c r="I635" i="1"/>
  <c r="K620" i="1" l="1"/>
  <c r="L620" i="1" s="1"/>
  <c r="M620" i="1" s="1"/>
  <c r="J621" i="1"/>
  <c r="H619" i="1"/>
  <c r="N619" i="1" s="1"/>
  <c r="P619" i="1" s="1"/>
  <c r="B619" i="1" s="1"/>
  <c r="G620" i="1"/>
  <c r="R633" i="1"/>
  <c r="O633" i="1"/>
  <c r="Q633" i="1" s="1"/>
  <c r="S633" i="1"/>
  <c r="E633" i="1"/>
  <c r="F634" i="1" s="1"/>
  <c r="I636" i="1"/>
  <c r="C627" i="1"/>
  <c r="H620" i="1" l="1"/>
  <c r="N620" i="1" s="1"/>
  <c r="P620" i="1" s="1"/>
  <c r="B620" i="1" s="1"/>
  <c r="G621" i="1"/>
  <c r="K621" i="1"/>
  <c r="L621" i="1" s="1"/>
  <c r="M621" i="1" s="1"/>
  <c r="J622" i="1"/>
  <c r="S634" i="1"/>
  <c r="O634" i="1"/>
  <c r="Q634" i="1" s="1"/>
  <c r="R634" i="1"/>
  <c r="I637" i="1"/>
  <c r="C628" i="1"/>
  <c r="E634" i="1"/>
  <c r="F635" i="1" s="1"/>
  <c r="J623" i="1" l="1"/>
  <c r="K622" i="1"/>
  <c r="L622" i="1" s="1"/>
  <c r="M622" i="1" s="1"/>
  <c r="G622" i="1"/>
  <c r="H621" i="1"/>
  <c r="N621" i="1" s="1"/>
  <c r="P621" i="1" s="1"/>
  <c r="B621" i="1" s="1"/>
  <c r="R635" i="1"/>
  <c r="O635" i="1"/>
  <c r="Q635" i="1" s="1"/>
  <c r="S635" i="1"/>
  <c r="C629" i="1"/>
  <c r="E635" i="1"/>
  <c r="F636" i="1" s="1"/>
  <c r="I638" i="1"/>
  <c r="G623" i="1" l="1"/>
  <c r="H622" i="1"/>
  <c r="N622" i="1" s="1"/>
  <c r="P622" i="1" s="1"/>
  <c r="B622" i="1" s="1"/>
  <c r="J624" i="1"/>
  <c r="K623" i="1"/>
  <c r="L623" i="1" s="1"/>
  <c r="M623" i="1" s="1"/>
  <c r="O636" i="1"/>
  <c r="Q636" i="1" s="1"/>
  <c r="S636" i="1"/>
  <c r="R636" i="1"/>
  <c r="C630" i="1"/>
  <c r="I639" i="1"/>
  <c r="E636" i="1"/>
  <c r="F637" i="1" s="1"/>
  <c r="K624" i="1" l="1"/>
  <c r="L624" i="1" s="1"/>
  <c r="M624" i="1" s="1"/>
  <c r="J625" i="1"/>
  <c r="G624" i="1"/>
  <c r="H623" i="1"/>
  <c r="N623" i="1" s="1"/>
  <c r="P623" i="1" s="1"/>
  <c r="B623" i="1" s="1"/>
  <c r="O637" i="1"/>
  <c r="Q637" i="1" s="1"/>
  <c r="R637" i="1"/>
  <c r="S637" i="1"/>
  <c r="C631" i="1"/>
  <c r="I640" i="1"/>
  <c r="E637" i="1"/>
  <c r="F638" i="1" s="1"/>
  <c r="R638" i="1" l="1"/>
  <c r="G625" i="1"/>
  <c r="H624" i="1"/>
  <c r="N624" i="1" s="1"/>
  <c r="P624" i="1" s="1"/>
  <c r="B624" i="1" s="1"/>
  <c r="K625" i="1"/>
  <c r="L625" i="1" s="1"/>
  <c r="M625" i="1" s="1"/>
  <c r="J626" i="1"/>
  <c r="O638" i="1"/>
  <c r="Q638" i="1" s="1"/>
  <c r="S638" i="1"/>
  <c r="I641" i="1"/>
  <c r="E638" i="1"/>
  <c r="F639" i="1" s="1"/>
  <c r="C632" i="1"/>
  <c r="G626" i="1" l="1"/>
  <c r="H625" i="1"/>
  <c r="N625" i="1" s="1"/>
  <c r="P625" i="1" s="1"/>
  <c r="B625" i="1" s="1"/>
  <c r="K626" i="1"/>
  <c r="L626" i="1" s="1"/>
  <c r="M626" i="1" s="1"/>
  <c r="J627" i="1"/>
  <c r="S639" i="1"/>
  <c r="R639" i="1"/>
  <c r="O639" i="1"/>
  <c r="Q639" i="1" s="1"/>
  <c r="C633" i="1"/>
  <c r="E639" i="1"/>
  <c r="F640" i="1" s="1"/>
  <c r="I642" i="1"/>
  <c r="G627" i="1" l="1"/>
  <c r="H626" i="1"/>
  <c r="N626" i="1" s="1"/>
  <c r="P626" i="1" s="1"/>
  <c r="B626" i="1" s="1"/>
  <c r="K627" i="1"/>
  <c r="L627" i="1" s="1"/>
  <c r="M627" i="1" s="1"/>
  <c r="J628" i="1"/>
  <c r="S640" i="1"/>
  <c r="O640" i="1"/>
  <c r="Q640" i="1" s="1"/>
  <c r="R640" i="1"/>
  <c r="C634" i="1"/>
  <c r="E640" i="1"/>
  <c r="F641" i="1" s="1"/>
  <c r="I643" i="1"/>
  <c r="H627" i="1" l="1"/>
  <c r="N627" i="1" s="1"/>
  <c r="P627" i="1" s="1"/>
  <c r="B627" i="1" s="1"/>
  <c r="G628" i="1"/>
  <c r="K628" i="1"/>
  <c r="L628" i="1" s="1"/>
  <c r="M628" i="1" s="1"/>
  <c r="J629" i="1"/>
  <c r="R641" i="1"/>
  <c r="O641" i="1"/>
  <c r="Q641" i="1" s="1"/>
  <c r="S641" i="1"/>
  <c r="E641" i="1"/>
  <c r="F642" i="1" s="1"/>
  <c r="C635" i="1"/>
  <c r="I644" i="1"/>
  <c r="G629" i="1" l="1"/>
  <c r="H628" i="1"/>
  <c r="N628" i="1" s="1"/>
  <c r="P628" i="1" s="1"/>
  <c r="B628" i="1" s="1"/>
  <c r="J630" i="1"/>
  <c r="K629" i="1"/>
  <c r="L629" i="1" s="1"/>
  <c r="M629" i="1" s="1"/>
  <c r="S642" i="1"/>
  <c r="O642" i="1"/>
  <c r="Q642" i="1" s="1"/>
  <c r="R642" i="1"/>
  <c r="E642" i="1"/>
  <c r="F643" i="1" s="1"/>
  <c r="I645" i="1"/>
  <c r="C636" i="1"/>
  <c r="K630" i="1" l="1"/>
  <c r="L630" i="1" s="1"/>
  <c r="M630" i="1" s="1"/>
  <c r="J631" i="1"/>
  <c r="G630" i="1"/>
  <c r="H629" i="1"/>
  <c r="N629" i="1" s="1"/>
  <c r="P629" i="1" s="1"/>
  <c r="B629" i="1" s="1"/>
  <c r="R643" i="1"/>
  <c r="O643" i="1"/>
  <c r="Q643" i="1" s="1"/>
  <c r="S643" i="1"/>
  <c r="I646" i="1"/>
  <c r="C637" i="1"/>
  <c r="E643" i="1"/>
  <c r="F644" i="1" s="1"/>
  <c r="H630" i="1" l="1"/>
  <c r="N630" i="1" s="1"/>
  <c r="P630" i="1" s="1"/>
  <c r="B630" i="1" s="1"/>
  <c r="G631" i="1"/>
  <c r="K631" i="1"/>
  <c r="L631" i="1" s="1"/>
  <c r="M631" i="1" s="1"/>
  <c r="J632" i="1"/>
  <c r="S644" i="1"/>
  <c r="O644" i="1"/>
  <c r="Q644" i="1" s="1"/>
  <c r="R644" i="1"/>
  <c r="I647" i="1"/>
  <c r="C638" i="1"/>
  <c r="E644" i="1"/>
  <c r="F645" i="1" s="1"/>
  <c r="K632" i="1" l="1"/>
  <c r="L632" i="1" s="1"/>
  <c r="M632" i="1" s="1"/>
  <c r="J633" i="1"/>
  <c r="G632" i="1"/>
  <c r="H631" i="1"/>
  <c r="N631" i="1" s="1"/>
  <c r="P631" i="1" s="1"/>
  <c r="B631" i="1" s="1"/>
  <c r="R645" i="1"/>
  <c r="O645" i="1"/>
  <c r="Q645" i="1" s="1"/>
  <c r="S645" i="1"/>
  <c r="I648" i="1"/>
  <c r="E645" i="1"/>
  <c r="F646" i="1" s="1"/>
  <c r="C639" i="1"/>
  <c r="G633" i="1" l="1"/>
  <c r="H632" i="1"/>
  <c r="N632" i="1" s="1"/>
  <c r="P632" i="1" s="1"/>
  <c r="B632" i="1" s="1"/>
  <c r="J634" i="1"/>
  <c r="K633" i="1"/>
  <c r="L633" i="1" s="1"/>
  <c r="M633" i="1" s="1"/>
  <c r="S646" i="1"/>
  <c r="O646" i="1"/>
  <c r="Q646" i="1" s="1"/>
  <c r="R646" i="1"/>
  <c r="C640" i="1"/>
  <c r="E646" i="1"/>
  <c r="F647" i="1" s="1"/>
  <c r="I649" i="1"/>
  <c r="J635" i="1" l="1"/>
  <c r="K634" i="1"/>
  <c r="L634" i="1" s="1"/>
  <c r="M634" i="1" s="1"/>
  <c r="G634" i="1"/>
  <c r="H633" i="1"/>
  <c r="N633" i="1" s="1"/>
  <c r="P633" i="1" s="1"/>
  <c r="B633" i="1" s="1"/>
  <c r="O647" i="1"/>
  <c r="Q647" i="1" s="1"/>
  <c r="R647" i="1"/>
  <c r="S647" i="1"/>
  <c r="C641" i="1"/>
  <c r="I650" i="1"/>
  <c r="E647" i="1"/>
  <c r="F648" i="1" s="1"/>
  <c r="G635" i="1" l="1"/>
  <c r="H634" i="1"/>
  <c r="N634" i="1" s="1"/>
  <c r="P634" i="1" s="1"/>
  <c r="B634" i="1" s="1"/>
  <c r="K635" i="1"/>
  <c r="L635" i="1" s="1"/>
  <c r="M635" i="1" s="1"/>
  <c r="J636" i="1"/>
  <c r="S648" i="1"/>
  <c r="R648" i="1"/>
  <c r="O648" i="1"/>
  <c r="Q648" i="1" s="1"/>
  <c r="E648" i="1"/>
  <c r="F649" i="1" s="1"/>
  <c r="I651" i="1"/>
  <c r="C642" i="1"/>
  <c r="K636" i="1" l="1"/>
  <c r="L636" i="1" s="1"/>
  <c r="M636" i="1" s="1"/>
  <c r="J637" i="1"/>
  <c r="H635" i="1"/>
  <c r="N635" i="1" s="1"/>
  <c r="P635" i="1" s="1"/>
  <c r="B635" i="1" s="1"/>
  <c r="G636" i="1"/>
  <c r="R649" i="1"/>
  <c r="O649" i="1"/>
  <c r="Q649" i="1" s="1"/>
  <c r="S649" i="1"/>
  <c r="E649" i="1"/>
  <c r="F650" i="1" s="1"/>
  <c r="C643" i="1"/>
  <c r="I652" i="1"/>
  <c r="K637" i="1" l="1"/>
  <c r="L637" i="1" s="1"/>
  <c r="M637" i="1" s="1"/>
  <c r="J638" i="1"/>
  <c r="H636" i="1"/>
  <c r="N636" i="1" s="1"/>
  <c r="P636" i="1" s="1"/>
  <c r="B636" i="1" s="1"/>
  <c r="G637" i="1"/>
  <c r="S650" i="1"/>
  <c r="O650" i="1"/>
  <c r="Q650" i="1" s="1"/>
  <c r="R650" i="1"/>
  <c r="I653" i="1"/>
  <c r="C644" i="1"/>
  <c r="E650" i="1"/>
  <c r="F651" i="1" s="1"/>
  <c r="H637" i="1" l="1"/>
  <c r="N637" i="1" s="1"/>
  <c r="P637" i="1" s="1"/>
  <c r="B637" i="1" s="1"/>
  <c r="G638" i="1"/>
  <c r="K638" i="1"/>
  <c r="L638" i="1" s="1"/>
  <c r="M638" i="1" s="1"/>
  <c r="J639" i="1"/>
  <c r="R651" i="1"/>
  <c r="O651" i="1"/>
  <c r="Q651" i="1" s="1"/>
  <c r="S651" i="1"/>
  <c r="E651" i="1"/>
  <c r="F652" i="1" s="1"/>
  <c r="C645" i="1"/>
  <c r="I654" i="1"/>
  <c r="J640" i="1" l="1"/>
  <c r="K639" i="1"/>
  <c r="L639" i="1" s="1"/>
  <c r="M639" i="1" s="1"/>
  <c r="G639" i="1"/>
  <c r="H638" i="1"/>
  <c r="N638" i="1" s="1"/>
  <c r="P638" i="1" s="1"/>
  <c r="B638" i="1" s="1"/>
  <c r="S652" i="1"/>
  <c r="O652" i="1"/>
  <c r="R652" i="1"/>
  <c r="E652" i="1"/>
  <c r="F653" i="1" s="1"/>
  <c r="I655" i="1"/>
  <c r="C646" i="1"/>
  <c r="H639" i="1" l="1"/>
  <c r="N639" i="1" s="1"/>
  <c r="P639" i="1" s="1"/>
  <c r="B639" i="1" s="1"/>
  <c r="G640" i="1"/>
  <c r="J641" i="1"/>
  <c r="K640" i="1"/>
  <c r="L640" i="1" s="1"/>
  <c r="M640" i="1" s="1"/>
  <c r="S653" i="1"/>
  <c r="R653" i="1"/>
  <c r="Q652" i="1"/>
  <c r="O653" i="1"/>
  <c r="Q653" i="1" s="1"/>
  <c r="C647" i="1"/>
  <c r="E653" i="1"/>
  <c r="F654" i="1" s="1"/>
  <c r="I656" i="1"/>
  <c r="J642" i="1" l="1"/>
  <c r="K641" i="1"/>
  <c r="L641" i="1" s="1"/>
  <c r="M641" i="1" s="1"/>
  <c r="H640" i="1"/>
  <c r="N640" i="1" s="1"/>
  <c r="P640" i="1" s="1"/>
  <c r="B640" i="1" s="1"/>
  <c r="G641" i="1"/>
  <c r="O654" i="1"/>
  <c r="R654" i="1"/>
  <c r="S654" i="1"/>
  <c r="E654" i="1"/>
  <c r="F655" i="1" s="1"/>
  <c r="I657" i="1"/>
  <c r="C648" i="1"/>
  <c r="R655" i="1" l="1"/>
  <c r="G642" i="1"/>
  <c r="H641" i="1"/>
  <c r="N641" i="1" s="1"/>
  <c r="P641" i="1" s="1"/>
  <c r="B641" i="1" s="1"/>
  <c r="J643" i="1"/>
  <c r="K642" i="1"/>
  <c r="L642" i="1" s="1"/>
  <c r="M642" i="1" s="1"/>
  <c r="O655" i="1"/>
  <c r="Q655" i="1" s="1"/>
  <c r="S655" i="1"/>
  <c r="Q654" i="1"/>
  <c r="C649" i="1"/>
  <c r="I658" i="1"/>
  <c r="E655" i="1"/>
  <c r="F656" i="1" s="1"/>
  <c r="H642" i="1" l="1"/>
  <c r="N642" i="1" s="1"/>
  <c r="P642" i="1" s="1"/>
  <c r="B642" i="1" s="1"/>
  <c r="G643" i="1"/>
  <c r="K643" i="1"/>
  <c r="L643" i="1" s="1"/>
  <c r="M643" i="1" s="1"/>
  <c r="J644" i="1"/>
  <c r="O656" i="1"/>
  <c r="Q656" i="1" s="1"/>
  <c r="S656" i="1"/>
  <c r="R656" i="1"/>
  <c r="E656" i="1"/>
  <c r="F657" i="1" s="1"/>
  <c r="I659" i="1"/>
  <c r="C650" i="1"/>
  <c r="H643" i="1" l="1"/>
  <c r="N643" i="1" s="1"/>
  <c r="P643" i="1" s="1"/>
  <c r="B643" i="1" s="1"/>
  <c r="G644" i="1"/>
  <c r="K644" i="1"/>
  <c r="L644" i="1" s="1"/>
  <c r="M644" i="1" s="1"/>
  <c r="J645" i="1"/>
  <c r="R657" i="1"/>
  <c r="S657" i="1"/>
  <c r="O657" i="1"/>
  <c r="Q657" i="1" s="1"/>
  <c r="I660" i="1"/>
  <c r="C651" i="1"/>
  <c r="E657" i="1"/>
  <c r="F658" i="1" s="1"/>
  <c r="H644" i="1" l="1"/>
  <c r="N644" i="1" s="1"/>
  <c r="P644" i="1" s="1"/>
  <c r="B644" i="1" s="1"/>
  <c r="G645" i="1"/>
  <c r="K645" i="1"/>
  <c r="L645" i="1" s="1"/>
  <c r="M645" i="1" s="1"/>
  <c r="J646" i="1"/>
  <c r="O658" i="1"/>
  <c r="Q658" i="1" s="1"/>
  <c r="S658" i="1"/>
  <c r="R658" i="1"/>
  <c r="E658" i="1"/>
  <c r="F659" i="1" s="1"/>
  <c r="I661" i="1"/>
  <c r="C652" i="1"/>
  <c r="G646" i="1" l="1"/>
  <c r="H645" i="1"/>
  <c r="N645" i="1" s="1"/>
  <c r="P645" i="1" s="1"/>
  <c r="B645" i="1" s="1"/>
  <c r="K646" i="1"/>
  <c r="L646" i="1" s="1"/>
  <c r="M646" i="1" s="1"/>
  <c r="J647" i="1"/>
  <c r="O659" i="1"/>
  <c r="Q659" i="1" s="1"/>
  <c r="R659" i="1"/>
  <c r="S659" i="1"/>
  <c r="E659" i="1"/>
  <c r="F660" i="1" s="1"/>
  <c r="C653" i="1"/>
  <c r="I662" i="1"/>
  <c r="R660" i="1" l="1"/>
  <c r="G647" i="1"/>
  <c r="H646" i="1"/>
  <c r="N646" i="1" s="1"/>
  <c r="P646" i="1" s="1"/>
  <c r="B646" i="1" s="1"/>
  <c r="J648" i="1"/>
  <c r="K647" i="1"/>
  <c r="L647" i="1" s="1"/>
  <c r="M647" i="1" s="1"/>
  <c r="O660" i="1"/>
  <c r="Q660" i="1" s="1"/>
  <c r="S660" i="1"/>
  <c r="C654" i="1"/>
  <c r="I663" i="1"/>
  <c r="E660" i="1"/>
  <c r="F661" i="1" s="1"/>
  <c r="J649" i="1" l="1"/>
  <c r="K648" i="1"/>
  <c r="L648" i="1" s="1"/>
  <c r="M648" i="1" s="1"/>
  <c r="G648" i="1"/>
  <c r="H647" i="1"/>
  <c r="N647" i="1" s="1"/>
  <c r="P647" i="1" s="1"/>
  <c r="B647" i="1" s="1"/>
  <c r="R661" i="1"/>
  <c r="O661" i="1"/>
  <c r="Q661" i="1" s="1"/>
  <c r="S661" i="1"/>
  <c r="I664" i="1"/>
  <c r="E661" i="1"/>
  <c r="F662" i="1" s="1"/>
  <c r="C655" i="1"/>
  <c r="H648" i="1" l="1"/>
  <c r="N648" i="1" s="1"/>
  <c r="P648" i="1" s="1"/>
  <c r="B648" i="1" s="1"/>
  <c r="G649" i="1"/>
  <c r="K649" i="1"/>
  <c r="L649" i="1" s="1"/>
  <c r="M649" i="1" s="1"/>
  <c r="J650" i="1"/>
  <c r="S662" i="1"/>
  <c r="O662" i="1"/>
  <c r="Q662" i="1" s="1"/>
  <c r="R662" i="1"/>
  <c r="C656" i="1"/>
  <c r="I665" i="1"/>
  <c r="E662" i="1"/>
  <c r="F663" i="1" s="1"/>
  <c r="H649" i="1" l="1"/>
  <c r="N649" i="1" s="1"/>
  <c r="P649" i="1" s="1"/>
  <c r="B649" i="1" s="1"/>
  <c r="G650" i="1"/>
  <c r="K650" i="1"/>
  <c r="L650" i="1" s="1"/>
  <c r="M650" i="1" s="1"/>
  <c r="J651" i="1"/>
  <c r="O663" i="1"/>
  <c r="Q663" i="1" s="1"/>
  <c r="R663" i="1"/>
  <c r="S663" i="1"/>
  <c r="E663" i="1"/>
  <c r="F664" i="1" s="1"/>
  <c r="I666" i="1"/>
  <c r="C657" i="1"/>
  <c r="G651" i="1" l="1"/>
  <c r="H650" i="1"/>
  <c r="N650" i="1" s="1"/>
  <c r="P650" i="1" s="1"/>
  <c r="B650" i="1" s="1"/>
  <c r="J652" i="1"/>
  <c r="K651" i="1"/>
  <c r="L651" i="1" s="1"/>
  <c r="M651" i="1" s="1"/>
  <c r="R664" i="1"/>
  <c r="S664" i="1"/>
  <c r="O664" i="1"/>
  <c r="Q664" i="1" s="1"/>
  <c r="I667" i="1"/>
  <c r="E664" i="1"/>
  <c r="F665" i="1" s="1"/>
  <c r="C658" i="1"/>
  <c r="K652" i="1" l="1"/>
  <c r="L652" i="1" s="1"/>
  <c r="M652" i="1" s="1"/>
  <c r="J653" i="1"/>
  <c r="G652" i="1"/>
  <c r="H651" i="1"/>
  <c r="N651" i="1" s="1"/>
  <c r="P651" i="1" s="1"/>
  <c r="B651" i="1" s="1"/>
  <c r="O665" i="1"/>
  <c r="Q665" i="1" s="1"/>
  <c r="R665" i="1"/>
  <c r="S665" i="1"/>
  <c r="C659" i="1"/>
  <c r="E665" i="1"/>
  <c r="F666" i="1" s="1"/>
  <c r="I668" i="1"/>
  <c r="H652" i="1" l="1"/>
  <c r="N652" i="1" s="1"/>
  <c r="P652" i="1" s="1"/>
  <c r="B652" i="1" s="1"/>
  <c r="G653" i="1"/>
  <c r="J654" i="1"/>
  <c r="K653" i="1"/>
  <c r="L653" i="1" s="1"/>
  <c r="M653" i="1" s="1"/>
  <c r="S666" i="1"/>
  <c r="R666" i="1"/>
  <c r="O666" i="1"/>
  <c r="Q666" i="1" s="1"/>
  <c r="E666" i="1"/>
  <c r="F667" i="1" s="1"/>
  <c r="I669" i="1"/>
  <c r="C660" i="1"/>
  <c r="J655" i="1" l="1"/>
  <c r="K654" i="1"/>
  <c r="L654" i="1" s="1"/>
  <c r="M654" i="1" s="1"/>
  <c r="G654" i="1"/>
  <c r="H653" i="1"/>
  <c r="N653" i="1" s="1"/>
  <c r="P653" i="1" s="1"/>
  <c r="B653" i="1" s="1"/>
  <c r="O667" i="1"/>
  <c r="Q667" i="1" s="1"/>
  <c r="R667" i="1"/>
  <c r="S667" i="1"/>
  <c r="C661" i="1"/>
  <c r="I670" i="1"/>
  <c r="E667" i="1"/>
  <c r="F668" i="1" s="1"/>
  <c r="H654" i="1" l="1"/>
  <c r="N654" i="1" s="1"/>
  <c r="P654" i="1" s="1"/>
  <c r="B654" i="1" s="1"/>
  <c r="G655" i="1"/>
  <c r="J656" i="1"/>
  <c r="K655" i="1"/>
  <c r="L655" i="1" s="1"/>
  <c r="M655" i="1" s="1"/>
  <c r="O668" i="1"/>
  <c r="Q668" i="1" s="1"/>
  <c r="S668" i="1"/>
  <c r="R668" i="1"/>
  <c r="E668" i="1"/>
  <c r="F669" i="1" s="1"/>
  <c r="C662" i="1"/>
  <c r="I671" i="1"/>
  <c r="R669" i="1" l="1"/>
  <c r="K656" i="1"/>
  <c r="L656" i="1" s="1"/>
  <c r="M656" i="1" s="1"/>
  <c r="J657" i="1"/>
  <c r="H655" i="1"/>
  <c r="N655" i="1" s="1"/>
  <c r="P655" i="1" s="1"/>
  <c r="B655" i="1" s="1"/>
  <c r="G656" i="1"/>
  <c r="S669" i="1"/>
  <c r="O669" i="1"/>
  <c r="Q669" i="1" s="1"/>
  <c r="I672" i="1"/>
  <c r="E669" i="1"/>
  <c r="F670" i="1" s="1"/>
  <c r="C663" i="1"/>
  <c r="K657" i="1" l="1"/>
  <c r="L657" i="1" s="1"/>
  <c r="M657" i="1" s="1"/>
  <c r="J658" i="1"/>
  <c r="G657" i="1"/>
  <c r="H656" i="1"/>
  <c r="N656" i="1" s="1"/>
  <c r="P656" i="1" s="1"/>
  <c r="B656" i="1" s="1"/>
  <c r="O670" i="1"/>
  <c r="Q670" i="1" s="1"/>
  <c r="S670" i="1"/>
  <c r="R670" i="1"/>
  <c r="C664" i="1"/>
  <c r="E670" i="1"/>
  <c r="F671" i="1" s="1"/>
  <c r="I673" i="1"/>
  <c r="G658" i="1" l="1"/>
  <c r="H657" i="1"/>
  <c r="N657" i="1" s="1"/>
  <c r="P657" i="1" s="1"/>
  <c r="B657" i="1" s="1"/>
  <c r="J659" i="1"/>
  <c r="K658" i="1"/>
  <c r="L658" i="1" s="1"/>
  <c r="M658" i="1" s="1"/>
  <c r="R671" i="1"/>
  <c r="O671" i="1"/>
  <c r="Q671" i="1" s="1"/>
  <c r="S671" i="1"/>
  <c r="I674" i="1"/>
  <c r="E671" i="1"/>
  <c r="F672" i="1" s="1"/>
  <c r="C665" i="1"/>
  <c r="K659" i="1" l="1"/>
  <c r="L659" i="1" s="1"/>
  <c r="M659" i="1" s="1"/>
  <c r="J660" i="1"/>
  <c r="H658" i="1"/>
  <c r="N658" i="1" s="1"/>
  <c r="P658" i="1" s="1"/>
  <c r="B658" i="1" s="1"/>
  <c r="G659" i="1"/>
  <c r="S672" i="1"/>
  <c r="O672" i="1"/>
  <c r="Q672" i="1" s="1"/>
  <c r="R672" i="1"/>
  <c r="E672" i="1"/>
  <c r="F673" i="1" s="1"/>
  <c r="C666" i="1"/>
  <c r="I675" i="1"/>
  <c r="K660" i="1" l="1"/>
  <c r="L660" i="1" s="1"/>
  <c r="M660" i="1" s="1"/>
  <c r="J661" i="1"/>
  <c r="H659" i="1"/>
  <c r="N659" i="1" s="1"/>
  <c r="P659" i="1" s="1"/>
  <c r="B659" i="1" s="1"/>
  <c r="G660" i="1"/>
  <c r="R673" i="1"/>
  <c r="O673" i="1"/>
  <c r="Q673" i="1" s="1"/>
  <c r="S673" i="1"/>
  <c r="I676" i="1"/>
  <c r="C667" i="1"/>
  <c r="E673" i="1"/>
  <c r="F674" i="1" s="1"/>
  <c r="G661" i="1" l="1"/>
  <c r="H660" i="1"/>
  <c r="N660" i="1" s="1"/>
  <c r="P660" i="1" s="1"/>
  <c r="B660" i="1" s="1"/>
  <c r="K661" i="1"/>
  <c r="L661" i="1" s="1"/>
  <c r="M661" i="1" s="1"/>
  <c r="J662" i="1"/>
  <c r="S674" i="1"/>
  <c r="O674" i="1"/>
  <c r="Q674" i="1" s="1"/>
  <c r="R674" i="1"/>
  <c r="C668" i="1"/>
  <c r="I677" i="1"/>
  <c r="E674" i="1"/>
  <c r="F675" i="1" s="1"/>
  <c r="J663" i="1" l="1"/>
  <c r="K662" i="1"/>
  <c r="L662" i="1" s="1"/>
  <c r="M662" i="1" s="1"/>
  <c r="R675" i="1"/>
  <c r="G662" i="1"/>
  <c r="H661" i="1"/>
  <c r="N661" i="1" s="1"/>
  <c r="P661" i="1" s="1"/>
  <c r="B661" i="1" s="1"/>
  <c r="O675" i="1"/>
  <c r="Q675" i="1" s="1"/>
  <c r="S675" i="1"/>
  <c r="C669" i="1"/>
  <c r="E675" i="1"/>
  <c r="F676" i="1" s="1"/>
  <c r="I678" i="1"/>
  <c r="H662" i="1" l="1"/>
  <c r="N662" i="1" s="1"/>
  <c r="P662" i="1" s="1"/>
  <c r="B662" i="1" s="1"/>
  <c r="G663" i="1"/>
  <c r="K663" i="1"/>
  <c r="L663" i="1" s="1"/>
  <c r="M663" i="1" s="1"/>
  <c r="J664" i="1"/>
  <c r="S676" i="1"/>
  <c r="R676" i="1"/>
  <c r="O676" i="1"/>
  <c r="Q676" i="1" s="1"/>
  <c r="I679" i="1"/>
  <c r="C670" i="1"/>
  <c r="E676" i="1"/>
  <c r="F677" i="1" s="1"/>
  <c r="G664" i="1" l="1"/>
  <c r="H663" i="1"/>
  <c r="N663" i="1" s="1"/>
  <c r="P663" i="1" s="1"/>
  <c r="B663" i="1" s="1"/>
  <c r="J665" i="1"/>
  <c r="K664" i="1"/>
  <c r="L664" i="1" s="1"/>
  <c r="M664" i="1" s="1"/>
  <c r="O677" i="1"/>
  <c r="Q677" i="1" s="1"/>
  <c r="R677" i="1"/>
  <c r="S677" i="1"/>
  <c r="E677" i="1"/>
  <c r="F678" i="1" s="1"/>
  <c r="I680" i="1"/>
  <c r="C671" i="1"/>
  <c r="K665" i="1" l="1"/>
  <c r="L665" i="1" s="1"/>
  <c r="M665" i="1" s="1"/>
  <c r="J666" i="1"/>
  <c r="H664" i="1"/>
  <c r="N664" i="1" s="1"/>
  <c r="P664" i="1" s="1"/>
  <c r="B664" i="1" s="1"/>
  <c r="G665" i="1"/>
  <c r="O678" i="1"/>
  <c r="Q678" i="1" s="1"/>
  <c r="S678" i="1"/>
  <c r="R678" i="1"/>
  <c r="I681" i="1"/>
  <c r="C672" i="1"/>
  <c r="E678" i="1"/>
  <c r="F679" i="1" s="1"/>
  <c r="S679" i="1" l="1"/>
  <c r="H665" i="1"/>
  <c r="N665" i="1" s="1"/>
  <c r="P665" i="1" s="1"/>
  <c r="B665" i="1" s="1"/>
  <c r="G666" i="1"/>
  <c r="K666" i="1"/>
  <c r="L666" i="1" s="1"/>
  <c r="M666" i="1" s="1"/>
  <c r="J667" i="1"/>
  <c r="O679" i="1"/>
  <c r="Q679" i="1" s="1"/>
  <c r="R679" i="1"/>
  <c r="I682" i="1"/>
  <c r="E679" i="1"/>
  <c r="F680" i="1" s="1"/>
  <c r="C673" i="1"/>
  <c r="G667" i="1" l="1"/>
  <c r="H666" i="1"/>
  <c r="N666" i="1" s="1"/>
  <c r="P666" i="1" s="1"/>
  <c r="B666" i="1" s="1"/>
  <c r="R680" i="1"/>
  <c r="K667" i="1"/>
  <c r="L667" i="1" s="1"/>
  <c r="M667" i="1" s="1"/>
  <c r="J668" i="1"/>
  <c r="O680" i="1"/>
  <c r="Q680" i="1" s="1"/>
  <c r="S680" i="1"/>
  <c r="C674" i="1"/>
  <c r="E680" i="1"/>
  <c r="F681" i="1" s="1"/>
  <c r="I683" i="1"/>
  <c r="J669" i="1" l="1"/>
  <c r="K668" i="1"/>
  <c r="L668" i="1" s="1"/>
  <c r="M668" i="1" s="1"/>
  <c r="H667" i="1"/>
  <c r="N667" i="1" s="1"/>
  <c r="P667" i="1" s="1"/>
  <c r="B667" i="1" s="1"/>
  <c r="G668" i="1"/>
  <c r="R681" i="1"/>
  <c r="S681" i="1"/>
  <c r="O681" i="1"/>
  <c r="Q681" i="1" s="1"/>
  <c r="C675" i="1"/>
  <c r="I684" i="1"/>
  <c r="E681" i="1"/>
  <c r="F682" i="1" s="1"/>
  <c r="G669" i="1" l="1"/>
  <c r="H668" i="1"/>
  <c r="N668" i="1" s="1"/>
  <c r="P668" i="1" s="1"/>
  <c r="B668" i="1" s="1"/>
  <c r="J670" i="1"/>
  <c r="K669" i="1"/>
  <c r="L669" i="1" s="1"/>
  <c r="M669" i="1" s="1"/>
  <c r="S682" i="1"/>
  <c r="O682" i="1"/>
  <c r="R682" i="1"/>
  <c r="C676" i="1"/>
  <c r="E682" i="1"/>
  <c r="F683" i="1" s="1"/>
  <c r="I685" i="1"/>
  <c r="K670" i="1" l="1"/>
  <c r="L670" i="1" s="1"/>
  <c r="M670" i="1" s="1"/>
  <c r="J671" i="1"/>
  <c r="G670" i="1"/>
  <c r="H669" i="1"/>
  <c r="N669" i="1" s="1"/>
  <c r="P669" i="1" s="1"/>
  <c r="B669" i="1" s="1"/>
  <c r="O683" i="1"/>
  <c r="Q683" i="1" s="1"/>
  <c r="R683" i="1"/>
  <c r="S683" i="1"/>
  <c r="Q682" i="1"/>
  <c r="E683" i="1"/>
  <c r="F684" i="1" s="1"/>
  <c r="I686" i="1"/>
  <c r="C677" i="1"/>
  <c r="R684" i="1" l="1"/>
  <c r="G671" i="1"/>
  <c r="H670" i="1"/>
  <c r="N670" i="1" s="1"/>
  <c r="P670" i="1" s="1"/>
  <c r="B670" i="1" s="1"/>
  <c r="K671" i="1"/>
  <c r="L671" i="1" s="1"/>
  <c r="M671" i="1" s="1"/>
  <c r="J672" i="1"/>
  <c r="O684" i="1"/>
  <c r="Q684" i="1" s="1"/>
  <c r="S684" i="1"/>
  <c r="C678" i="1"/>
  <c r="I687" i="1"/>
  <c r="E684" i="1"/>
  <c r="F685" i="1" s="1"/>
  <c r="G672" i="1" l="1"/>
  <c r="H671" i="1"/>
  <c r="N671" i="1" s="1"/>
  <c r="P671" i="1" s="1"/>
  <c r="B671" i="1" s="1"/>
  <c r="J673" i="1"/>
  <c r="K672" i="1"/>
  <c r="L672" i="1" s="1"/>
  <c r="M672" i="1" s="1"/>
  <c r="R685" i="1"/>
  <c r="O685" i="1"/>
  <c r="Q685" i="1" s="1"/>
  <c r="S685" i="1"/>
  <c r="E685" i="1"/>
  <c r="F686" i="1" s="1"/>
  <c r="I688" i="1"/>
  <c r="C679" i="1"/>
  <c r="K673" i="1" l="1"/>
  <c r="L673" i="1" s="1"/>
  <c r="M673" i="1" s="1"/>
  <c r="J674" i="1"/>
  <c r="H672" i="1"/>
  <c r="N672" i="1" s="1"/>
  <c r="P672" i="1" s="1"/>
  <c r="B672" i="1" s="1"/>
  <c r="G673" i="1"/>
  <c r="S686" i="1"/>
  <c r="O686" i="1"/>
  <c r="Q686" i="1" s="1"/>
  <c r="R686" i="1"/>
  <c r="C680" i="1"/>
  <c r="I689" i="1"/>
  <c r="E686" i="1"/>
  <c r="F687" i="1" s="1"/>
  <c r="H673" i="1" l="1"/>
  <c r="N673" i="1" s="1"/>
  <c r="P673" i="1" s="1"/>
  <c r="B673" i="1" s="1"/>
  <c r="G674" i="1"/>
  <c r="J675" i="1"/>
  <c r="K674" i="1"/>
  <c r="L674" i="1" s="1"/>
  <c r="M674" i="1" s="1"/>
  <c r="R687" i="1"/>
  <c r="O687" i="1"/>
  <c r="Q687" i="1" s="1"/>
  <c r="S687" i="1"/>
  <c r="E687" i="1"/>
  <c r="F688" i="1" s="1"/>
  <c r="C681" i="1"/>
  <c r="I690" i="1"/>
  <c r="J676" i="1" l="1"/>
  <c r="K675" i="1"/>
  <c r="L675" i="1" s="1"/>
  <c r="M675" i="1" s="1"/>
  <c r="H674" i="1"/>
  <c r="N674" i="1" s="1"/>
  <c r="P674" i="1" s="1"/>
  <c r="B674" i="1" s="1"/>
  <c r="G675" i="1"/>
  <c r="S688" i="1"/>
  <c r="O688" i="1"/>
  <c r="Q688" i="1" s="1"/>
  <c r="R688" i="1"/>
  <c r="E688" i="1"/>
  <c r="F689" i="1" s="1"/>
  <c r="I691" i="1"/>
  <c r="C682" i="1"/>
  <c r="K676" i="1" l="1"/>
  <c r="L676" i="1" s="1"/>
  <c r="M676" i="1" s="1"/>
  <c r="J677" i="1"/>
  <c r="G676" i="1"/>
  <c r="H675" i="1"/>
  <c r="N675" i="1" s="1"/>
  <c r="P675" i="1" s="1"/>
  <c r="B675" i="1" s="1"/>
  <c r="R689" i="1"/>
  <c r="O689" i="1"/>
  <c r="Q689" i="1" s="1"/>
  <c r="S689" i="1"/>
  <c r="E689" i="1"/>
  <c r="F690" i="1" s="1"/>
  <c r="C683" i="1"/>
  <c r="I692" i="1"/>
  <c r="H676" i="1" l="1"/>
  <c r="N676" i="1" s="1"/>
  <c r="P676" i="1" s="1"/>
  <c r="B676" i="1" s="1"/>
  <c r="G677" i="1"/>
  <c r="K677" i="1"/>
  <c r="L677" i="1" s="1"/>
  <c r="M677" i="1" s="1"/>
  <c r="J678" i="1"/>
  <c r="O690" i="1"/>
  <c r="Q690" i="1" s="1"/>
  <c r="S690" i="1"/>
  <c r="R690" i="1"/>
  <c r="I693" i="1"/>
  <c r="C684" i="1"/>
  <c r="E690" i="1"/>
  <c r="F691" i="1" s="1"/>
  <c r="J679" i="1" l="1"/>
  <c r="K678" i="1"/>
  <c r="L678" i="1" s="1"/>
  <c r="M678" i="1" s="1"/>
  <c r="G678" i="1"/>
  <c r="H677" i="1"/>
  <c r="N677" i="1" s="1"/>
  <c r="P677" i="1" s="1"/>
  <c r="B677" i="1" s="1"/>
  <c r="R691" i="1"/>
  <c r="S691" i="1"/>
  <c r="O691" i="1"/>
  <c r="Q691" i="1" s="1"/>
  <c r="I694" i="1"/>
  <c r="E691" i="1"/>
  <c r="F692" i="1" s="1"/>
  <c r="C685" i="1"/>
  <c r="G679" i="1" l="1"/>
  <c r="H678" i="1"/>
  <c r="N678" i="1" s="1"/>
  <c r="P678" i="1" s="1"/>
  <c r="B678" i="1" s="1"/>
  <c r="J680" i="1"/>
  <c r="K679" i="1"/>
  <c r="L679" i="1" s="1"/>
  <c r="M679" i="1" s="1"/>
  <c r="O692" i="1"/>
  <c r="Q692" i="1" s="1"/>
  <c r="S692" i="1"/>
  <c r="R692" i="1"/>
  <c r="E692" i="1"/>
  <c r="F693" i="1" s="1"/>
  <c r="C686" i="1"/>
  <c r="I695" i="1"/>
  <c r="J681" i="1" l="1"/>
  <c r="K680" i="1"/>
  <c r="L680" i="1" s="1"/>
  <c r="M680" i="1" s="1"/>
  <c r="H679" i="1"/>
  <c r="N679" i="1" s="1"/>
  <c r="P679" i="1" s="1"/>
  <c r="B679" i="1" s="1"/>
  <c r="G680" i="1"/>
  <c r="R693" i="1"/>
  <c r="S693" i="1"/>
  <c r="O693" i="1"/>
  <c r="Q693" i="1" s="1"/>
  <c r="C687" i="1"/>
  <c r="I696" i="1"/>
  <c r="E693" i="1"/>
  <c r="F694" i="1" s="1"/>
  <c r="H680" i="1" l="1"/>
  <c r="N680" i="1" s="1"/>
  <c r="P680" i="1" s="1"/>
  <c r="B680" i="1" s="1"/>
  <c r="G681" i="1"/>
  <c r="J682" i="1"/>
  <c r="K681" i="1"/>
  <c r="L681" i="1" s="1"/>
  <c r="M681" i="1" s="1"/>
  <c r="O694" i="1"/>
  <c r="Q694" i="1" s="1"/>
  <c r="S694" i="1"/>
  <c r="R694" i="1"/>
  <c r="E694" i="1"/>
  <c r="F695" i="1" s="1"/>
  <c r="I697" i="1"/>
  <c r="C688" i="1"/>
  <c r="K682" i="1" l="1"/>
  <c r="L682" i="1" s="1"/>
  <c r="M682" i="1" s="1"/>
  <c r="J683" i="1"/>
  <c r="H681" i="1"/>
  <c r="N681" i="1" s="1"/>
  <c r="P681" i="1" s="1"/>
  <c r="B681" i="1" s="1"/>
  <c r="G682" i="1"/>
  <c r="R695" i="1"/>
  <c r="S695" i="1"/>
  <c r="O695" i="1"/>
  <c r="Q695" i="1" s="1"/>
  <c r="E695" i="1"/>
  <c r="F696" i="1" s="1"/>
  <c r="C689" i="1"/>
  <c r="I698" i="1"/>
  <c r="G683" i="1" l="1"/>
  <c r="H682" i="1"/>
  <c r="N682" i="1" s="1"/>
  <c r="P682" i="1" s="1"/>
  <c r="B682" i="1" s="1"/>
  <c r="K683" i="1"/>
  <c r="L683" i="1" s="1"/>
  <c r="M683" i="1" s="1"/>
  <c r="J684" i="1"/>
  <c r="S696" i="1"/>
  <c r="O696" i="1"/>
  <c r="Q696" i="1" s="1"/>
  <c r="R696" i="1"/>
  <c r="C690" i="1"/>
  <c r="I699" i="1"/>
  <c r="E696" i="1"/>
  <c r="F697" i="1" s="1"/>
  <c r="J685" i="1" l="1"/>
  <c r="K684" i="1"/>
  <c r="L684" i="1" s="1"/>
  <c r="M684" i="1" s="1"/>
  <c r="G684" i="1"/>
  <c r="H683" i="1"/>
  <c r="N683" i="1" s="1"/>
  <c r="P683" i="1" s="1"/>
  <c r="B683" i="1" s="1"/>
  <c r="R697" i="1"/>
  <c r="O697" i="1"/>
  <c r="Q697" i="1" s="1"/>
  <c r="S697" i="1"/>
  <c r="I700" i="1"/>
  <c r="E697" i="1"/>
  <c r="F698" i="1" s="1"/>
  <c r="C691" i="1"/>
  <c r="H684" i="1" l="1"/>
  <c r="N684" i="1" s="1"/>
  <c r="P684" i="1" s="1"/>
  <c r="B684" i="1" s="1"/>
  <c r="G685" i="1"/>
  <c r="K685" i="1"/>
  <c r="L685" i="1" s="1"/>
  <c r="M685" i="1" s="1"/>
  <c r="J686" i="1"/>
  <c r="O698" i="1"/>
  <c r="Q698" i="1" s="1"/>
  <c r="S698" i="1"/>
  <c r="R698" i="1"/>
  <c r="I701" i="1"/>
  <c r="C692" i="1"/>
  <c r="E698" i="1"/>
  <c r="F699" i="1" s="1"/>
  <c r="G686" i="1" l="1"/>
  <c r="H685" i="1"/>
  <c r="N685" i="1" s="1"/>
  <c r="P685" i="1" s="1"/>
  <c r="B685" i="1" s="1"/>
  <c r="J687" i="1"/>
  <c r="K686" i="1"/>
  <c r="L686" i="1" s="1"/>
  <c r="M686" i="1" s="1"/>
  <c r="O699" i="1"/>
  <c r="Q699" i="1" s="1"/>
  <c r="R699" i="1"/>
  <c r="S699" i="1"/>
  <c r="C693" i="1"/>
  <c r="E699" i="1"/>
  <c r="F700" i="1" s="1"/>
  <c r="I702" i="1"/>
  <c r="R700" i="1" l="1"/>
  <c r="K687" i="1"/>
  <c r="L687" i="1" s="1"/>
  <c r="M687" i="1" s="1"/>
  <c r="J688" i="1"/>
  <c r="G687" i="1"/>
  <c r="H686" i="1"/>
  <c r="N686" i="1" s="1"/>
  <c r="P686" i="1" s="1"/>
  <c r="B686" i="1" s="1"/>
  <c r="O700" i="1"/>
  <c r="Q700" i="1" s="1"/>
  <c r="S700" i="1"/>
  <c r="C694" i="1"/>
  <c r="I703" i="1"/>
  <c r="E700" i="1"/>
  <c r="F701" i="1" s="1"/>
  <c r="G688" i="1" l="1"/>
  <c r="H687" i="1"/>
  <c r="N687" i="1" s="1"/>
  <c r="P687" i="1" s="1"/>
  <c r="B687" i="1" s="1"/>
  <c r="K688" i="1"/>
  <c r="L688" i="1" s="1"/>
  <c r="M688" i="1" s="1"/>
  <c r="J689" i="1"/>
  <c r="R701" i="1"/>
  <c r="O701" i="1"/>
  <c r="Q701" i="1" s="1"/>
  <c r="S701" i="1"/>
  <c r="I704" i="1"/>
  <c r="E701" i="1"/>
  <c r="F702" i="1" s="1"/>
  <c r="C695" i="1"/>
  <c r="K689" i="1" l="1"/>
  <c r="L689" i="1" s="1"/>
  <c r="M689" i="1" s="1"/>
  <c r="J690" i="1"/>
  <c r="G689" i="1"/>
  <c r="H688" i="1"/>
  <c r="N688" i="1" s="1"/>
  <c r="P688" i="1" s="1"/>
  <c r="B688" i="1" s="1"/>
  <c r="S702" i="1"/>
  <c r="O702" i="1"/>
  <c r="Q702" i="1" s="1"/>
  <c r="R702" i="1"/>
  <c r="C696" i="1"/>
  <c r="I705" i="1"/>
  <c r="E702" i="1"/>
  <c r="F703" i="1" s="1"/>
  <c r="R703" i="1" l="1"/>
  <c r="H689" i="1"/>
  <c r="N689" i="1" s="1"/>
  <c r="P689" i="1" s="1"/>
  <c r="B689" i="1" s="1"/>
  <c r="G690" i="1"/>
  <c r="K690" i="1"/>
  <c r="L690" i="1" s="1"/>
  <c r="M690" i="1" s="1"/>
  <c r="J691" i="1"/>
  <c r="O703" i="1"/>
  <c r="Q703" i="1" s="1"/>
  <c r="S703" i="1"/>
  <c r="C697" i="1"/>
  <c r="E703" i="1"/>
  <c r="F704" i="1" s="1"/>
  <c r="I706" i="1"/>
  <c r="J692" i="1" l="1"/>
  <c r="K691" i="1"/>
  <c r="L691" i="1" s="1"/>
  <c r="M691" i="1" s="1"/>
  <c r="G691" i="1"/>
  <c r="H690" i="1"/>
  <c r="N690" i="1" s="1"/>
  <c r="P690" i="1" s="1"/>
  <c r="B690" i="1" s="1"/>
  <c r="S704" i="1"/>
  <c r="O704" i="1"/>
  <c r="Q704" i="1" s="1"/>
  <c r="R704" i="1"/>
  <c r="E704" i="1"/>
  <c r="F705" i="1" s="1"/>
  <c r="C698" i="1"/>
  <c r="I707" i="1"/>
  <c r="G692" i="1" l="1"/>
  <c r="H691" i="1"/>
  <c r="N691" i="1" s="1"/>
  <c r="P691" i="1" s="1"/>
  <c r="B691" i="1" s="1"/>
  <c r="J693" i="1"/>
  <c r="K692" i="1"/>
  <c r="L692" i="1" s="1"/>
  <c r="M692" i="1" s="1"/>
  <c r="R705" i="1"/>
  <c r="O705" i="1"/>
  <c r="Q705" i="1" s="1"/>
  <c r="S705" i="1"/>
  <c r="E705" i="1"/>
  <c r="F706" i="1" s="1"/>
  <c r="I708" i="1"/>
  <c r="C699" i="1"/>
  <c r="J694" i="1" l="1"/>
  <c r="K693" i="1"/>
  <c r="L693" i="1" s="1"/>
  <c r="M693" i="1" s="1"/>
  <c r="H692" i="1"/>
  <c r="N692" i="1" s="1"/>
  <c r="P692" i="1" s="1"/>
  <c r="B692" i="1" s="1"/>
  <c r="G693" i="1"/>
  <c r="S706" i="1"/>
  <c r="O706" i="1"/>
  <c r="Q706" i="1" s="1"/>
  <c r="R706" i="1"/>
  <c r="I709" i="1"/>
  <c r="E706" i="1"/>
  <c r="F707" i="1" s="1"/>
  <c r="C700" i="1"/>
  <c r="H693" i="1" l="1"/>
  <c r="N693" i="1" s="1"/>
  <c r="P693" i="1" s="1"/>
  <c r="B693" i="1" s="1"/>
  <c r="G694" i="1"/>
  <c r="K694" i="1"/>
  <c r="L694" i="1" s="1"/>
  <c r="M694" i="1" s="1"/>
  <c r="J695" i="1"/>
  <c r="R707" i="1"/>
  <c r="O707" i="1"/>
  <c r="Q707" i="1" s="1"/>
  <c r="S707" i="1"/>
  <c r="C701" i="1"/>
  <c r="I710" i="1"/>
  <c r="E707" i="1"/>
  <c r="F708" i="1" s="1"/>
  <c r="G695" i="1" l="1"/>
  <c r="H694" i="1"/>
  <c r="N694" i="1" s="1"/>
  <c r="P694" i="1" s="1"/>
  <c r="B694" i="1" s="1"/>
  <c r="K695" i="1"/>
  <c r="L695" i="1" s="1"/>
  <c r="M695" i="1" s="1"/>
  <c r="J696" i="1"/>
  <c r="S708" i="1"/>
  <c r="O708" i="1"/>
  <c r="Q708" i="1" s="1"/>
  <c r="R708" i="1"/>
  <c r="I711" i="1"/>
  <c r="C702" i="1"/>
  <c r="E708" i="1"/>
  <c r="F709" i="1" s="1"/>
  <c r="G696" i="1" l="1"/>
  <c r="H695" i="1"/>
  <c r="N695" i="1" s="1"/>
  <c r="P695" i="1" s="1"/>
  <c r="B695" i="1" s="1"/>
  <c r="K696" i="1"/>
  <c r="L696" i="1" s="1"/>
  <c r="M696" i="1" s="1"/>
  <c r="J697" i="1"/>
  <c r="R709" i="1"/>
  <c r="O709" i="1"/>
  <c r="Q709" i="1" s="1"/>
  <c r="S709" i="1"/>
  <c r="I712" i="1"/>
  <c r="E709" i="1"/>
  <c r="F710" i="1" s="1"/>
  <c r="C703" i="1"/>
  <c r="H696" i="1" l="1"/>
  <c r="N696" i="1" s="1"/>
  <c r="P696" i="1" s="1"/>
  <c r="B696" i="1" s="1"/>
  <c r="G697" i="1"/>
  <c r="K697" i="1"/>
  <c r="L697" i="1" s="1"/>
  <c r="M697" i="1" s="1"/>
  <c r="J698" i="1"/>
  <c r="S710" i="1"/>
  <c r="O710" i="1"/>
  <c r="Q710" i="1" s="1"/>
  <c r="R710" i="1"/>
  <c r="C704" i="1"/>
  <c r="E710" i="1"/>
  <c r="F711" i="1" s="1"/>
  <c r="I713" i="1"/>
  <c r="H697" i="1" l="1"/>
  <c r="N697" i="1" s="1"/>
  <c r="P697" i="1" s="1"/>
  <c r="B697" i="1" s="1"/>
  <c r="G698" i="1"/>
  <c r="K698" i="1"/>
  <c r="L698" i="1" s="1"/>
  <c r="M698" i="1" s="1"/>
  <c r="J699" i="1"/>
  <c r="O711" i="1"/>
  <c r="Q711" i="1" s="1"/>
  <c r="R711" i="1"/>
  <c r="S711" i="1"/>
  <c r="I714" i="1"/>
  <c r="E711" i="1"/>
  <c r="F712" i="1" s="1"/>
  <c r="C705" i="1"/>
  <c r="G699" i="1" l="1"/>
  <c r="H698" i="1"/>
  <c r="N698" i="1" s="1"/>
  <c r="P698" i="1" s="1"/>
  <c r="B698" i="1" s="1"/>
  <c r="J700" i="1"/>
  <c r="K699" i="1"/>
  <c r="L699" i="1" s="1"/>
  <c r="M699" i="1" s="1"/>
  <c r="R712" i="1"/>
  <c r="S712" i="1"/>
  <c r="O712" i="1"/>
  <c r="Q712" i="1" s="1"/>
  <c r="I715" i="1"/>
  <c r="C706" i="1"/>
  <c r="E712" i="1"/>
  <c r="F713" i="1" s="1"/>
  <c r="J701" i="1" l="1"/>
  <c r="K700" i="1"/>
  <c r="L700" i="1" s="1"/>
  <c r="M700" i="1" s="1"/>
  <c r="H699" i="1"/>
  <c r="N699" i="1" s="1"/>
  <c r="P699" i="1" s="1"/>
  <c r="B699" i="1" s="1"/>
  <c r="G700" i="1"/>
  <c r="O713" i="1"/>
  <c r="Q713" i="1" s="1"/>
  <c r="R713" i="1"/>
  <c r="S713" i="1"/>
  <c r="E713" i="1"/>
  <c r="F714" i="1" s="1"/>
  <c r="C707" i="1"/>
  <c r="I716" i="1"/>
  <c r="G701" i="1" l="1"/>
  <c r="H700" i="1"/>
  <c r="N700" i="1" s="1"/>
  <c r="P700" i="1" s="1"/>
  <c r="B700" i="1" s="1"/>
  <c r="J702" i="1"/>
  <c r="K701" i="1"/>
  <c r="L701" i="1" s="1"/>
  <c r="M701" i="1" s="1"/>
  <c r="O714" i="1"/>
  <c r="Q714" i="1" s="1"/>
  <c r="S714" i="1"/>
  <c r="R714" i="1"/>
  <c r="E714" i="1"/>
  <c r="F715" i="1" s="1"/>
  <c r="I717" i="1"/>
  <c r="C708" i="1"/>
  <c r="K702" i="1" l="1"/>
  <c r="L702" i="1" s="1"/>
  <c r="M702" i="1" s="1"/>
  <c r="J703" i="1"/>
  <c r="H701" i="1"/>
  <c r="N701" i="1" s="1"/>
  <c r="P701" i="1" s="1"/>
  <c r="B701" i="1" s="1"/>
  <c r="G702" i="1"/>
  <c r="R715" i="1"/>
  <c r="O715" i="1"/>
  <c r="S715" i="1"/>
  <c r="C709" i="1"/>
  <c r="I718" i="1"/>
  <c r="E715" i="1"/>
  <c r="F716" i="1" s="1"/>
  <c r="H702" i="1" l="1"/>
  <c r="N702" i="1" s="1"/>
  <c r="P702" i="1" s="1"/>
  <c r="B702" i="1" s="1"/>
  <c r="G703" i="1"/>
  <c r="J704" i="1"/>
  <c r="K703" i="1"/>
  <c r="L703" i="1" s="1"/>
  <c r="M703" i="1" s="1"/>
  <c r="O716" i="1"/>
  <c r="R716" i="1"/>
  <c r="S716" i="1"/>
  <c r="Q715" i="1"/>
  <c r="I719" i="1"/>
  <c r="C710" i="1"/>
  <c r="E716" i="1"/>
  <c r="F717" i="1" s="1"/>
  <c r="J705" i="1" l="1"/>
  <c r="K704" i="1"/>
  <c r="L704" i="1" s="1"/>
  <c r="M704" i="1" s="1"/>
  <c r="G704" i="1"/>
  <c r="H703" i="1"/>
  <c r="N703" i="1" s="1"/>
  <c r="P703" i="1" s="1"/>
  <c r="B703" i="1" s="1"/>
  <c r="O717" i="1"/>
  <c r="Q717" i="1" s="1"/>
  <c r="R717" i="1"/>
  <c r="Q716" i="1"/>
  <c r="S717" i="1"/>
  <c r="E717" i="1"/>
  <c r="F718" i="1" s="1"/>
  <c r="I720" i="1"/>
  <c r="C711" i="1"/>
  <c r="R718" i="1" l="1"/>
  <c r="G705" i="1"/>
  <c r="H704" i="1"/>
  <c r="N704" i="1" s="1"/>
  <c r="P704" i="1" s="1"/>
  <c r="B704" i="1" s="1"/>
  <c r="S718" i="1"/>
  <c r="K705" i="1"/>
  <c r="L705" i="1" s="1"/>
  <c r="M705" i="1" s="1"/>
  <c r="J706" i="1"/>
  <c r="O718" i="1"/>
  <c r="C712" i="1"/>
  <c r="I721" i="1"/>
  <c r="E718" i="1"/>
  <c r="F719" i="1" s="1"/>
  <c r="R719" i="1" l="1"/>
  <c r="K706" i="1"/>
  <c r="L706" i="1" s="1"/>
  <c r="M706" i="1" s="1"/>
  <c r="J707" i="1"/>
  <c r="H705" i="1"/>
  <c r="N705" i="1" s="1"/>
  <c r="P705" i="1" s="1"/>
  <c r="B705" i="1" s="1"/>
  <c r="G706" i="1"/>
  <c r="O719" i="1"/>
  <c r="Q719" i="1" s="1"/>
  <c r="S719" i="1"/>
  <c r="Q718" i="1"/>
  <c r="I722" i="1"/>
  <c r="C713" i="1"/>
  <c r="E719" i="1"/>
  <c r="F720" i="1" s="1"/>
  <c r="H706" i="1" l="1"/>
  <c r="N706" i="1" s="1"/>
  <c r="P706" i="1" s="1"/>
  <c r="B706" i="1" s="1"/>
  <c r="G707" i="1"/>
  <c r="J708" i="1"/>
  <c r="K707" i="1"/>
  <c r="L707" i="1" s="1"/>
  <c r="M707" i="1" s="1"/>
  <c r="S720" i="1"/>
  <c r="O720" i="1"/>
  <c r="R720" i="1"/>
  <c r="I723" i="1"/>
  <c r="E720" i="1"/>
  <c r="F721" i="1" s="1"/>
  <c r="C714" i="1"/>
  <c r="K708" i="1" l="1"/>
  <c r="L708" i="1" s="1"/>
  <c r="M708" i="1" s="1"/>
  <c r="J709" i="1"/>
  <c r="G708" i="1"/>
  <c r="H707" i="1"/>
  <c r="N707" i="1" s="1"/>
  <c r="P707" i="1" s="1"/>
  <c r="B707" i="1" s="1"/>
  <c r="R721" i="1"/>
  <c r="O721" i="1"/>
  <c r="Q721" i="1" s="1"/>
  <c r="Q720" i="1"/>
  <c r="S721" i="1"/>
  <c r="E721" i="1"/>
  <c r="F722" i="1" s="1"/>
  <c r="C715" i="1"/>
  <c r="I724" i="1"/>
  <c r="H708" i="1" l="1"/>
  <c r="N708" i="1" s="1"/>
  <c r="P708" i="1" s="1"/>
  <c r="B708" i="1" s="1"/>
  <c r="G709" i="1"/>
  <c r="K709" i="1"/>
  <c r="L709" i="1" s="1"/>
  <c r="M709" i="1" s="1"/>
  <c r="J710" i="1"/>
  <c r="O722" i="1"/>
  <c r="Q722" i="1" s="1"/>
  <c r="S722" i="1"/>
  <c r="R722" i="1"/>
  <c r="I725" i="1"/>
  <c r="C716" i="1"/>
  <c r="E722" i="1"/>
  <c r="F723" i="1" s="1"/>
  <c r="K710" i="1" l="1"/>
  <c r="L710" i="1" s="1"/>
  <c r="M710" i="1" s="1"/>
  <c r="J711" i="1"/>
  <c r="H709" i="1"/>
  <c r="N709" i="1" s="1"/>
  <c r="P709" i="1" s="1"/>
  <c r="B709" i="1" s="1"/>
  <c r="G710" i="1"/>
  <c r="R723" i="1"/>
  <c r="S723" i="1"/>
  <c r="O723" i="1"/>
  <c r="Q723" i="1" s="1"/>
  <c r="E723" i="1"/>
  <c r="F724" i="1" s="1"/>
  <c r="I726" i="1"/>
  <c r="C717" i="1"/>
  <c r="H710" i="1" l="1"/>
  <c r="N710" i="1" s="1"/>
  <c r="P710" i="1" s="1"/>
  <c r="B710" i="1" s="1"/>
  <c r="G711" i="1"/>
  <c r="J712" i="1"/>
  <c r="K711" i="1"/>
  <c r="L711" i="1" s="1"/>
  <c r="M711" i="1" s="1"/>
  <c r="O724" i="1"/>
  <c r="Q724" i="1" s="1"/>
  <c r="S724" i="1"/>
  <c r="R724" i="1"/>
  <c r="C718" i="1"/>
  <c r="I727" i="1"/>
  <c r="E724" i="1"/>
  <c r="F725" i="1" s="1"/>
  <c r="K712" i="1" l="1"/>
  <c r="L712" i="1" s="1"/>
  <c r="M712" i="1" s="1"/>
  <c r="J713" i="1"/>
  <c r="H711" i="1"/>
  <c r="N711" i="1" s="1"/>
  <c r="P711" i="1" s="1"/>
  <c r="B711" i="1" s="1"/>
  <c r="G712" i="1"/>
  <c r="O725" i="1"/>
  <c r="Q725" i="1" s="1"/>
  <c r="R725" i="1"/>
  <c r="S725" i="1"/>
  <c r="E725" i="1"/>
  <c r="F726" i="1" s="1"/>
  <c r="I728" i="1"/>
  <c r="C719" i="1"/>
  <c r="J714" i="1" l="1"/>
  <c r="K713" i="1"/>
  <c r="L713" i="1" s="1"/>
  <c r="M713" i="1" s="1"/>
  <c r="G713" i="1"/>
  <c r="H712" i="1"/>
  <c r="N712" i="1" s="1"/>
  <c r="P712" i="1" s="1"/>
  <c r="B712" i="1" s="1"/>
  <c r="R726" i="1"/>
  <c r="S726" i="1"/>
  <c r="O726" i="1"/>
  <c r="Q726" i="1" s="1"/>
  <c r="I729" i="1"/>
  <c r="C720" i="1"/>
  <c r="E726" i="1"/>
  <c r="F727" i="1" s="1"/>
  <c r="H713" i="1" l="1"/>
  <c r="N713" i="1" s="1"/>
  <c r="P713" i="1" s="1"/>
  <c r="B713" i="1" s="1"/>
  <c r="G714" i="1"/>
  <c r="K714" i="1"/>
  <c r="L714" i="1" s="1"/>
  <c r="M714" i="1" s="1"/>
  <c r="J715" i="1"/>
  <c r="O727" i="1"/>
  <c r="Q727" i="1" s="1"/>
  <c r="R727" i="1"/>
  <c r="S727" i="1"/>
  <c r="C721" i="1"/>
  <c r="E727" i="1"/>
  <c r="F728" i="1" s="1"/>
  <c r="I730" i="1"/>
  <c r="H714" i="1" l="1"/>
  <c r="N714" i="1" s="1"/>
  <c r="P714" i="1" s="1"/>
  <c r="B714" i="1" s="1"/>
  <c r="G715" i="1"/>
  <c r="K715" i="1"/>
  <c r="L715" i="1" s="1"/>
  <c r="M715" i="1" s="1"/>
  <c r="J716" i="1"/>
  <c r="O728" i="1"/>
  <c r="Q728" i="1" s="1"/>
  <c r="S728" i="1"/>
  <c r="R728" i="1"/>
  <c r="E728" i="1"/>
  <c r="F729" i="1" s="1"/>
  <c r="C722" i="1"/>
  <c r="I731" i="1"/>
  <c r="S729" i="1" l="1"/>
  <c r="H715" i="1"/>
  <c r="N715" i="1" s="1"/>
  <c r="P715" i="1" s="1"/>
  <c r="B715" i="1" s="1"/>
  <c r="G716" i="1"/>
  <c r="K716" i="1"/>
  <c r="L716" i="1" s="1"/>
  <c r="M716" i="1" s="1"/>
  <c r="J717" i="1"/>
  <c r="O729" i="1"/>
  <c r="Q729" i="1" s="1"/>
  <c r="R729" i="1"/>
  <c r="C723" i="1"/>
  <c r="E729" i="1"/>
  <c r="F730" i="1" s="1"/>
  <c r="I732" i="1"/>
  <c r="H716" i="1" l="1"/>
  <c r="N716" i="1" s="1"/>
  <c r="P716" i="1" s="1"/>
  <c r="B716" i="1" s="1"/>
  <c r="G717" i="1"/>
  <c r="K717" i="1"/>
  <c r="L717" i="1" s="1"/>
  <c r="M717" i="1" s="1"/>
  <c r="J718" i="1"/>
  <c r="S730" i="1"/>
  <c r="R730" i="1"/>
  <c r="O730" i="1"/>
  <c r="Q730" i="1" s="1"/>
  <c r="E730" i="1"/>
  <c r="F731" i="1" s="1"/>
  <c r="C724" i="1"/>
  <c r="I733" i="1"/>
  <c r="H717" i="1" l="1"/>
  <c r="N717" i="1" s="1"/>
  <c r="P717" i="1" s="1"/>
  <c r="B717" i="1" s="1"/>
  <c r="G718" i="1"/>
  <c r="J719" i="1"/>
  <c r="K718" i="1"/>
  <c r="L718" i="1" s="1"/>
  <c r="M718" i="1" s="1"/>
  <c r="O731" i="1"/>
  <c r="Q731" i="1" s="1"/>
  <c r="R731" i="1"/>
  <c r="S731" i="1"/>
  <c r="I734" i="1"/>
  <c r="C725" i="1"/>
  <c r="E731" i="1"/>
  <c r="F732" i="1" s="1"/>
  <c r="J720" i="1" l="1"/>
  <c r="K719" i="1"/>
  <c r="L719" i="1" s="1"/>
  <c r="M719" i="1" s="1"/>
  <c r="G719" i="1"/>
  <c r="H718" i="1"/>
  <c r="N718" i="1" s="1"/>
  <c r="P718" i="1" s="1"/>
  <c r="B718" i="1" s="1"/>
  <c r="S732" i="1"/>
  <c r="O732" i="1"/>
  <c r="Q732" i="1" s="1"/>
  <c r="R732" i="1"/>
  <c r="C726" i="1"/>
  <c r="E732" i="1"/>
  <c r="F733" i="1" s="1"/>
  <c r="I735" i="1"/>
  <c r="G720" i="1" l="1"/>
  <c r="H719" i="1"/>
  <c r="N719" i="1" s="1"/>
  <c r="P719" i="1" s="1"/>
  <c r="B719" i="1" s="1"/>
  <c r="K720" i="1"/>
  <c r="L720" i="1" s="1"/>
  <c r="M720" i="1" s="1"/>
  <c r="J721" i="1"/>
  <c r="R733" i="1"/>
  <c r="O733" i="1"/>
  <c r="Q733" i="1" s="1"/>
  <c r="S733" i="1"/>
  <c r="C727" i="1"/>
  <c r="E733" i="1"/>
  <c r="F734" i="1" s="1"/>
  <c r="I736" i="1"/>
  <c r="S734" i="1" l="1"/>
  <c r="K721" i="1"/>
  <c r="L721" i="1" s="1"/>
  <c r="M721" i="1" s="1"/>
  <c r="J722" i="1"/>
  <c r="H720" i="1"/>
  <c r="N720" i="1" s="1"/>
  <c r="P720" i="1" s="1"/>
  <c r="B720" i="1" s="1"/>
  <c r="G721" i="1"/>
  <c r="O734" i="1"/>
  <c r="Q734" i="1" s="1"/>
  <c r="R734" i="1"/>
  <c r="E734" i="1"/>
  <c r="F735" i="1" s="1"/>
  <c r="C728" i="1"/>
  <c r="I737" i="1"/>
  <c r="K722" i="1" l="1"/>
  <c r="L722" i="1" s="1"/>
  <c r="M722" i="1" s="1"/>
  <c r="J723" i="1"/>
  <c r="G722" i="1"/>
  <c r="H721" i="1"/>
  <c r="N721" i="1" s="1"/>
  <c r="P721" i="1" s="1"/>
  <c r="B721" i="1" s="1"/>
  <c r="O735" i="1"/>
  <c r="Q735" i="1" s="1"/>
  <c r="R735" i="1"/>
  <c r="S735" i="1"/>
  <c r="I738" i="1"/>
  <c r="C729" i="1"/>
  <c r="E735" i="1"/>
  <c r="F736" i="1" s="1"/>
  <c r="G723" i="1" l="1"/>
  <c r="H722" i="1"/>
  <c r="N722" i="1" s="1"/>
  <c r="P722" i="1" s="1"/>
  <c r="B722" i="1" s="1"/>
  <c r="K723" i="1"/>
  <c r="L723" i="1" s="1"/>
  <c r="M723" i="1" s="1"/>
  <c r="J724" i="1"/>
  <c r="S736" i="1"/>
  <c r="R736" i="1"/>
  <c r="O736" i="1"/>
  <c r="Q736" i="1" s="1"/>
  <c r="I739" i="1"/>
  <c r="E736" i="1"/>
  <c r="F737" i="1" s="1"/>
  <c r="C730" i="1"/>
  <c r="K724" i="1" l="1"/>
  <c r="L724" i="1" s="1"/>
  <c r="M724" i="1" s="1"/>
  <c r="J725" i="1"/>
  <c r="H723" i="1"/>
  <c r="N723" i="1" s="1"/>
  <c r="P723" i="1" s="1"/>
  <c r="B723" i="1" s="1"/>
  <c r="G724" i="1"/>
  <c r="O737" i="1"/>
  <c r="Q737" i="1" s="1"/>
  <c r="R737" i="1"/>
  <c r="S737" i="1"/>
  <c r="I740" i="1"/>
  <c r="C731" i="1"/>
  <c r="E737" i="1"/>
  <c r="F738" i="1" s="1"/>
  <c r="G725" i="1" l="1"/>
  <c r="H724" i="1"/>
  <c r="N724" i="1" s="1"/>
  <c r="P724" i="1" s="1"/>
  <c r="B724" i="1" s="1"/>
  <c r="J726" i="1"/>
  <c r="K725" i="1"/>
  <c r="L725" i="1" s="1"/>
  <c r="M725" i="1" s="1"/>
  <c r="O738" i="1"/>
  <c r="Q738" i="1" s="1"/>
  <c r="S738" i="1"/>
  <c r="R738" i="1"/>
  <c r="E738" i="1"/>
  <c r="F739" i="1" s="1"/>
  <c r="C732" i="1"/>
  <c r="I741" i="1"/>
  <c r="J727" i="1" l="1"/>
  <c r="K726" i="1"/>
  <c r="L726" i="1" s="1"/>
  <c r="M726" i="1" s="1"/>
  <c r="R739" i="1"/>
  <c r="H725" i="1"/>
  <c r="N725" i="1" s="1"/>
  <c r="P725" i="1" s="1"/>
  <c r="B725" i="1" s="1"/>
  <c r="G726" i="1"/>
  <c r="S739" i="1"/>
  <c r="O739" i="1"/>
  <c r="Q739" i="1" s="1"/>
  <c r="C733" i="1"/>
  <c r="I742" i="1"/>
  <c r="E739" i="1"/>
  <c r="F740" i="1" s="1"/>
  <c r="H726" i="1" l="1"/>
  <c r="N726" i="1" s="1"/>
  <c r="P726" i="1" s="1"/>
  <c r="B726" i="1" s="1"/>
  <c r="G727" i="1"/>
  <c r="J728" i="1"/>
  <c r="K727" i="1"/>
  <c r="L727" i="1" s="1"/>
  <c r="M727" i="1" s="1"/>
  <c r="O740" i="1"/>
  <c r="Q740" i="1" s="1"/>
  <c r="S740" i="1"/>
  <c r="R740" i="1"/>
  <c r="I743" i="1"/>
  <c r="C734" i="1"/>
  <c r="E740" i="1"/>
  <c r="F741" i="1" s="1"/>
  <c r="K728" i="1" l="1"/>
  <c r="L728" i="1" s="1"/>
  <c r="M728" i="1" s="1"/>
  <c r="J729" i="1"/>
  <c r="G728" i="1"/>
  <c r="H727" i="1"/>
  <c r="N727" i="1" s="1"/>
  <c r="P727" i="1" s="1"/>
  <c r="B727" i="1" s="1"/>
  <c r="O741" i="1"/>
  <c r="Q741" i="1" s="1"/>
  <c r="R741" i="1"/>
  <c r="S741" i="1"/>
  <c r="E741" i="1"/>
  <c r="F742" i="1" s="1"/>
  <c r="C735" i="1"/>
  <c r="I744" i="1"/>
  <c r="R742" i="1" l="1"/>
  <c r="G729" i="1"/>
  <c r="H728" i="1"/>
  <c r="N728" i="1" s="1"/>
  <c r="P728" i="1" s="1"/>
  <c r="B728" i="1" s="1"/>
  <c r="K729" i="1"/>
  <c r="L729" i="1" s="1"/>
  <c r="M729" i="1" s="1"/>
  <c r="J730" i="1"/>
  <c r="O742" i="1"/>
  <c r="Q742" i="1" s="1"/>
  <c r="S742" i="1"/>
  <c r="C736" i="1"/>
  <c r="I745" i="1"/>
  <c r="E742" i="1"/>
  <c r="F743" i="1" s="1"/>
  <c r="G730" i="1" l="1"/>
  <c r="H729" i="1"/>
  <c r="N729" i="1" s="1"/>
  <c r="P729" i="1" s="1"/>
  <c r="B729" i="1" s="1"/>
  <c r="J731" i="1"/>
  <c r="K730" i="1"/>
  <c r="L730" i="1" s="1"/>
  <c r="M730" i="1" s="1"/>
  <c r="R743" i="1"/>
  <c r="S743" i="1"/>
  <c r="O743" i="1"/>
  <c r="E743" i="1"/>
  <c r="F744" i="1" s="1"/>
  <c r="C737" i="1"/>
  <c r="I746" i="1"/>
  <c r="J732" i="1" l="1"/>
  <c r="K731" i="1"/>
  <c r="L731" i="1" s="1"/>
  <c r="M731" i="1" s="1"/>
  <c r="G731" i="1"/>
  <c r="H730" i="1"/>
  <c r="N730" i="1" s="1"/>
  <c r="P730" i="1" s="1"/>
  <c r="B730" i="1" s="1"/>
  <c r="S744" i="1"/>
  <c r="R744" i="1"/>
  <c r="Q743" i="1"/>
  <c r="O744" i="1"/>
  <c r="C738" i="1"/>
  <c r="I747" i="1"/>
  <c r="E744" i="1"/>
  <c r="F745" i="1" s="1"/>
  <c r="H731" i="1" l="1"/>
  <c r="N731" i="1" s="1"/>
  <c r="P731" i="1" s="1"/>
  <c r="B731" i="1" s="1"/>
  <c r="G732" i="1"/>
  <c r="J733" i="1"/>
  <c r="K732" i="1"/>
  <c r="L732" i="1" s="1"/>
  <c r="M732" i="1" s="1"/>
  <c r="O745" i="1"/>
  <c r="Q745" i="1" s="1"/>
  <c r="Q744" i="1"/>
  <c r="R745" i="1"/>
  <c r="S745" i="1"/>
  <c r="I748" i="1"/>
  <c r="E745" i="1"/>
  <c r="F746" i="1" s="1"/>
  <c r="C739" i="1"/>
  <c r="K733" i="1" l="1"/>
  <c r="L733" i="1" s="1"/>
  <c r="M733" i="1" s="1"/>
  <c r="J734" i="1"/>
  <c r="S746" i="1"/>
  <c r="H732" i="1"/>
  <c r="N732" i="1" s="1"/>
  <c r="P732" i="1" s="1"/>
  <c r="B732" i="1" s="1"/>
  <c r="G733" i="1"/>
  <c r="R746" i="1"/>
  <c r="O746" i="1"/>
  <c r="Q746" i="1" s="1"/>
  <c r="E746" i="1"/>
  <c r="F747" i="1" s="1"/>
  <c r="C740" i="1"/>
  <c r="I749" i="1"/>
  <c r="G734" i="1" l="1"/>
  <c r="H733" i="1"/>
  <c r="N733" i="1" s="1"/>
  <c r="P733" i="1" s="1"/>
  <c r="B733" i="1" s="1"/>
  <c r="J735" i="1"/>
  <c r="K734" i="1"/>
  <c r="L734" i="1" s="1"/>
  <c r="M734" i="1" s="1"/>
  <c r="S747" i="1"/>
  <c r="O747" i="1"/>
  <c r="Q747" i="1" s="1"/>
  <c r="R747" i="1"/>
  <c r="I750" i="1"/>
  <c r="C741" i="1"/>
  <c r="E747" i="1"/>
  <c r="F748" i="1" s="1"/>
  <c r="J736" i="1" l="1"/>
  <c r="K735" i="1"/>
  <c r="L735" i="1" s="1"/>
  <c r="M735" i="1" s="1"/>
  <c r="G735" i="1"/>
  <c r="H734" i="1"/>
  <c r="N734" i="1" s="1"/>
  <c r="P734" i="1" s="1"/>
  <c r="B734" i="1" s="1"/>
  <c r="O748" i="1"/>
  <c r="Q748" i="1" s="1"/>
  <c r="R748" i="1"/>
  <c r="S748" i="1"/>
  <c r="E748" i="1"/>
  <c r="F749" i="1" s="1"/>
  <c r="C742" i="1"/>
  <c r="I751" i="1"/>
  <c r="R749" i="1" l="1"/>
  <c r="H735" i="1"/>
  <c r="N735" i="1" s="1"/>
  <c r="P735" i="1" s="1"/>
  <c r="G736" i="1"/>
  <c r="K736" i="1"/>
  <c r="L736" i="1" s="1"/>
  <c r="M736" i="1" s="1"/>
  <c r="J737" i="1"/>
  <c r="O749" i="1"/>
  <c r="Q749" i="1" s="1"/>
  <c r="S749" i="1"/>
  <c r="I752" i="1"/>
  <c r="C743" i="1"/>
  <c r="E749" i="1"/>
  <c r="F750" i="1" s="1"/>
  <c r="B735" i="1" l="1"/>
  <c r="H736" i="1"/>
  <c r="N736" i="1" s="1"/>
  <c r="P736" i="1" s="1"/>
  <c r="B736" i="1" s="1"/>
  <c r="G737" i="1"/>
  <c r="K737" i="1"/>
  <c r="L737" i="1" s="1"/>
  <c r="M737" i="1" s="1"/>
  <c r="J738" i="1"/>
  <c r="R750" i="1"/>
  <c r="S750" i="1"/>
  <c r="O750" i="1"/>
  <c r="Q750" i="1" s="1"/>
  <c r="I753" i="1"/>
  <c r="C744" i="1"/>
  <c r="E750" i="1"/>
  <c r="F751" i="1" s="1"/>
  <c r="K738" i="1" l="1"/>
  <c r="L738" i="1" s="1"/>
  <c r="M738" i="1" s="1"/>
  <c r="J739" i="1"/>
  <c r="H737" i="1"/>
  <c r="N737" i="1" s="1"/>
  <c r="P737" i="1" s="1"/>
  <c r="B737" i="1" s="1"/>
  <c r="G738" i="1"/>
  <c r="O751" i="1"/>
  <c r="Q751" i="1" s="1"/>
  <c r="S751" i="1"/>
  <c r="R751" i="1"/>
  <c r="C745" i="1"/>
  <c r="I754" i="1"/>
  <c r="E751" i="1"/>
  <c r="F752" i="1" s="1"/>
  <c r="H738" i="1" l="1"/>
  <c r="N738" i="1" s="1"/>
  <c r="P738" i="1" s="1"/>
  <c r="B738" i="1" s="1"/>
  <c r="G739" i="1"/>
  <c r="K739" i="1"/>
  <c r="L739" i="1" s="1"/>
  <c r="M739" i="1" s="1"/>
  <c r="J740" i="1"/>
  <c r="R752" i="1"/>
  <c r="S752" i="1"/>
  <c r="O752" i="1"/>
  <c r="Q752" i="1" s="1"/>
  <c r="E752" i="1"/>
  <c r="F753" i="1" s="1"/>
  <c r="I755" i="1"/>
  <c r="C746" i="1"/>
  <c r="K740" i="1" l="1"/>
  <c r="L740" i="1" s="1"/>
  <c r="M740" i="1" s="1"/>
  <c r="J741" i="1"/>
  <c r="G740" i="1"/>
  <c r="H739" i="1"/>
  <c r="N739" i="1" s="1"/>
  <c r="P739" i="1" s="1"/>
  <c r="B739" i="1" s="1"/>
  <c r="S753" i="1"/>
  <c r="O753" i="1"/>
  <c r="Q753" i="1" s="1"/>
  <c r="R753" i="1"/>
  <c r="C747" i="1"/>
  <c r="E753" i="1"/>
  <c r="F754" i="1" s="1"/>
  <c r="I756" i="1"/>
  <c r="H740" i="1" l="1"/>
  <c r="N740" i="1" s="1"/>
  <c r="P740" i="1" s="1"/>
  <c r="B740" i="1" s="1"/>
  <c r="G741" i="1"/>
  <c r="K741" i="1"/>
  <c r="L741" i="1" s="1"/>
  <c r="M741" i="1" s="1"/>
  <c r="J742" i="1"/>
  <c r="R754" i="1"/>
  <c r="O754" i="1"/>
  <c r="Q754" i="1" s="1"/>
  <c r="S754" i="1"/>
  <c r="C748" i="1"/>
  <c r="I757" i="1"/>
  <c r="E754" i="1"/>
  <c r="F755" i="1" s="1"/>
  <c r="K742" i="1" l="1"/>
  <c r="L742" i="1" s="1"/>
  <c r="M742" i="1" s="1"/>
  <c r="J743" i="1"/>
  <c r="G742" i="1"/>
  <c r="H741" i="1"/>
  <c r="N741" i="1" s="1"/>
  <c r="P741" i="1" s="1"/>
  <c r="B741" i="1" s="1"/>
  <c r="O755" i="1"/>
  <c r="Q755" i="1" s="1"/>
  <c r="S755" i="1"/>
  <c r="R755" i="1"/>
  <c r="E755" i="1"/>
  <c r="F756" i="1" s="1"/>
  <c r="C749" i="1"/>
  <c r="I758" i="1"/>
  <c r="G743" i="1" l="1"/>
  <c r="H742" i="1"/>
  <c r="N742" i="1" s="1"/>
  <c r="P742" i="1" s="1"/>
  <c r="B742" i="1" s="1"/>
  <c r="J744" i="1"/>
  <c r="K743" i="1"/>
  <c r="L743" i="1" s="1"/>
  <c r="M743" i="1" s="1"/>
  <c r="O756" i="1"/>
  <c r="Q756" i="1" s="1"/>
  <c r="R756" i="1"/>
  <c r="S756" i="1"/>
  <c r="E756" i="1"/>
  <c r="F757" i="1" s="1"/>
  <c r="I759" i="1"/>
  <c r="C750" i="1"/>
  <c r="R757" i="1" l="1"/>
  <c r="K744" i="1"/>
  <c r="L744" i="1" s="1"/>
  <c r="M744" i="1" s="1"/>
  <c r="J745" i="1"/>
  <c r="H743" i="1"/>
  <c r="N743" i="1" s="1"/>
  <c r="P743" i="1" s="1"/>
  <c r="B743" i="1" s="1"/>
  <c r="G744" i="1"/>
  <c r="S757" i="1"/>
  <c r="O757" i="1"/>
  <c r="Q757" i="1" s="1"/>
  <c r="I760" i="1"/>
  <c r="C751" i="1"/>
  <c r="E757" i="1"/>
  <c r="F758" i="1" s="1"/>
  <c r="G745" i="1" l="1"/>
  <c r="H744" i="1"/>
  <c r="N744" i="1" s="1"/>
  <c r="P744" i="1" s="1"/>
  <c r="B744" i="1" s="1"/>
  <c r="J746" i="1"/>
  <c r="K745" i="1"/>
  <c r="L745" i="1" s="1"/>
  <c r="M745" i="1" s="1"/>
  <c r="O758" i="1"/>
  <c r="Q758" i="1" s="1"/>
  <c r="R758" i="1"/>
  <c r="S758" i="1"/>
  <c r="I761" i="1"/>
  <c r="C752" i="1"/>
  <c r="E758" i="1"/>
  <c r="F759" i="1" s="1"/>
  <c r="J747" i="1" l="1"/>
  <c r="K746" i="1"/>
  <c r="L746" i="1" s="1"/>
  <c r="M746" i="1" s="1"/>
  <c r="H745" i="1"/>
  <c r="N745" i="1" s="1"/>
  <c r="P745" i="1" s="1"/>
  <c r="B745" i="1" s="1"/>
  <c r="G746" i="1"/>
  <c r="O759" i="1"/>
  <c r="Q759" i="1" s="1"/>
  <c r="S759" i="1"/>
  <c r="R759" i="1"/>
  <c r="E759" i="1"/>
  <c r="F760" i="1" s="1"/>
  <c r="C753" i="1"/>
  <c r="I762" i="1"/>
  <c r="H746" i="1" l="1"/>
  <c r="N746" i="1" s="1"/>
  <c r="P746" i="1" s="1"/>
  <c r="B746" i="1" s="1"/>
  <c r="G747" i="1"/>
  <c r="J748" i="1"/>
  <c r="K747" i="1"/>
  <c r="L747" i="1" s="1"/>
  <c r="M747" i="1" s="1"/>
  <c r="R760" i="1"/>
  <c r="O760" i="1"/>
  <c r="Q760" i="1" s="1"/>
  <c r="S760" i="1"/>
  <c r="I763" i="1"/>
  <c r="C754" i="1"/>
  <c r="E760" i="1"/>
  <c r="F761" i="1" s="1"/>
  <c r="H747" i="1" l="1"/>
  <c r="N747" i="1" s="1"/>
  <c r="P747" i="1" s="1"/>
  <c r="B747" i="1" s="1"/>
  <c r="G748" i="1"/>
  <c r="K748" i="1"/>
  <c r="L748" i="1" s="1"/>
  <c r="M748" i="1" s="1"/>
  <c r="J749" i="1"/>
  <c r="S761" i="1"/>
  <c r="O761" i="1"/>
  <c r="Q761" i="1" s="1"/>
  <c r="R761" i="1"/>
  <c r="C755" i="1"/>
  <c r="E761" i="1"/>
  <c r="F762" i="1" s="1"/>
  <c r="I764" i="1"/>
  <c r="J750" i="1" l="1"/>
  <c r="K749" i="1"/>
  <c r="L749" i="1" s="1"/>
  <c r="M749" i="1" s="1"/>
  <c r="H748" i="1"/>
  <c r="N748" i="1" s="1"/>
  <c r="P748" i="1" s="1"/>
  <c r="B748" i="1" s="1"/>
  <c r="G749" i="1"/>
  <c r="R762" i="1"/>
  <c r="O762" i="1"/>
  <c r="Q762" i="1" s="1"/>
  <c r="S762" i="1"/>
  <c r="I765" i="1"/>
  <c r="E762" i="1"/>
  <c r="F763" i="1" s="1"/>
  <c r="C756" i="1"/>
  <c r="K750" i="1" l="1"/>
  <c r="L750" i="1" s="1"/>
  <c r="M750" i="1" s="1"/>
  <c r="J751" i="1"/>
  <c r="H749" i="1"/>
  <c r="N749" i="1" s="1"/>
  <c r="P749" i="1" s="1"/>
  <c r="B749" i="1" s="1"/>
  <c r="G750" i="1"/>
  <c r="O763" i="1"/>
  <c r="Q763" i="1" s="1"/>
  <c r="S763" i="1"/>
  <c r="R763" i="1"/>
  <c r="C757" i="1"/>
  <c r="E763" i="1"/>
  <c r="F764" i="1" s="1"/>
  <c r="I766" i="1"/>
  <c r="K751" i="1" l="1"/>
  <c r="L751" i="1" s="1"/>
  <c r="M751" i="1" s="1"/>
  <c r="J752" i="1"/>
  <c r="H750" i="1"/>
  <c r="N750" i="1" s="1"/>
  <c r="P750" i="1" s="1"/>
  <c r="B750" i="1" s="1"/>
  <c r="G751" i="1"/>
  <c r="O764" i="1"/>
  <c r="Q764" i="1" s="1"/>
  <c r="R764" i="1"/>
  <c r="S764" i="1"/>
  <c r="E764" i="1"/>
  <c r="F765" i="1" s="1"/>
  <c r="I767" i="1"/>
  <c r="C758" i="1"/>
  <c r="K752" i="1" l="1"/>
  <c r="L752" i="1" s="1"/>
  <c r="M752" i="1" s="1"/>
  <c r="J753" i="1"/>
  <c r="G752" i="1"/>
  <c r="H751" i="1"/>
  <c r="N751" i="1" s="1"/>
  <c r="P751" i="1" s="1"/>
  <c r="B751" i="1" s="1"/>
  <c r="R765" i="1"/>
  <c r="O765" i="1"/>
  <c r="Q765" i="1" s="1"/>
  <c r="S765" i="1"/>
  <c r="C759" i="1"/>
  <c r="I768" i="1"/>
  <c r="E765" i="1"/>
  <c r="F766" i="1" s="1"/>
  <c r="G753" i="1" l="1"/>
  <c r="H752" i="1"/>
  <c r="N752" i="1" s="1"/>
  <c r="P752" i="1" s="1"/>
  <c r="B752" i="1" s="1"/>
  <c r="K753" i="1"/>
  <c r="L753" i="1" s="1"/>
  <c r="M753" i="1" s="1"/>
  <c r="J754" i="1"/>
  <c r="R766" i="1"/>
  <c r="S766" i="1"/>
  <c r="O766" i="1"/>
  <c r="Q766" i="1" s="1"/>
  <c r="C760" i="1"/>
  <c r="E766" i="1"/>
  <c r="F767" i="1" s="1"/>
  <c r="I769" i="1"/>
  <c r="K754" i="1" l="1"/>
  <c r="L754" i="1" s="1"/>
  <c r="M754" i="1" s="1"/>
  <c r="J755" i="1"/>
  <c r="G754" i="1"/>
  <c r="H753" i="1"/>
  <c r="N753" i="1" s="1"/>
  <c r="P753" i="1" s="1"/>
  <c r="B753" i="1" s="1"/>
  <c r="O767" i="1"/>
  <c r="Q767" i="1" s="1"/>
  <c r="S767" i="1"/>
  <c r="R767" i="1"/>
  <c r="I770" i="1"/>
  <c r="E767" i="1"/>
  <c r="F768" i="1" s="1"/>
  <c r="C761" i="1"/>
  <c r="H754" i="1" l="1"/>
  <c r="N754" i="1" s="1"/>
  <c r="P754" i="1" s="1"/>
  <c r="B754" i="1" s="1"/>
  <c r="G755" i="1"/>
  <c r="J756" i="1"/>
  <c r="K755" i="1"/>
  <c r="L755" i="1" s="1"/>
  <c r="M755" i="1" s="1"/>
  <c r="R768" i="1"/>
  <c r="S768" i="1"/>
  <c r="O768" i="1"/>
  <c r="Q768" i="1" s="1"/>
  <c r="E768" i="1"/>
  <c r="F769" i="1" s="1"/>
  <c r="I771" i="1"/>
  <c r="C762" i="1"/>
  <c r="K756" i="1" l="1"/>
  <c r="L756" i="1" s="1"/>
  <c r="M756" i="1" s="1"/>
  <c r="J757" i="1"/>
  <c r="G756" i="1"/>
  <c r="H755" i="1"/>
  <c r="N755" i="1" s="1"/>
  <c r="P755" i="1" s="1"/>
  <c r="B755" i="1" s="1"/>
  <c r="O769" i="1"/>
  <c r="Q769" i="1" s="1"/>
  <c r="S769" i="1"/>
  <c r="R769" i="1"/>
  <c r="C763" i="1"/>
  <c r="E769" i="1"/>
  <c r="F770" i="1" s="1"/>
  <c r="I772" i="1"/>
  <c r="H756" i="1" l="1"/>
  <c r="N756" i="1" s="1"/>
  <c r="P756" i="1" s="1"/>
  <c r="B756" i="1" s="1"/>
  <c r="G757" i="1"/>
  <c r="K757" i="1"/>
  <c r="L757" i="1" s="1"/>
  <c r="M757" i="1" s="1"/>
  <c r="J758" i="1"/>
  <c r="R770" i="1"/>
  <c r="O770" i="1"/>
  <c r="Q770" i="1" s="1"/>
  <c r="S770" i="1"/>
  <c r="C764" i="1"/>
  <c r="I773" i="1"/>
  <c r="E770" i="1"/>
  <c r="F771" i="1" s="1"/>
  <c r="K758" i="1" l="1"/>
  <c r="L758" i="1" s="1"/>
  <c r="M758" i="1" s="1"/>
  <c r="J759" i="1"/>
  <c r="G758" i="1"/>
  <c r="H757" i="1"/>
  <c r="N757" i="1" s="1"/>
  <c r="P757" i="1" s="1"/>
  <c r="B757" i="1" s="1"/>
  <c r="S771" i="1"/>
  <c r="O771" i="1"/>
  <c r="Q771" i="1" s="1"/>
  <c r="R771" i="1"/>
  <c r="I774" i="1"/>
  <c r="C765" i="1"/>
  <c r="E771" i="1"/>
  <c r="F772" i="1" s="1"/>
  <c r="G759" i="1" l="1"/>
  <c r="H758" i="1"/>
  <c r="N758" i="1" s="1"/>
  <c r="P758" i="1" s="1"/>
  <c r="B758" i="1" s="1"/>
  <c r="J760" i="1"/>
  <c r="K759" i="1"/>
  <c r="L759" i="1" s="1"/>
  <c r="M759" i="1" s="1"/>
  <c r="R772" i="1"/>
  <c r="O772" i="1"/>
  <c r="Q772" i="1" s="1"/>
  <c r="S772" i="1"/>
  <c r="E772" i="1"/>
  <c r="F773" i="1" s="1"/>
  <c r="C766" i="1"/>
  <c r="I775" i="1"/>
  <c r="K760" i="1" l="1"/>
  <c r="L760" i="1" s="1"/>
  <c r="M760" i="1" s="1"/>
  <c r="J761" i="1"/>
  <c r="G760" i="1"/>
  <c r="H759" i="1"/>
  <c r="N759" i="1" s="1"/>
  <c r="P759" i="1" s="1"/>
  <c r="B759" i="1" s="1"/>
  <c r="S773" i="1"/>
  <c r="O773" i="1"/>
  <c r="Q773" i="1" s="1"/>
  <c r="R773" i="1"/>
  <c r="I776" i="1"/>
  <c r="E773" i="1"/>
  <c r="F774" i="1" s="1"/>
  <c r="C767" i="1"/>
  <c r="K761" i="1" l="1"/>
  <c r="L761" i="1" s="1"/>
  <c r="M761" i="1" s="1"/>
  <c r="J762" i="1"/>
  <c r="G761" i="1"/>
  <c r="H760" i="1"/>
  <c r="N760" i="1" s="1"/>
  <c r="P760" i="1" s="1"/>
  <c r="B760" i="1" s="1"/>
  <c r="R774" i="1"/>
  <c r="O774" i="1"/>
  <c r="S774" i="1"/>
  <c r="C768" i="1"/>
  <c r="E774" i="1"/>
  <c r="F775" i="1" s="1"/>
  <c r="I777" i="1"/>
  <c r="G762" i="1" l="1"/>
  <c r="H761" i="1"/>
  <c r="N761" i="1" s="1"/>
  <c r="P761" i="1" s="1"/>
  <c r="B761" i="1" s="1"/>
  <c r="K762" i="1"/>
  <c r="L762" i="1" s="1"/>
  <c r="M762" i="1" s="1"/>
  <c r="J763" i="1"/>
  <c r="O775" i="1"/>
  <c r="Q775" i="1" s="1"/>
  <c r="S775" i="1"/>
  <c r="R775" i="1"/>
  <c r="Q774" i="1"/>
  <c r="C769" i="1"/>
  <c r="I778" i="1"/>
  <c r="E775" i="1"/>
  <c r="F776" i="1" s="1"/>
  <c r="K763" i="1" l="1"/>
  <c r="L763" i="1" s="1"/>
  <c r="M763" i="1" s="1"/>
  <c r="J764" i="1"/>
  <c r="R776" i="1"/>
  <c r="G763" i="1"/>
  <c r="H762" i="1"/>
  <c r="N762" i="1" s="1"/>
  <c r="P762" i="1" s="1"/>
  <c r="B762" i="1" s="1"/>
  <c r="S776" i="1"/>
  <c r="O776" i="1"/>
  <c r="Q776" i="1" s="1"/>
  <c r="I779" i="1"/>
  <c r="E776" i="1"/>
  <c r="F777" i="1" s="1"/>
  <c r="C770" i="1"/>
  <c r="G764" i="1" l="1"/>
  <c r="H763" i="1"/>
  <c r="N763" i="1" s="1"/>
  <c r="P763" i="1" s="1"/>
  <c r="B763" i="1" s="1"/>
  <c r="K764" i="1"/>
  <c r="L764" i="1" s="1"/>
  <c r="M764" i="1" s="1"/>
  <c r="J765" i="1"/>
  <c r="O777" i="1"/>
  <c r="Q777" i="1" s="1"/>
  <c r="S777" i="1"/>
  <c r="R777" i="1"/>
  <c r="C771" i="1"/>
  <c r="I780" i="1"/>
  <c r="E777" i="1"/>
  <c r="F778" i="1" s="1"/>
  <c r="K765" i="1" l="1"/>
  <c r="L765" i="1" s="1"/>
  <c r="M765" i="1" s="1"/>
  <c r="J766" i="1"/>
  <c r="G765" i="1"/>
  <c r="H764" i="1"/>
  <c r="N764" i="1" s="1"/>
  <c r="P764" i="1" s="1"/>
  <c r="B764" i="1" s="1"/>
  <c r="O778" i="1"/>
  <c r="Q778" i="1" s="1"/>
  <c r="R778" i="1"/>
  <c r="S778" i="1"/>
  <c r="C772" i="1"/>
  <c r="I781" i="1"/>
  <c r="E778" i="1"/>
  <c r="F779" i="1" s="1"/>
  <c r="H765" i="1" l="1"/>
  <c r="N765" i="1" s="1"/>
  <c r="P765" i="1" s="1"/>
  <c r="B765" i="1" s="1"/>
  <c r="G766" i="1"/>
  <c r="J767" i="1"/>
  <c r="K766" i="1"/>
  <c r="L766" i="1" s="1"/>
  <c r="M766" i="1" s="1"/>
  <c r="R779" i="1"/>
  <c r="S779" i="1"/>
  <c r="O779" i="1"/>
  <c r="Q779" i="1" s="1"/>
  <c r="I782" i="1"/>
  <c r="E779" i="1"/>
  <c r="F780" i="1" s="1"/>
  <c r="C773" i="1"/>
  <c r="K767" i="1" l="1"/>
  <c r="L767" i="1" s="1"/>
  <c r="M767" i="1" s="1"/>
  <c r="J768" i="1"/>
  <c r="G767" i="1"/>
  <c r="H766" i="1"/>
  <c r="N766" i="1" s="1"/>
  <c r="P766" i="1" s="1"/>
  <c r="B766" i="1" s="1"/>
  <c r="R780" i="1"/>
  <c r="O780" i="1"/>
  <c r="Q780" i="1" s="1"/>
  <c r="S780" i="1"/>
  <c r="I783" i="1"/>
  <c r="E780" i="1"/>
  <c r="F781" i="1" s="1"/>
  <c r="C774" i="1"/>
  <c r="H767" i="1" l="1"/>
  <c r="N767" i="1" s="1"/>
  <c r="P767" i="1" s="1"/>
  <c r="B767" i="1" s="1"/>
  <c r="G768" i="1"/>
  <c r="K768" i="1"/>
  <c r="L768" i="1" s="1"/>
  <c r="M768" i="1" s="1"/>
  <c r="J769" i="1"/>
  <c r="S781" i="1"/>
  <c r="O781" i="1"/>
  <c r="Q781" i="1" s="1"/>
  <c r="R781" i="1"/>
  <c r="C775" i="1"/>
  <c r="E781" i="1"/>
  <c r="F782" i="1" s="1"/>
  <c r="I784" i="1"/>
  <c r="K769" i="1" l="1"/>
  <c r="L769" i="1" s="1"/>
  <c r="M769" i="1" s="1"/>
  <c r="J770" i="1"/>
  <c r="H768" i="1"/>
  <c r="N768" i="1" s="1"/>
  <c r="P768" i="1" s="1"/>
  <c r="B768" i="1" s="1"/>
  <c r="G769" i="1"/>
  <c r="R782" i="1"/>
  <c r="O782" i="1"/>
  <c r="Q782" i="1" s="1"/>
  <c r="S782" i="1"/>
  <c r="E782" i="1"/>
  <c r="F783" i="1" s="1"/>
  <c r="I785" i="1"/>
  <c r="C776" i="1"/>
  <c r="H769" i="1" l="1"/>
  <c r="N769" i="1" s="1"/>
  <c r="P769" i="1" s="1"/>
  <c r="B769" i="1" s="1"/>
  <c r="G770" i="1"/>
  <c r="K770" i="1"/>
  <c r="L770" i="1" s="1"/>
  <c r="M770" i="1" s="1"/>
  <c r="J771" i="1"/>
  <c r="S783" i="1"/>
  <c r="O783" i="1"/>
  <c r="Q783" i="1" s="1"/>
  <c r="R783" i="1"/>
  <c r="C777" i="1"/>
  <c r="I786" i="1"/>
  <c r="E783" i="1"/>
  <c r="F784" i="1" s="1"/>
  <c r="K771" i="1" l="1"/>
  <c r="L771" i="1" s="1"/>
  <c r="M771" i="1" s="1"/>
  <c r="J772" i="1"/>
  <c r="G771" i="1"/>
  <c r="H770" i="1"/>
  <c r="N770" i="1" s="1"/>
  <c r="P770" i="1" s="1"/>
  <c r="B770" i="1" s="1"/>
  <c r="R784" i="1"/>
  <c r="O784" i="1"/>
  <c r="Q784" i="1" s="1"/>
  <c r="S784" i="1"/>
  <c r="E784" i="1"/>
  <c r="F785" i="1" s="1"/>
  <c r="I787" i="1"/>
  <c r="C778" i="1"/>
  <c r="G772" i="1" l="1"/>
  <c r="H771" i="1"/>
  <c r="N771" i="1" s="1"/>
  <c r="P771" i="1" s="1"/>
  <c r="B771" i="1" s="1"/>
  <c r="K772" i="1"/>
  <c r="L772" i="1" s="1"/>
  <c r="M772" i="1" s="1"/>
  <c r="J773" i="1"/>
  <c r="O785" i="1"/>
  <c r="Q785" i="1" s="1"/>
  <c r="S785" i="1"/>
  <c r="R785" i="1"/>
  <c r="I788" i="1"/>
  <c r="C779" i="1"/>
  <c r="E785" i="1"/>
  <c r="F786" i="1" s="1"/>
  <c r="J774" i="1" l="1"/>
  <c r="K773" i="1"/>
  <c r="L773" i="1" s="1"/>
  <c r="M773" i="1" s="1"/>
  <c r="G773" i="1"/>
  <c r="H772" i="1"/>
  <c r="N772" i="1" s="1"/>
  <c r="P772" i="1" s="1"/>
  <c r="B772" i="1" s="1"/>
  <c r="O786" i="1"/>
  <c r="Q786" i="1" s="1"/>
  <c r="R786" i="1"/>
  <c r="S786" i="1"/>
  <c r="C780" i="1"/>
  <c r="I789" i="1"/>
  <c r="E786" i="1"/>
  <c r="F787" i="1" s="1"/>
  <c r="R787" i="1" l="1"/>
  <c r="H773" i="1"/>
  <c r="N773" i="1" s="1"/>
  <c r="P773" i="1" s="1"/>
  <c r="B773" i="1" s="1"/>
  <c r="G774" i="1"/>
  <c r="J775" i="1"/>
  <c r="K774" i="1"/>
  <c r="L774" i="1" s="1"/>
  <c r="M774" i="1" s="1"/>
  <c r="S787" i="1"/>
  <c r="O787" i="1"/>
  <c r="Q787" i="1" s="1"/>
  <c r="I790" i="1"/>
  <c r="C781" i="1"/>
  <c r="E787" i="1"/>
  <c r="F788" i="1" s="1"/>
  <c r="G775" i="1" l="1"/>
  <c r="H774" i="1"/>
  <c r="N774" i="1" s="1"/>
  <c r="P774" i="1" s="1"/>
  <c r="B774" i="1" s="1"/>
  <c r="J776" i="1"/>
  <c r="K775" i="1"/>
  <c r="L775" i="1" s="1"/>
  <c r="M775" i="1" s="1"/>
  <c r="O788" i="1"/>
  <c r="Q788" i="1" s="1"/>
  <c r="R788" i="1"/>
  <c r="S788" i="1"/>
  <c r="E788" i="1"/>
  <c r="F789" i="1" s="1"/>
  <c r="C782" i="1"/>
  <c r="I791" i="1"/>
  <c r="R789" i="1" l="1"/>
  <c r="K776" i="1"/>
  <c r="L776" i="1" s="1"/>
  <c r="M776" i="1" s="1"/>
  <c r="J777" i="1"/>
  <c r="H775" i="1"/>
  <c r="N775" i="1" s="1"/>
  <c r="P775" i="1" s="1"/>
  <c r="B775" i="1" s="1"/>
  <c r="G776" i="1"/>
  <c r="S789" i="1"/>
  <c r="O789" i="1"/>
  <c r="Q789" i="1" s="1"/>
  <c r="I792" i="1"/>
  <c r="C783" i="1"/>
  <c r="E789" i="1"/>
  <c r="F790" i="1" s="1"/>
  <c r="H776" i="1" l="1"/>
  <c r="N776" i="1" s="1"/>
  <c r="P776" i="1" s="1"/>
  <c r="B776" i="1" s="1"/>
  <c r="G777" i="1"/>
  <c r="K777" i="1"/>
  <c r="L777" i="1" s="1"/>
  <c r="M777" i="1" s="1"/>
  <c r="J778" i="1"/>
  <c r="O790" i="1"/>
  <c r="Q790" i="1" s="1"/>
  <c r="R790" i="1"/>
  <c r="S790" i="1"/>
  <c r="E790" i="1"/>
  <c r="F791" i="1" s="1"/>
  <c r="C784" i="1"/>
  <c r="I793" i="1"/>
  <c r="J779" i="1" l="1"/>
  <c r="K778" i="1"/>
  <c r="L778" i="1" s="1"/>
  <c r="M778" i="1" s="1"/>
  <c r="G778" i="1"/>
  <c r="H777" i="1"/>
  <c r="N777" i="1" s="1"/>
  <c r="P777" i="1" s="1"/>
  <c r="B777" i="1" s="1"/>
  <c r="O791" i="1"/>
  <c r="Q791" i="1" s="1"/>
  <c r="S791" i="1"/>
  <c r="R791" i="1"/>
  <c r="I794" i="1"/>
  <c r="C785" i="1"/>
  <c r="E791" i="1"/>
  <c r="F792" i="1" s="1"/>
  <c r="H778" i="1" l="1"/>
  <c r="N778" i="1" s="1"/>
  <c r="P778" i="1" s="1"/>
  <c r="B778" i="1" s="1"/>
  <c r="G779" i="1"/>
  <c r="R792" i="1"/>
  <c r="J780" i="1"/>
  <c r="K779" i="1"/>
  <c r="L779" i="1" s="1"/>
  <c r="M779" i="1" s="1"/>
  <c r="O792" i="1"/>
  <c r="Q792" i="1" s="1"/>
  <c r="S792" i="1"/>
  <c r="E792" i="1"/>
  <c r="F793" i="1" s="1"/>
  <c r="I795" i="1"/>
  <c r="C786" i="1"/>
  <c r="G780" i="1" l="1"/>
  <c r="H779" i="1"/>
  <c r="N779" i="1" s="1"/>
  <c r="P779" i="1" s="1"/>
  <c r="B779" i="1" s="1"/>
  <c r="J781" i="1"/>
  <c r="K780" i="1"/>
  <c r="L780" i="1" s="1"/>
  <c r="M780" i="1" s="1"/>
  <c r="S793" i="1"/>
  <c r="R793" i="1"/>
  <c r="O793" i="1"/>
  <c r="Q793" i="1" s="1"/>
  <c r="C787" i="1"/>
  <c r="I796" i="1"/>
  <c r="E793" i="1"/>
  <c r="F794" i="1" s="1"/>
  <c r="K781" i="1" l="1"/>
  <c r="L781" i="1" s="1"/>
  <c r="M781" i="1" s="1"/>
  <c r="J782" i="1"/>
  <c r="G781" i="1"/>
  <c r="H780" i="1"/>
  <c r="N780" i="1" s="1"/>
  <c r="P780" i="1" s="1"/>
  <c r="B780" i="1" s="1"/>
  <c r="O794" i="1"/>
  <c r="Q794" i="1" s="1"/>
  <c r="R794" i="1"/>
  <c r="S794" i="1"/>
  <c r="I797" i="1"/>
  <c r="E794" i="1"/>
  <c r="F795" i="1" s="1"/>
  <c r="C788" i="1"/>
  <c r="R795" i="1" l="1"/>
  <c r="G782" i="1"/>
  <c r="H781" i="1"/>
  <c r="N781" i="1" s="1"/>
  <c r="P781" i="1" s="1"/>
  <c r="B781" i="1" s="1"/>
  <c r="J783" i="1"/>
  <c r="K782" i="1"/>
  <c r="L782" i="1" s="1"/>
  <c r="M782" i="1" s="1"/>
  <c r="S795" i="1"/>
  <c r="O795" i="1"/>
  <c r="Q795" i="1" s="1"/>
  <c r="C789" i="1"/>
  <c r="I798" i="1"/>
  <c r="E795" i="1"/>
  <c r="F796" i="1" s="1"/>
  <c r="J784" i="1" l="1"/>
  <c r="K783" i="1"/>
  <c r="L783" i="1" s="1"/>
  <c r="M783" i="1" s="1"/>
  <c r="G783" i="1"/>
  <c r="H782" i="1"/>
  <c r="N782" i="1" s="1"/>
  <c r="P782" i="1" s="1"/>
  <c r="B782" i="1" s="1"/>
  <c r="O796" i="1"/>
  <c r="Q796" i="1" s="1"/>
  <c r="R796" i="1"/>
  <c r="S796" i="1"/>
  <c r="I799" i="1"/>
  <c r="C790" i="1"/>
  <c r="E796" i="1"/>
  <c r="F797" i="1" s="1"/>
  <c r="G784" i="1" l="1"/>
  <c r="H783" i="1"/>
  <c r="N783" i="1" s="1"/>
  <c r="P783" i="1" s="1"/>
  <c r="B783" i="1" s="1"/>
  <c r="K784" i="1"/>
  <c r="L784" i="1" s="1"/>
  <c r="M784" i="1" s="1"/>
  <c r="J785" i="1"/>
  <c r="O797" i="1"/>
  <c r="Q797" i="1" s="1"/>
  <c r="S797" i="1"/>
  <c r="R797" i="1"/>
  <c r="E797" i="1"/>
  <c r="F798" i="1" s="1"/>
  <c r="I800" i="1"/>
  <c r="C791" i="1"/>
  <c r="R798" i="1" l="1"/>
  <c r="K785" i="1"/>
  <c r="L785" i="1" s="1"/>
  <c r="M785" i="1" s="1"/>
  <c r="J786" i="1"/>
  <c r="G785" i="1"/>
  <c r="H784" i="1"/>
  <c r="N784" i="1" s="1"/>
  <c r="P784" i="1" s="1"/>
  <c r="B784" i="1" s="1"/>
  <c r="S798" i="1"/>
  <c r="O798" i="1"/>
  <c r="Q798" i="1" s="1"/>
  <c r="I801" i="1"/>
  <c r="C792" i="1"/>
  <c r="E798" i="1"/>
  <c r="F799" i="1" s="1"/>
  <c r="K786" i="1" l="1"/>
  <c r="L786" i="1" s="1"/>
  <c r="M786" i="1" s="1"/>
  <c r="J787" i="1"/>
  <c r="H785" i="1"/>
  <c r="N785" i="1" s="1"/>
  <c r="P785" i="1" s="1"/>
  <c r="B785" i="1" s="1"/>
  <c r="G786" i="1"/>
  <c r="S799" i="1"/>
  <c r="O799" i="1"/>
  <c r="Q799" i="1" s="1"/>
  <c r="R799" i="1"/>
  <c r="E799" i="1"/>
  <c r="F800" i="1" s="1"/>
  <c r="I802" i="1"/>
  <c r="C793" i="1"/>
  <c r="J788" i="1" l="1"/>
  <c r="K787" i="1"/>
  <c r="L787" i="1" s="1"/>
  <c r="M787" i="1" s="1"/>
  <c r="G787" i="1"/>
  <c r="H786" i="1"/>
  <c r="N786" i="1" s="1"/>
  <c r="P786" i="1" s="1"/>
  <c r="B786" i="1" s="1"/>
  <c r="R800" i="1"/>
  <c r="O800" i="1"/>
  <c r="Q800" i="1" s="1"/>
  <c r="S800" i="1"/>
  <c r="E800" i="1"/>
  <c r="F801" i="1" s="1"/>
  <c r="C794" i="1"/>
  <c r="I803" i="1"/>
  <c r="H787" i="1" l="1"/>
  <c r="N787" i="1" s="1"/>
  <c r="P787" i="1" s="1"/>
  <c r="B787" i="1" s="1"/>
  <c r="G788" i="1"/>
  <c r="K788" i="1"/>
  <c r="L788" i="1" s="1"/>
  <c r="M788" i="1" s="1"/>
  <c r="J789" i="1"/>
  <c r="O801" i="1"/>
  <c r="Q801" i="1" s="1"/>
  <c r="S801" i="1"/>
  <c r="R801" i="1"/>
  <c r="C795" i="1"/>
  <c r="I804" i="1"/>
  <c r="E801" i="1"/>
  <c r="F802" i="1" s="1"/>
  <c r="H788" i="1" l="1"/>
  <c r="N788" i="1" s="1"/>
  <c r="P788" i="1" s="1"/>
  <c r="B788" i="1" s="1"/>
  <c r="G789" i="1"/>
  <c r="K789" i="1"/>
  <c r="L789" i="1" s="1"/>
  <c r="M789" i="1" s="1"/>
  <c r="J790" i="1"/>
  <c r="O802" i="1"/>
  <c r="Q802" i="1" s="1"/>
  <c r="R802" i="1"/>
  <c r="S802" i="1"/>
  <c r="E802" i="1"/>
  <c r="F803" i="1" s="1"/>
  <c r="C796" i="1"/>
  <c r="I805" i="1"/>
  <c r="R803" i="1" l="1"/>
  <c r="H789" i="1"/>
  <c r="N789" i="1" s="1"/>
  <c r="P789" i="1" s="1"/>
  <c r="B789" i="1" s="1"/>
  <c r="G790" i="1"/>
  <c r="J791" i="1"/>
  <c r="K790" i="1"/>
  <c r="L790" i="1" s="1"/>
  <c r="M790" i="1" s="1"/>
  <c r="S803" i="1"/>
  <c r="O803" i="1"/>
  <c r="Q803" i="1" s="1"/>
  <c r="E803" i="1"/>
  <c r="F804" i="1" s="1"/>
  <c r="C797" i="1"/>
  <c r="I806" i="1"/>
  <c r="J792" i="1" l="1"/>
  <c r="K791" i="1"/>
  <c r="L791" i="1" s="1"/>
  <c r="M791" i="1" s="1"/>
  <c r="G791" i="1"/>
  <c r="H790" i="1"/>
  <c r="N790" i="1" s="1"/>
  <c r="P790" i="1" s="1"/>
  <c r="B790" i="1" s="1"/>
  <c r="O804" i="1"/>
  <c r="Q804" i="1" s="1"/>
  <c r="R804" i="1"/>
  <c r="S804" i="1"/>
  <c r="I807" i="1"/>
  <c r="E804" i="1"/>
  <c r="F805" i="1" s="1"/>
  <c r="C798" i="1"/>
  <c r="H791" i="1" l="1"/>
  <c r="N791" i="1" s="1"/>
  <c r="P791" i="1" s="1"/>
  <c r="B791" i="1" s="1"/>
  <c r="G792" i="1"/>
  <c r="J793" i="1"/>
  <c r="K792" i="1"/>
  <c r="L792" i="1" s="1"/>
  <c r="M792" i="1" s="1"/>
  <c r="S805" i="1"/>
  <c r="O805" i="1"/>
  <c r="Q805" i="1" s="1"/>
  <c r="R805" i="1"/>
  <c r="C799" i="1"/>
  <c r="I808" i="1"/>
  <c r="E805" i="1"/>
  <c r="F806" i="1" s="1"/>
  <c r="K793" i="1" l="1"/>
  <c r="L793" i="1" s="1"/>
  <c r="M793" i="1" s="1"/>
  <c r="J794" i="1"/>
  <c r="H792" i="1"/>
  <c r="N792" i="1" s="1"/>
  <c r="P792" i="1" s="1"/>
  <c r="B792" i="1" s="1"/>
  <c r="G793" i="1"/>
  <c r="O806" i="1"/>
  <c r="R806" i="1"/>
  <c r="S806" i="1"/>
  <c r="C800" i="1"/>
  <c r="E806" i="1"/>
  <c r="F807" i="1" s="1"/>
  <c r="I809" i="1"/>
  <c r="H793" i="1" l="1"/>
  <c r="N793" i="1" s="1"/>
  <c r="P793" i="1" s="1"/>
  <c r="B793" i="1" s="1"/>
  <c r="G794" i="1"/>
  <c r="K794" i="1"/>
  <c r="L794" i="1" s="1"/>
  <c r="M794" i="1" s="1"/>
  <c r="J795" i="1"/>
  <c r="O807" i="1"/>
  <c r="Q807" i="1" s="1"/>
  <c r="R807" i="1"/>
  <c r="S807" i="1"/>
  <c r="Q806" i="1"/>
  <c r="C801" i="1"/>
  <c r="I810" i="1"/>
  <c r="E807" i="1"/>
  <c r="F808" i="1" s="1"/>
  <c r="K795" i="1" l="1"/>
  <c r="L795" i="1" s="1"/>
  <c r="M795" i="1" s="1"/>
  <c r="J796" i="1"/>
  <c r="G795" i="1"/>
  <c r="H794" i="1"/>
  <c r="N794" i="1" s="1"/>
  <c r="P794" i="1" s="1"/>
  <c r="B794" i="1" s="1"/>
  <c r="R808" i="1"/>
  <c r="S808" i="1"/>
  <c r="O808" i="1"/>
  <c r="Q808" i="1" s="1"/>
  <c r="E808" i="1"/>
  <c r="F809" i="1" s="1"/>
  <c r="C802" i="1"/>
  <c r="I811" i="1"/>
  <c r="G796" i="1" l="1"/>
  <c r="H795" i="1"/>
  <c r="N795" i="1" s="1"/>
  <c r="P795" i="1" s="1"/>
  <c r="B795" i="1" s="1"/>
  <c r="J797" i="1"/>
  <c r="K796" i="1"/>
  <c r="L796" i="1" s="1"/>
  <c r="M796" i="1" s="1"/>
  <c r="O809" i="1"/>
  <c r="Q809" i="1" s="1"/>
  <c r="R809" i="1"/>
  <c r="S809" i="1"/>
  <c r="C803" i="1"/>
  <c r="I812" i="1"/>
  <c r="E809" i="1"/>
  <c r="F810" i="1" s="1"/>
  <c r="J798" i="1" l="1"/>
  <c r="K797" i="1"/>
  <c r="L797" i="1" s="1"/>
  <c r="M797" i="1" s="1"/>
  <c r="G797" i="1"/>
  <c r="H796" i="1"/>
  <c r="N796" i="1" s="1"/>
  <c r="P796" i="1" s="1"/>
  <c r="B796" i="1" s="1"/>
  <c r="O810" i="1"/>
  <c r="Q810" i="1" s="1"/>
  <c r="S810" i="1"/>
  <c r="R810" i="1"/>
  <c r="E810" i="1"/>
  <c r="F811" i="1" s="1"/>
  <c r="I813" i="1"/>
  <c r="C804" i="1"/>
  <c r="H797" i="1" l="1"/>
  <c r="N797" i="1" s="1"/>
  <c r="P797" i="1" s="1"/>
  <c r="B797" i="1" s="1"/>
  <c r="G798" i="1"/>
  <c r="K798" i="1"/>
  <c r="L798" i="1" s="1"/>
  <c r="M798" i="1" s="1"/>
  <c r="J799" i="1"/>
  <c r="R811" i="1"/>
  <c r="S811" i="1"/>
  <c r="O811" i="1"/>
  <c r="Q811" i="1" s="1"/>
  <c r="C805" i="1"/>
  <c r="I814" i="1"/>
  <c r="E811" i="1"/>
  <c r="F812" i="1" s="1"/>
  <c r="G799" i="1" l="1"/>
  <c r="H798" i="1"/>
  <c r="N798" i="1" s="1"/>
  <c r="P798" i="1" s="1"/>
  <c r="B798" i="1" s="1"/>
  <c r="K799" i="1"/>
  <c r="L799" i="1" s="1"/>
  <c r="M799" i="1" s="1"/>
  <c r="J800" i="1"/>
  <c r="S812" i="1"/>
  <c r="O812" i="1"/>
  <c r="Q812" i="1" s="1"/>
  <c r="R812" i="1"/>
  <c r="I815" i="1"/>
  <c r="E812" i="1"/>
  <c r="F813" i="1" s="1"/>
  <c r="C806" i="1"/>
  <c r="H799" i="1" l="1"/>
  <c r="N799" i="1" s="1"/>
  <c r="P799" i="1" s="1"/>
  <c r="B799" i="1" s="1"/>
  <c r="G800" i="1"/>
  <c r="K800" i="1"/>
  <c r="L800" i="1" s="1"/>
  <c r="M800" i="1" s="1"/>
  <c r="J801" i="1"/>
  <c r="O813" i="1"/>
  <c r="Q813" i="1" s="1"/>
  <c r="R813" i="1"/>
  <c r="S813" i="1"/>
  <c r="I816" i="1"/>
  <c r="E813" i="1"/>
  <c r="F814" i="1" s="1"/>
  <c r="C807" i="1"/>
  <c r="R814" i="1" l="1"/>
  <c r="H800" i="1"/>
  <c r="N800" i="1" s="1"/>
  <c r="P800" i="1" s="1"/>
  <c r="B800" i="1" s="1"/>
  <c r="G801" i="1"/>
  <c r="S814" i="1"/>
  <c r="K801" i="1"/>
  <c r="L801" i="1" s="1"/>
  <c r="M801" i="1" s="1"/>
  <c r="J802" i="1"/>
  <c r="O814" i="1"/>
  <c r="Q814" i="1" s="1"/>
  <c r="C808" i="1"/>
  <c r="E814" i="1"/>
  <c r="F815" i="1" s="1"/>
  <c r="I817" i="1"/>
  <c r="H801" i="1" l="1"/>
  <c r="N801" i="1" s="1"/>
  <c r="P801" i="1" s="1"/>
  <c r="B801" i="1" s="1"/>
  <c r="G802" i="1"/>
  <c r="J803" i="1"/>
  <c r="K802" i="1"/>
  <c r="L802" i="1" s="1"/>
  <c r="M802" i="1" s="1"/>
  <c r="R815" i="1"/>
  <c r="O815" i="1"/>
  <c r="Q815" i="1" s="1"/>
  <c r="S815" i="1"/>
  <c r="I818" i="1"/>
  <c r="C809" i="1"/>
  <c r="E815" i="1"/>
  <c r="F816" i="1" s="1"/>
  <c r="J804" i="1" l="1"/>
  <c r="K803" i="1"/>
  <c r="L803" i="1" s="1"/>
  <c r="M803" i="1" s="1"/>
  <c r="H802" i="1"/>
  <c r="N802" i="1" s="1"/>
  <c r="P802" i="1" s="1"/>
  <c r="B802" i="1" s="1"/>
  <c r="G803" i="1"/>
  <c r="S816" i="1"/>
  <c r="O816" i="1"/>
  <c r="Q816" i="1" s="1"/>
  <c r="R816" i="1"/>
  <c r="C810" i="1"/>
  <c r="I819" i="1"/>
  <c r="E816" i="1"/>
  <c r="F817" i="1" s="1"/>
  <c r="J805" i="1" l="1"/>
  <c r="K804" i="1"/>
  <c r="L804" i="1" s="1"/>
  <c r="M804" i="1" s="1"/>
  <c r="G804" i="1"/>
  <c r="H803" i="1"/>
  <c r="N803" i="1" s="1"/>
  <c r="P803" i="1" s="1"/>
  <c r="B803" i="1" s="1"/>
  <c r="R817" i="1"/>
  <c r="O817" i="1"/>
  <c r="Q817" i="1" s="1"/>
  <c r="S817" i="1"/>
  <c r="C811" i="1"/>
  <c r="E817" i="1"/>
  <c r="F818" i="1" s="1"/>
  <c r="I820" i="1"/>
  <c r="H804" i="1" l="1"/>
  <c r="N804" i="1" s="1"/>
  <c r="P804" i="1" s="1"/>
  <c r="B804" i="1" s="1"/>
  <c r="G805" i="1"/>
  <c r="J806" i="1"/>
  <c r="K805" i="1"/>
  <c r="L805" i="1" s="1"/>
  <c r="M805" i="1" s="1"/>
  <c r="S818" i="1"/>
  <c r="O818" i="1"/>
  <c r="Q818" i="1" s="1"/>
  <c r="R818" i="1"/>
  <c r="I821" i="1"/>
  <c r="C812" i="1"/>
  <c r="E818" i="1"/>
  <c r="F819" i="1" s="1"/>
  <c r="J807" i="1" l="1"/>
  <c r="K806" i="1"/>
  <c r="L806" i="1" s="1"/>
  <c r="M806" i="1" s="1"/>
  <c r="H805" i="1"/>
  <c r="N805" i="1" s="1"/>
  <c r="P805" i="1" s="1"/>
  <c r="B805" i="1" s="1"/>
  <c r="G806" i="1"/>
  <c r="R819" i="1"/>
  <c r="O819" i="1"/>
  <c r="Q819" i="1" s="1"/>
  <c r="S819" i="1"/>
  <c r="E819" i="1"/>
  <c r="F820" i="1" s="1"/>
  <c r="C813" i="1"/>
  <c r="I822" i="1"/>
  <c r="H806" i="1" l="1"/>
  <c r="N806" i="1" s="1"/>
  <c r="P806" i="1" s="1"/>
  <c r="B806" i="1" s="1"/>
  <c r="G807" i="1"/>
  <c r="K807" i="1"/>
  <c r="L807" i="1" s="1"/>
  <c r="M807" i="1" s="1"/>
  <c r="J808" i="1"/>
  <c r="S820" i="1"/>
  <c r="R820" i="1"/>
  <c r="O820" i="1"/>
  <c r="Q820" i="1" s="1"/>
  <c r="C814" i="1"/>
  <c r="E820" i="1"/>
  <c r="F821" i="1" s="1"/>
  <c r="I823" i="1"/>
  <c r="H807" i="1" l="1"/>
  <c r="N807" i="1" s="1"/>
  <c r="P807" i="1" s="1"/>
  <c r="B807" i="1" s="1"/>
  <c r="G808" i="1"/>
  <c r="J809" i="1"/>
  <c r="K808" i="1"/>
  <c r="L808" i="1" s="1"/>
  <c r="M808" i="1" s="1"/>
  <c r="O821" i="1"/>
  <c r="Q821" i="1" s="1"/>
  <c r="S821" i="1"/>
  <c r="R821" i="1"/>
  <c r="C815" i="1"/>
  <c r="I824" i="1"/>
  <c r="E821" i="1"/>
  <c r="F822" i="1" s="1"/>
  <c r="K809" i="1" l="1"/>
  <c r="L809" i="1" s="1"/>
  <c r="M809" i="1" s="1"/>
  <c r="J810" i="1"/>
  <c r="G809" i="1"/>
  <c r="H808" i="1"/>
  <c r="N808" i="1" s="1"/>
  <c r="P808" i="1" s="1"/>
  <c r="B808" i="1" s="1"/>
  <c r="R822" i="1"/>
  <c r="O822" i="1"/>
  <c r="Q822" i="1" s="1"/>
  <c r="S822" i="1"/>
  <c r="E822" i="1"/>
  <c r="F823" i="1" s="1"/>
  <c r="I825" i="1"/>
  <c r="C816" i="1"/>
  <c r="H809" i="1" l="1"/>
  <c r="N809" i="1" s="1"/>
  <c r="P809" i="1" s="1"/>
  <c r="B809" i="1" s="1"/>
  <c r="G810" i="1"/>
  <c r="K810" i="1"/>
  <c r="L810" i="1" s="1"/>
  <c r="M810" i="1" s="1"/>
  <c r="J811" i="1"/>
  <c r="S823" i="1"/>
  <c r="O823" i="1"/>
  <c r="Q823" i="1" s="1"/>
  <c r="R823" i="1"/>
  <c r="C817" i="1"/>
  <c r="I826" i="1"/>
  <c r="E823" i="1"/>
  <c r="F824" i="1" s="1"/>
  <c r="K811" i="1" l="1"/>
  <c r="L811" i="1" s="1"/>
  <c r="M811" i="1" s="1"/>
  <c r="J812" i="1"/>
  <c r="G811" i="1"/>
  <c r="H810" i="1"/>
  <c r="N810" i="1" s="1"/>
  <c r="P810" i="1" s="1"/>
  <c r="B810" i="1" s="1"/>
  <c r="R824" i="1"/>
  <c r="O824" i="1"/>
  <c r="Q824" i="1" s="1"/>
  <c r="S824" i="1"/>
  <c r="I827" i="1"/>
  <c r="C818" i="1"/>
  <c r="E824" i="1"/>
  <c r="F825" i="1" s="1"/>
  <c r="G812" i="1" l="1"/>
  <c r="H811" i="1"/>
  <c r="N811" i="1" s="1"/>
  <c r="P811" i="1" s="1"/>
  <c r="B811" i="1" s="1"/>
  <c r="J813" i="1"/>
  <c r="K812" i="1"/>
  <c r="L812" i="1" s="1"/>
  <c r="M812" i="1" s="1"/>
  <c r="S825" i="1"/>
  <c r="R825" i="1"/>
  <c r="O825" i="1"/>
  <c r="Q825" i="1" s="1"/>
  <c r="I828" i="1"/>
  <c r="E825" i="1"/>
  <c r="F826" i="1" s="1"/>
  <c r="C819" i="1"/>
  <c r="K813" i="1" l="1"/>
  <c r="L813" i="1" s="1"/>
  <c r="M813" i="1" s="1"/>
  <c r="J814" i="1"/>
  <c r="H812" i="1"/>
  <c r="N812" i="1" s="1"/>
  <c r="P812" i="1" s="1"/>
  <c r="B812" i="1" s="1"/>
  <c r="G813" i="1"/>
  <c r="S826" i="1"/>
  <c r="O826" i="1"/>
  <c r="Q826" i="1" s="1"/>
  <c r="R826" i="1"/>
  <c r="C820" i="1"/>
  <c r="E826" i="1"/>
  <c r="F827" i="1" s="1"/>
  <c r="I829" i="1"/>
  <c r="K814" i="1" l="1"/>
  <c r="L814" i="1" s="1"/>
  <c r="M814" i="1" s="1"/>
  <c r="J815" i="1"/>
  <c r="H813" i="1"/>
  <c r="N813" i="1" s="1"/>
  <c r="P813" i="1" s="1"/>
  <c r="B813" i="1" s="1"/>
  <c r="G814" i="1"/>
  <c r="R827" i="1"/>
  <c r="O827" i="1"/>
  <c r="Q827" i="1" s="1"/>
  <c r="S827" i="1"/>
  <c r="C821" i="1"/>
  <c r="I830" i="1"/>
  <c r="E827" i="1"/>
  <c r="F828" i="1" s="1"/>
  <c r="G815" i="1" l="1"/>
  <c r="H814" i="1"/>
  <c r="N814" i="1" s="1"/>
  <c r="P814" i="1" s="1"/>
  <c r="B814" i="1" s="1"/>
  <c r="K815" i="1"/>
  <c r="L815" i="1" s="1"/>
  <c r="M815" i="1" s="1"/>
  <c r="J816" i="1"/>
  <c r="S828" i="1"/>
  <c r="O828" i="1"/>
  <c r="Q828" i="1" s="1"/>
  <c r="R828" i="1"/>
  <c r="C822" i="1"/>
  <c r="I831" i="1"/>
  <c r="E828" i="1"/>
  <c r="F829" i="1" s="1"/>
  <c r="K816" i="1" l="1"/>
  <c r="L816" i="1" s="1"/>
  <c r="M816" i="1" s="1"/>
  <c r="J817" i="1"/>
  <c r="H815" i="1"/>
  <c r="N815" i="1" s="1"/>
  <c r="P815" i="1" s="1"/>
  <c r="B815" i="1" s="1"/>
  <c r="G816" i="1"/>
  <c r="R829" i="1"/>
  <c r="O829" i="1"/>
  <c r="Q829" i="1" s="1"/>
  <c r="S829" i="1"/>
  <c r="E829" i="1"/>
  <c r="F830" i="1" s="1"/>
  <c r="I832" i="1"/>
  <c r="C823" i="1"/>
  <c r="H816" i="1" l="1"/>
  <c r="N816" i="1" s="1"/>
  <c r="P816" i="1" s="1"/>
  <c r="B816" i="1" s="1"/>
  <c r="G817" i="1"/>
  <c r="K817" i="1"/>
  <c r="L817" i="1" s="1"/>
  <c r="M817" i="1" s="1"/>
  <c r="J818" i="1"/>
  <c r="S830" i="1"/>
  <c r="O830" i="1"/>
  <c r="Q830" i="1" s="1"/>
  <c r="R830" i="1"/>
  <c r="C824" i="1"/>
  <c r="E830" i="1"/>
  <c r="F831" i="1" s="1"/>
  <c r="I833" i="1"/>
  <c r="J819" i="1" l="1"/>
  <c r="K818" i="1"/>
  <c r="L818" i="1" s="1"/>
  <c r="M818" i="1" s="1"/>
  <c r="G818" i="1"/>
  <c r="H817" i="1"/>
  <c r="N817" i="1" s="1"/>
  <c r="P817" i="1" s="1"/>
  <c r="B817" i="1" s="1"/>
  <c r="R831" i="1"/>
  <c r="S831" i="1"/>
  <c r="O831" i="1"/>
  <c r="Q831" i="1" s="1"/>
  <c r="E831" i="1"/>
  <c r="F832" i="1" s="1"/>
  <c r="I834" i="1"/>
  <c r="C825" i="1"/>
  <c r="H818" i="1" l="1"/>
  <c r="N818" i="1" s="1"/>
  <c r="P818" i="1" s="1"/>
  <c r="B818" i="1" s="1"/>
  <c r="G819" i="1"/>
  <c r="J820" i="1"/>
  <c r="K819" i="1"/>
  <c r="L819" i="1" s="1"/>
  <c r="M819" i="1" s="1"/>
  <c r="O832" i="1"/>
  <c r="Q832" i="1" s="1"/>
  <c r="R832" i="1"/>
  <c r="S832" i="1"/>
  <c r="C826" i="1"/>
  <c r="I835" i="1"/>
  <c r="E832" i="1"/>
  <c r="F833" i="1" s="1"/>
  <c r="K820" i="1" l="1"/>
  <c r="L820" i="1" s="1"/>
  <c r="M820" i="1" s="1"/>
  <c r="J821" i="1"/>
  <c r="H819" i="1"/>
  <c r="N819" i="1" s="1"/>
  <c r="P819" i="1" s="1"/>
  <c r="B819" i="1" s="1"/>
  <c r="G820" i="1"/>
  <c r="S833" i="1"/>
  <c r="R833" i="1"/>
  <c r="O833" i="1"/>
  <c r="Q833" i="1" s="1"/>
  <c r="C827" i="1"/>
  <c r="E833" i="1"/>
  <c r="F834" i="1" s="1"/>
  <c r="I836" i="1"/>
  <c r="G821" i="1" l="1"/>
  <c r="H820" i="1"/>
  <c r="N820" i="1" s="1"/>
  <c r="P820" i="1" s="1"/>
  <c r="B820" i="1" s="1"/>
  <c r="J822" i="1"/>
  <c r="K821" i="1"/>
  <c r="L821" i="1" s="1"/>
  <c r="M821" i="1" s="1"/>
  <c r="S834" i="1"/>
  <c r="O834" i="1"/>
  <c r="Q834" i="1" s="1"/>
  <c r="R834" i="1"/>
  <c r="I837" i="1"/>
  <c r="E834" i="1"/>
  <c r="F835" i="1" s="1"/>
  <c r="C828" i="1"/>
  <c r="K822" i="1" l="1"/>
  <c r="L822" i="1" s="1"/>
  <c r="M822" i="1" s="1"/>
  <c r="J823" i="1"/>
  <c r="H821" i="1"/>
  <c r="N821" i="1" s="1"/>
  <c r="P821" i="1" s="1"/>
  <c r="B821" i="1" s="1"/>
  <c r="G822" i="1"/>
  <c r="R835" i="1"/>
  <c r="O835" i="1"/>
  <c r="S835" i="1"/>
  <c r="C829" i="1"/>
  <c r="E835" i="1"/>
  <c r="F836" i="1" s="1"/>
  <c r="I838" i="1"/>
  <c r="J824" i="1" l="1"/>
  <c r="K823" i="1"/>
  <c r="L823" i="1" s="1"/>
  <c r="M823" i="1" s="1"/>
  <c r="H822" i="1"/>
  <c r="N822" i="1" s="1"/>
  <c r="P822" i="1" s="1"/>
  <c r="B822" i="1" s="1"/>
  <c r="G823" i="1"/>
  <c r="S836" i="1"/>
  <c r="R836" i="1"/>
  <c r="Q835" i="1"/>
  <c r="O836" i="1"/>
  <c r="Q836" i="1" s="1"/>
  <c r="E836" i="1"/>
  <c r="F837" i="1" s="1"/>
  <c r="C830" i="1"/>
  <c r="I839" i="1"/>
  <c r="H823" i="1" l="1"/>
  <c r="N823" i="1" s="1"/>
  <c r="P823" i="1" s="1"/>
  <c r="B823" i="1" s="1"/>
  <c r="G824" i="1"/>
  <c r="K824" i="1"/>
  <c r="L824" i="1" s="1"/>
  <c r="M824" i="1" s="1"/>
  <c r="J825" i="1"/>
  <c r="R837" i="1"/>
  <c r="O837" i="1"/>
  <c r="Q837" i="1" s="1"/>
  <c r="S837" i="1"/>
  <c r="I840" i="1"/>
  <c r="E837" i="1"/>
  <c r="F838" i="1" s="1"/>
  <c r="C831" i="1"/>
  <c r="G825" i="1" l="1"/>
  <c r="H824" i="1"/>
  <c r="N824" i="1" s="1"/>
  <c r="P824" i="1" s="1"/>
  <c r="B824" i="1" s="1"/>
  <c r="K825" i="1"/>
  <c r="L825" i="1" s="1"/>
  <c r="M825" i="1" s="1"/>
  <c r="J826" i="1"/>
  <c r="S838" i="1"/>
  <c r="O838" i="1"/>
  <c r="Q838" i="1" s="1"/>
  <c r="R838" i="1"/>
  <c r="E838" i="1"/>
  <c r="F839" i="1" s="1"/>
  <c r="I841" i="1"/>
  <c r="C832" i="1"/>
  <c r="G826" i="1" l="1"/>
  <c r="H825" i="1"/>
  <c r="N825" i="1" s="1"/>
  <c r="P825" i="1" s="1"/>
  <c r="B825" i="1" s="1"/>
  <c r="K826" i="1"/>
  <c r="L826" i="1" s="1"/>
  <c r="M826" i="1" s="1"/>
  <c r="J827" i="1"/>
  <c r="R839" i="1"/>
  <c r="O839" i="1"/>
  <c r="Q839" i="1" s="1"/>
  <c r="S839" i="1"/>
  <c r="I842" i="1"/>
  <c r="C833" i="1"/>
  <c r="E839" i="1"/>
  <c r="F840" i="1" s="1"/>
  <c r="H826" i="1" l="1"/>
  <c r="N826" i="1" s="1"/>
  <c r="P826" i="1" s="1"/>
  <c r="B826" i="1" s="1"/>
  <c r="G827" i="1"/>
  <c r="K827" i="1"/>
  <c r="L827" i="1" s="1"/>
  <c r="M827" i="1" s="1"/>
  <c r="J828" i="1"/>
  <c r="S840" i="1"/>
  <c r="O840" i="1"/>
  <c r="Q840" i="1" s="1"/>
  <c r="R840" i="1"/>
  <c r="C834" i="1"/>
  <c r="I843" i="1"/>
  <c r="E840" i="1"/>
  <c r="F841" i="1" s="1"/>
  <c r="H827" i="1" l="1"/>
  <c r="N827" i="1" s="1"/>
  <c r="P827" i="1" s="1"/>
  <c r="B827" i="1" s="1"/>
  <c r="G828" i="1"/>
  <c r="J829" i="1"/>
  <c r="K828" i="1"/>
  <c r="L828" i="1" s="1"/>
  <c r="M828" i="1" s="1"/>
  <c r="R841" i="1"/>
  <c r="S841" i="1"/>
  <c r="O841" i="1"/>
  <c r="Q841" i="1" s="1"/>
  <c r="I844" i="1"/>
  <c r="E841" i="1"/>
  <c r="F842" i="1" s="1"/>
  <c r="C835" i="1"/>
  <c r="K829" i="1" l="1"/>
  <c r="L829" i="1" s="1"/>
  <c r="M829" i="1" s="1"/>
  <c r="J830" i="1"/>
  <c r="G829" i="1"/>
  <c r="H828" i="1"/>
  <c r="N828" i="1" s="1"/>
  <c r="P828" i="1" s="1"/>
  <c r="B828" i="1" s="1"/>
  <c r="R842" i="1"/>
  <c r="O842" i="1"/>
  <c r="Q842" i="1" s="1"/>
  <c r="S842" i="1"/>
  <c r="C836" i="1"/>
  <c r="E842" i="1"/>
  <c r="F843" i="1" s="1"/>
  <c r="I845" i="1"/>
  <c r="H829" i="1" l="1"/>
  <c r="N829" i="1" s="1"/>
  <c r="P829" i="1" s="1"/>
  <c r="B829" i="1" s="1"/>
  <c r="G830" i="1"/>
  <c r="J831" i="1"/>
  <c r="K830" i="1"/>
  <c r="L830" i="1" s="1"/>
  <c r="M830" i="1" s="1"/>
  <c r="S843" i="1"/>
  <c r="O843" i="1"/>
  <c r="Q843" i="1" s="1"/>
  <c r="R843" i="1"/>
  <c r="C837" i="1"/>
  <c r="I846" i="1"/>
  <c r="E843" i="1"/>
  <c r="F844" i="1" s="1"/>
  <c r="J832" i="1" l="1"/>
  <c r="K831" i="1"/>
  <c r="L831" i="1" s="1"/>
  <c r="M831" i="1" s="1"/>
  <c r="H830" i="1"/>
  <c r="N830" i="1" s="1"/>
  <c r="P830" i="1" s="1"/>
  <c r="B830" i="1" s="1"/>
  <c r="G831" i="1"/>
  <c r="R844" i="1"/>
  <c r="O844" i="1"/>
  <c r="Q844" i="1" s="1"/>
  <c r="S844" i="1"/>
  <c r="C838" i="1"/>
  <c r="E844" i="1"/>
  <c r="F845" i="1" s="1"/>
  <c r="I847" i="1"/>
  <c r="J833" i="1" l="1"/>
  <c r="K832" i="1"/>
  <c r="L832" i="1" s="1"/>
  <c r="M832" i="1" s="1"/>
  <c r="H831" i="1"/>
  <c r="N831" i="1" s="1"/>
  <c r="P831" i="1" s="1"/>
  <c r="B831" i="1" s="1"/>
  <c r="G832" i="1"/>
  <c r="S845" i="1"/>
  <c r="O845" i="1"/>
  <c r="Q845" i="1" s="1"/>
  <c r="R845" i="1"/>
  <c r="C839" i="1"/>
  <c r="I848" i="1"/>
  <c r="E845" i="1"/>
  <c r="F846" i="1" s="1"/>
  <c r="J834" i="1" l="1"/>
  <c r="K833" i="1"/>
  <c r="L833" i="1" s="1"/>
  <c r="M833" i="1" s="1"/>
  <c r="G833" i="1"/>
  <c r="H832" i="1"/>
  <c r="N832" i="1" s="1"/>
  <c r="P832" i="1" s="1"/>
  <c r="B832" i="1" s="1"/>
  <c r="R846" i="1"/>
  <c r="S846" i="1"/>
  <c r="O846" i="1"/>
  <c r="Q846" i="1" s="1"/>
  <c r="E846" i="1"/>
  <c r="F847" i="1" s="1"/>
  <c r="C840" i="1"/>
  <c r="I849" i="1"/>
  <c r="H833" i="1" l="1"/>
  <c r="N833" i="1" s="1"/>
  <c r="P833" i="1" s="1"/>
  <c r="B833" i="1" s="1"/>
  <c r="G834" i="1"/>
  <c r="K834" i="1"/>
  <c r="L834" i="1" s="1"/>
  <c r="M834" i="1" s="1"/>
  <c r="J835" i="1"/>
  <c r="R847" i="1"/>
  <c r="O847" i="1"/>
  <c r="Q847" i="1" s="1"/>
  <c r="S847" i="1"/>
  <c r="C841" i="1"/>
  <c r="I850" i="1"/>
  <c r="E847" i="1"/>
  <c r="F848" i="1" s="1"/>
  <c r="H834" i="1" l="1"/>
  <c r="N834" i="1" s="1"/>
  <c r="P834" i="1" s="1"/>
  <c r="B834" i="1" s="1"/>
  <c r="G835" i="1"/>
  <c r="K835" i="1"/>
  <c r="L835" i="1" s="1"/>
  <c r="M835" i="1" s="1"/>
  <c r="J836" i="1"/>
  <c r="S848" i="1"/>
  <c r="O848" i="1"/>
  <c r="Q848" i="1" s="1"/>
  <c r="R848" i="1"/>
  <c r="E848" i="1"/>
  <c r="F849" i="1" s="1"/>
  <c r="I851" i="1"/>
  <c r="C842" i="1"/>
  <c r="H835" i="1" l="1"/>
  <c r="N835" i="1" s="1"/>
  <c r="P835" i="1" s="1"/>
  <c r="B835" i="1" s="1"/>
  <c r="G836" i="1"/>
  <c r="K836" i="1"/>
  <c r="L836" i="1" s="1"/>
  <c r="M836" i="1" s="1"/>
  <c r="J837" i="1"/>
  <c r="R849" i="1"/>
  <c r="S849" i="1"/>
  <c r="O849" i="1"/>
  <c r="Q849" i="1" s="1"/>
  <c r="I852" i="1"/>
  <c r="E849" i="1"/>
  <c r="F850" i="1" s="1"/>
  <c r="C843" i="1"/>
  <c r="H836" i="1" l="1"/>
  <c r="N836" i="1" s="1"/>
  <c r="P836" i="1" s="1"/>
  <c r="B836" i="1" s="1"/>
  <c r="G837" i="1"/>
  <c r="K837" i="1"/>
  <c r="L837" i="1" s="1"/>
  <c r="M837" i="1" s="1"/>
  <c r="J838" i="1"/>
  <c r="O850" i="1"/>
  <c r="Q850" i="1" s="1"/>
  <c r="R850" i="1"/>
  <c r="S850" i="1"/>
  <c r="C844" i="1"/>
  <c r="E850" i="1"/>
  <c r="F851" i="1" s="1"/>
  <c r="I853" i="1"/>
  <c r="G838" i="1" l="1"/>
  <c r="H837" i="1"/>
  <c r="N837" i="1" s="1"/>
  <c r="P837" i="1" s="1"/>
  <c r="B837" i="1" s="1"/>
  <c r="J839" i="1"/>
  <c r="K838" i="1"/>
  <c r="L838" i="1" s="1"/>
  <c r="M838" i="1" s="1"/>
  <c r="S851" i="1"/>
  <c r="R851" i="1"/>
  <c r="O851" i="1"/>
  <c r="Q851" i="1" s="1"/>
  <c r="I854" i="1"/>
  <c r="C845" i="1"/>
  <c r="E851" i="1"/>
  <c r="F852" i="1" s="1"/>
  <c r="K839" i="1" l="1"/>
  <c r="L839" i="1" s="1"/>
  <c r="M839" i="1" s="1"/>
  <c r="J840" i="1"/>
  <c r="G839" i="1"/>
  <c r="H838" i="1"/>
  <c r="N838" i="1" s="1"/>
  <c r="P838" i="1" s="1"/>
  <c r="B838" i="1" s="1"/>
  <c r="S852" i="1"/>
  <c r="O852" i="1"/>
  <c r="Q852" i="1" s="1"/>
  <c r="R852" i="1"/>
  <c r="C846" i="1"/>
  <c r="E852" i="1"/>
  <c r="F853" i="1" s="1"/>
  <c r="I855" i="1"/>
  <c r="R853" i="1" l="1"/>
  <c r="G840" i="1"/>
  <c r="H839" i="1"/>
  <c r="N839" i="1" s="1"/>
  <c r="P839" i="1" s="1"/>
  <c r="B839" i="1" s="1"/>
  <c r="J841" i="1"/>
  <c r="K840" i="1"/>
  <c r="L840" i="1" s="1"/>
  <c r="M840" i="1" s="1"/>
  <c r="O853" i="1"/>
  <c r="Q853" i="1" s="1"/>
  <c r="S853" i="1"/>
  <c r="E853" i="1"/>
  <c r="F854" i="1" s="1"/>
  <c r="I856" i="1"/>
  <c r="C847" i="1"/>
  <c r="S854" i="1" l="1"/>
  <c r="J842" i="1"/>
  <c r="K841" i="1"/>
  <c r="L841" i="1" s="1"/>
  <c r="M841" i="1" s="1"/>
  <c r="G841" i="1"/>
  <c r="H840" i="1"/>
  <c r="N840" i="1" s="1"/>
  <c r="P840" i="1" s="1"/>
  <c r="B840" i="1" s="1"/>
  <c r="O854" i="1"/>
  <c r="Q854" i="1" s="1"/>
  <c r="R854" i="1"/>
  <c r="E854" i="1"/>
  <c r="F855" i="1" s="1"/>
  <c r="I857" i="1"/>
  <c r="C848" i="1"/>
  <c r="G842" i="1" l="1"/>
  <c r="H841" i="1"/>
  <c r="N841" i="1" s="1"/>
  <c r="P841" i="1" s="1"/>
  <c r="B841" i="1" s="1"/>
  <c r="K842" i="1"/>
  <c r="L842" i="1" s="1"/>
  <c r="M842" i="1" s="1"/>
  <c r="J843" i="1"/>
  <c r="O855" i="1"/>
  <c r="Q855" i="1" s="1"/>
  <c r="R855" i="1"/>
  <c r="S855" i="1"/>
  <c r="C849" i="1"/>
  <c r="E855" i="1"/>
  <c r="F856" i="1" s="1"/>
  <c r="I858" i="1"/>
  <c r="R856" i="1" l="1"/>
  <c r="K843" i="1"/>
  <c r="L843" i="1" s="1"/>
  <c r="M843" i="1" s="1"/>
  <c r="J844" i="1"/>
  <c r="G843" i="1"/>
  <c r="H842" i="1"/>
  <c r="N842" i="1" s="1"/>
  <c r="P842" i="1" s="1"/>
  <c r="B842" i="1" s="1"/>
  <c r="S856" i="1"/>
  <c r="O856" i="1"/>
  <c r="Q856" i="1" s="1"/>
  <c r="C850" i="1"/>
  <c r="I859" i="1"/>
  <c r="E856" i="1"/>
  <c r="F857" i="1" s="1"/>
  <c r="G844" i="1" l="1"/>
  <c r="H843" i="1"/>
  <c r="N843" i="1" s="1"/>
  <c r="P843" i="1" s="1"/>
  <c r="B843" i="1" s="1"/>
  <c r="K844" i="1"/>
  <c r="L844" i="1" s="1"/>
  <c r="M844" i="1" s="1"/>
  <c r="J845" i="1"/>
  <c r="O857" i="1"/>
  <c r="Q857" i="1" s="1"/>
  <c r="R857" i="1"/>
  <c r="S857" i="1"/>
  <c r="C851" i="1"/>
  <c r="E857" i="1"/>
  <c r="F858" i="1" s="1"/>
  <c r="I860" i="1"/>
  <c r="K845" i="1" l="1"/>
  <c r="L845" i="1" s="1"/>
  <c r="M845" i="1" s="1"/>
  <c r="J846" i="1"/>
  <c r="G845" i="1"/>
  <c r="H844" i="1"/>
  <c r="N844" i="1" s="1"/>
  <c r="P844" i="1" s="1"/>
  <c r="B844" i="1" s="1"/>
  <c r="S858" i="1"/>
  <c r="R858" i="1"/>
  <c r="O858" i="1"/>
  <c r="Q858" i="1" s="1"/>
  <c r="C852" i="1"/>
  <c r="I861" i="1"/>
  <c r="E858" i="1"/>
  <c r="F859" i="1" s="1"/>
  <c r="H845" i="1" l="1"/>
  <c r="N845" i="1" s="1"/>
  <c r="P845" i="1" s="1"/>
  <c r="B845" i="1" s="1"/>
  <c r="G846" i="1"/>
  <c r="K846" i="1"/>
  <c r="L846" i="1" s="1"/>
  <c r="M846" i="1" s="1"/>
  <c r="J847" i="1"/>
  <c r="O859" i="1"/>
  <c r="Q859" i="1" s="1"/>
  <c r="R859" i="1"/>
  <c r="S859" i="1"/>
  <c r="C853" i="1"/>
  <c r="E859" i="1"/>
  <c r="F860" i="1" s="1"/>
  <c r="I862" i="1"/>
  <c r="J848" i="1" l="1"/>
  <c r="K847" i="1"/>
  <c r="L847" i="1" s="1"/>
  <c r="M847" i="1" s="1"/>
  <c r="H846" i="1"/>
  <c r="N846" i="1" s="1"/>
  <c r="P846" i="1" s="1"/>
  <c r="B846" i="1" s="1"/>
  <c r="G847" i="1"/>
  <c r="O860" i="1"/>
  <c r="Q860" i="1" s="1"/>
  <c r="S860" i="1"/>
  <c r="R860" i="1"/>
  <c r="I863" i="1"/>
  <c r="E860" i="1"/>
  <c r="F861" i="1" s="1"/>
  <c r="C854" i="1"/>
  <c r="H847" i="1" l="1"/>
  <c r="N847" i="1" s="1"/>
  <c r="P847" i="1" s="1"/>
  <c r="B847" i="1" s="1"/>
  <c r="G848" i="1"/>
  <c r="K848" i="1"/>
  <c r="L848" i="1" s="1"/>
  <c r="M848" i="1" s="1"/>
  <c r="J849" i="1"/>
  <c r="R861" i="1"/>
  <c r="O861" i="1"/>
  <c r="Q861" i="1" s="1"/>
  <c r="S861" i="1"/>
  <c r="C855" i="1"/>
  <c r="E861" i="1"/>
  <c r="F862" i="1" s="1"/>
  <c r="I864" i="1"/>
  <c r="H848" i="1" l="1"/>
  <c r="N848" i="1" s="1"/>
  <c r="P848" i="1" s="1"/>
  <c r="B848" i="1" s="1"/>
  <c r="G849" i="1"/>
  <c r="K849" i="1"/>
  <c r="L849" i="1" s="1"/>
  <c r="M849" i="1" s="1"/>
  <c r="J850" i="1"/>
  <c r="S862" i="1"/>
  <c r="O862" i="1"/>
  <c r="Q862" i="1" s="1"/>
  <c r="R862" i="1"/>
  <c r="I865" i="1"/>
  <c r="E862" i="1"/>
  <c r="F863" i="1" s="1"/>
  <c r="C856" i="1"/>
  <c r="G850" i="1" l="1"/>
  <c r="H849" i="1"/>
  <c r="N849" i="1" s="1"/>
  <c r="P849" i="1" s="1"/>
  <c r="B849" i="1" s="1"/>
  <c r="J851" i="1"/>
  <c r="K850" i="1"/>
  <c r="L850" i="1" s="1"/>
  <c r="M850" i="1" s="1"/>
  <c r="R863" i="1"/>
  <c r="O863" i="1"/>
  <c r="Q863" i="1" s="1"/>
  <c r="S863" i="1"/>
  <c r="C857" i="1"/>
  <c r="E863" i="1"/>
  <c r="F864" i="1" s="1"/>
  <c r="I866" i="1"/>
  <c r="K851" i="1" l="1"/>
  <c r="L851" i="1" s="1"/>
  <c r="M851" i="1" s="1"/>
  <c r="J852" i="1"/>
  <c r="H850" i="1"/>
  <c r="N850" i="1" s="1"/>
  <c r="P850" i="1" s="1"/>
  <c r="B850" i="1" s="1"/>
  <c r="G851" i="1"/>
  <c r="S864" i="1"/>
  <c r="O864" i="1"/>
  <c r="Q864" i="1" s="1"/>
  <c r="R864" i="1"/>
  <c r="E864" i="1"/>
  <c r="F865" i="1" s="1"/>
  <c r="C858" i="1"/>
  <c r="I867" i="1"/>
  <c r="G852" i="1" l="1"/>
  <c r="H851" i="1"/>
  <c r="N851" i="1" s="1"/>
  <c r="P851" i="1" s="1"/>
  <c r="B851" i="1" s="1"/>
  <c r="J853" i="1"/>
  <c r="K852" i="1"/>
  <c r="L852" i="1" s="1"/>
  <c r="M852" i="1" s="1"/>
  <c r="R865" i="1"/>
  <c r="O865" i="1"/>
  <c r="Q865" i="1" s="1"/>
  <c r="S865" i="1"/>
  <c r="C859" i="1"/>
  <c r="I868" i="1"/>
  <c r="E865" i="1"/>
  <c r="F866" i="1" s="1"/>
  <c r="J854" i="1" l="1"/>
  <c r="K853" i="1"/>
  <c r="L853" i="1" s="1"/>
  <c r="M853" i="1" s="1"/>
  <c r="H852" i="1"/>
  <c r="N852" i="1" s="1"/>
  <c r="P852" i="1" s="1"/>
  <c r="B852" i="1" s="1"/>
  <c r="G853" i="1"/>
  <c r="O866" i="1"/>
  <c r="S866" i="1"/>
  <c r="R866" i="1"/>
  <c r="E866" i="1"/>
  <c r="F867" i="1" s="1"/>
  <c r="C860" i="1"/>
  <c r="I869" i="1"/>
  <c r="K854" i="1" l="1"/>
  <c r="L854" i="1" s="1"/>
  <c r="M854" i="1" s="1"/>
  <c r="J855" i="1"/>
  <c r="H853" i="1"/>
  <c r="N853" i="1" s="1"/>
  <c r="P853" i="1" s="1"/>
  <c r="B853" i="1" s="1"/>
  <c r="G854" i="1"/>
  <c r="O867" i="1"/>
  <c r="Q867" i="1" s="1"/>
  <c r="S867" i="1"/>
  <c r="R867" i="1"/>
  <c r="Q866" i="1"/>
  <c r="C861" i="1"/>
  <c r="I870" i="1"/>
  <c r="E867" i="1"/>
  <c r="F868" i="1" s="1"/>
  <c r="J856" i="1" l="1"/>
  <c r="K855" i="1"/>
  <c r="L855" i="1" s="1"/>
  <c r="M855" i="1" s="1"/>
  <c r="G855" i="1"/>
  <c r="H854" i="1"/>
  <c r="N854" i="1" s="1"/>
  <c r="P854" i="1" s="1"/>
  <c r="B854" i="1" s="1"/>
  <c r="R868" i="1"/>
  <c r="O868" i="1"/>
  <c r="S868" i="1"/>
  <c r="E868" i="1"/>
  <c r="F869" i="1" s="1"/>
  <c r="C862" i="1"/>
  <c r="I871" i="1"/>
  <c r="G856" i="1" l="1"/>
  <c r="H855" i="1"/>
  <c r="N855" i="1" s="1"/>
  <c r="P855" i="1" s="1"/>
  <c r="B855" i="1" s="1"/>
  <c r="K856" i="1"/>
  <c r="L856" i="1" s="1"/>
  <c r="M856" i="1" s="1"/>
  <c r="J857" i="1"/>
  <c r="O869" i="1"/>
  <c r="Q869" i="1" s="1"/>
  <c r="S869" i="1"/>
  <c r="Q868" i="1"/>
  <c r="R869" i="1"/>
  <c r="I872" i="1"/>
  <c r="C863" i="1"/>
  <c r="E869" i="1"/>
  <c r="F870" i="1" s="1"/>
  <c r="R870" i="1" l="1"/>
  <c r="K857" i="1"/>
  <c r="L857" i="1" s="1"/>
  <c r="M857" i="1" s="1"/>
  <c r="J858" i="1"/>
  <c r="G857" i="1"/>
  <c r="H856" i="1"/>
  <c r="N856" i="1" s="1"/>
  <c r="P856" i="1" s="1"/>
  <c r="B856" i="1" s="1"/>
  <c r="S870" i="1"/>
  <c r="O870" i="1"/>
  <c r="C864" i="1"/>
  <c r="E870" i="1"/>
  <c r="F871" i="1" s="1"/>
  <c r="I873" i="1"/>
  <c r="R871" i="1" l="1"/>
  <c r="J859" i="1"/>
  <c r="K858" i="1"/>
  <c r="L858" i="1" s="1"/>
  <c r="M858" i="1" s="1"/>
  <c r="H857" i="1"/>
  <c r="N857" i="1" s="1"/>
  <c r="P857" i="1" s="1"/>
  <c r="B857" i="1" s="1"/>
  <c r="G858" i="1"/>
  <c r="O871" i="1"/>
  <c r="Q871" i="1" s="1"/>
  <c r="Q870" i="1"/>
  <c r="S871" i="1"/>
  <c r="C865" i="1"/>
  <c r="I874" i="1"/>
  <c r="E871" i="1"/>
  <c r="F872" i="1" s="1"/>
  <c r="G859" i="1" l="1"/>
  <c r="H858" i="1"/>
  <c r="N858" i="1" s="1"/>
  <c r="P858" i="1" s="1"/>
  <c r="K859" i="1"/>
  <c r="L859" i="1" s="1"/>
  <c r="M859" i="1" s="1"/>
  <c r="J860" i="1"/>
  <c r="O872" i="1"/>
  <c r="Q872" i="1" s="1"/>
  <c r="S872" i="1"/>
  <c r="R872" i="1"/>
  <c r="E872" i="1"/>
  <c r="F873" i="1" s="1"/>
  <c r="C866" i="1"/>
  <c r="I875" i="1"/>
  <c r="B858" i="1" l="1"/>
  <c r="H859" i="1"/>
  <c r="N859" i="1" s="1"/>
  <c r="P859" i="1" s="1"/>
  <c r="B859" i="1" s="1"/>
  <c r="G860" i="1"/>
  <c r="K860" i="1"/>
  <c r="L860" i="1" s="1"/>
  <c r="M860" i="1" s="1"/>
  <c r="J861" i="1"/>
  <c r="R873" i="1"/>
  <c r="O873" i="1"/>
  <c r="Q873" i="1" s="1"/>
  <c r="S873" i="1"/>
  <c r="C867" i="1"/>
  <c r="I876" i="1"/>
  <c r="E873" i="1"/>
  <c r="F874" i="1" s="1"/>
  <c r="G861" i="1" l="1"/>
  <c r="H860" i="1"/>
  <c r="N860" i="1" s="1"/>
  <c r="P860" i="1" s="1"/>
  <c r="B860" i="1" s="1"/>
  <c r="K861" i="1"/>
  <c r="L861" i="1" s="1"/>
  <c r="M861" i="1" s="1"/>
  <c r="J862" i="1"/>
  <c r="O874" i="1"/>
  <c r="Q874" i="1" s="1"/>
  <c r="S874" i="1"/>
  <c r="R874" i="1"/>
  <c r="C868" i="1"/>
  <c r="E874" i="1"/>
  <c r="F875" i="1" s="1"/>
  <c r="I877" i="1"/>
  <c r="H861" i="1" l="1"/>
  <c r="N861" i="1" s="1"/>
  <c r="P861" i="1" s="1"/>
  <c r="B861" i="1" s="1"/>
  <c r="G862" i="1"/>
  <c r="K862" i="1"/>
  <c r="L862" i="1" s="1"/>
  <c r="M862" i="1" s="1"/>
  <c r="J863" i="1"/>
  <c r="R875" i="1"/>
  <c r="S875" i="1"/>
  <c r="O875" i="1"/>
  <c r="Q875" i="1" s="1"/>
  <c r="I878" i="1"/>
  <c r="C869" i="1"/>
  <c r="E875" i="1"/>
  <c r="F876" i="1" s="1"/>
  <c r="G863" i="1" l="1"/>
  <c r="H862" i="1"/>
  <c r="N862" i="1" s="1"/>
  <c r="P862" i="1" s="1"/>
  <c r="B862" i="1" s="1"/>
  <c r="J864" i="1"/>
  <c r="K863" i="1"/>
  <c r="L863" i="1" s="1"/>
  <c r="M863" i="1" s="1"/>
  <c r="O876" i="1"/>
  <c r="Q876" i="1" s="1"/>
  <c r="S876" i="1"/>
  <c r="R876" i="1"/>
  <c r="E876" i="1"/>
  <c r="F877" i="1" s="1"/>
  <c r="C870" i="1"/>
  <c r="I879" i="1"/>
  <c r="J865" i="1" l="1"/>
  <c r="K864" i="1"/>
  <c r="L864" i="1" s="1"/>
  <c r="M864" i="1" s="1"/>
  <c r="H863" i="1"/>
  <c r="N863" i="1" s="1"/>
  <c r="P863" i="1" s="1"/>
  <c r="B863" i="1" s="1"/>
  <c r="G864" i="1"/>
  <c r="R877" i="1"/>
  <c r="S877" i="1"/>
  <c r="O877" i="1"/>
  <c r="Q877" i="1" s="1"/>
  <c r="C871" i="1"/>
  <c r="E877" i="1"/>
  <c r="F878" i="1" s="1"/>
  <c r="I880" i="1"/>
  <c r="H864" i="1" l="1"/>
  <c r="N864" i="1" s="1"/>
  <c r="P864" i="1" s="1"/>
  <c r="B864" i="1" s="1"/>
  <c r="G865" i="1"/>
  <c r="K865" i="1"/>
  <c r="L865" i="1" s="1"/>
  <c r="M865" i="1" s="1"/>
  <c r="J866" i="1"/>
  <c r="O878" i="1"/>
  <c r="Q878" i="1" s="1"/>
  <c r="S878" i="1"/>
  <c r="R878" i="1"/>
  <c r="E878" i="1"/>
  <c r="F879" i="1" s="1"/>
  <c r="C872" i="1"/>
  <c r="I881" i="1"/>
  <c r="G866" i="1" l="1"/>
  <c r="H865" i="1"/>
  <c r="N865" i="1" s="1"/>
  <c r="P865" i="1" s="1"/>
  <c r="B865" i="1" s="1"/>
  <c r="K866" i="1"/>
  <c r="L866" i="1" s="1"/>
  <c r="M866" i="1" s="1"/>
  <c r="J867" i="1"/>
  <c r="R879" i="1"/>
  <c r="S879" i="1"/>
  <c r="O879" i="1"/>
  <c r="Q879" i="1" s="1"/>
  <c r="I882" i="1"/>
  <c r="C873" i="1"/>
  <c r="E879" i="1"/>
  <c r="F880" i="1" s="1"/>
  <c r="G867" i="1" l="1"/>
  <c r="H866" i="1"/>
  <c r="N866" i="1" s="1"/>
  <c r="P866" i="1" s="1"/>
  <c r="B866" i="1" s="1"/>
  <c r="J868" i="1"/>
  <c r="K867" i="1"/>
  <c r="L867" i="1" s="1"/>
  <c r="M867" i="1" s="1"/>
  <c r="O880" i="1"/>
  <c r="Q880" i="1" s="1"/>
  <c r="S880" i="1"/>
  <c r="R880" i="1"/>
  <c r="C874" i="1"/>
  <c r="E880" i="1"/>
  <c r="F881" i="1" s="1"/>
  <c r="I883" i="1"/>
  <c r="R881" i="1" l="1"/>
  <c r="J869" i="1"/>
  <c r="K868" i="1"/>
  <c r="L868" i="1" s="1"/>
  <c r="M868" i="1" s="1"/>
  <c r="G868" i="1"/>
  <c r="H867" i="1"/>
  <c r="N867" i="1" s="1"/>
  <c r="P867" i="1" s="1"/>
  <c r="B867" i="1" s="1"/>
  <c r="S881" i="1"/>
  <c r="O881" i="1"/>
  <c r="Q881" i="1" s="1"/>
  <c r="I884" i="1"/>
  <c r="E881" i="1"/>
  <c r="F882" i="1" s="1"/>
  <c r="C875" i="1"/>
  <c r="H868" i="1" l="1"/>
  <c r="N868" i="1" s="1"/>
  <c r="P868" i="1" s="1"/>
  <c r="B868" i="1" s="1"/>
  <c r="G869" i="1"/>
  <c r="K869" i="1"/>
  <c r="L869" i="1" s="1"/>
  <c r="M869" i="1" s="1"/>
  <c r="J870" i="1"/>
  <c r="O882" i="1"/>
  <c r="Q882" i="1" s="1"/>
  <c r="S882" i="1"/>
  <c r="R882" i="1"/>
  <c r="E882" i="1"/>
  <c r="F883" i="1" s="1"/>
  <c r="I885" i="1"/>
  <c r="C876" i="1"/>
  <c r="H869" i="1" l="1"/>
  <c r="N869" i="1" s="1"/>
  <c r="P869" i="1" s="1"/>
  <c r="B869" i="1" s="1"/>
  <c r="G870" i="1"/>
  <c r="J871" i="1"/>
  <c r="K870" i="1"/>
  <c r="L870" i="1" s="1"/>
  <c r="M870" i="1" s="1"/>
  <c r="R883" i="1"/>
  <c r="S883" i="1"/>
  <c r="O883" i="1"/>
  <c r="Q883" i="1" s="1"/>
  <c r="E883" i="1"/>
  <c r="F884" i="1" s="1"/>
  <c r="C877" i="1"/>
  <c r="I886" i="1"/>
  <c r="J872" i="1" l="1"/>
  <c r="K871" i="1"/>
  <c r="L871" i="1" s="1"/>
  <c r="M871" i="1" s="1"/>
  <c r="H870" i="1"/>
  <c r="N870" i="1" s="1"/>
  <c r="P870" i="1" s="1"/>
  <c r="B870" i="1" s="1"/>
  <c r="G871" i="1"/>
  <c r="O884" i="1"/>
  <c r="Q884" i="1" s="1"/>
  <c r="S884" i="1"/>
  <c r="R884" i="1"/>
  <c r="C878" i="1"/>
  <c r="I887" i="1"/>
  <c r="E884" i="1"/>
  <c r="F885" i="1" s="1"/>
  <c r="S885" i="1" l="1"/>
  <c r="G872" i="1"/>
  <c r="H871" i="1"/>
  <c r="N871" i="1" s="1"/>
  <c r="P871" i="1" s="1"/>
  <c r="B871" i="1" s="1"/>
  <c r="R885" i="1"/>
  <c r="K872" i="1"/>
  <c r="L872" i="1" s="1"/>
  <c r="M872" i="1" s="1"/>
  <c r="J873" i="1"/>
  <c r="O885" i="1"/>
  <c r="Q885" i="1" s="1"/>
  <c r="E885" i="1"/>
  <c r="F886" i="1" s="1"/>
  <c r="I888" i="1"/>
  <c r="C879" i="1"/>
  <c r="K873" i="1" l="1"/>
  <c r="L873" i="1" s="1"/>
  <c r="M873" i="1" s="1"/>
  <c r="J874" i="1"/>
  <c r="H872" i="1"/>
  <c r="N872" i="1" s="1"/>
  <c r="P872" i="1" s="1"/>
  <c r="B872" i="1" s="1"/>
  <c r="G873" i="1"/>
  <c r="O886" i="1"/>
  <c r="Q886" i="1" s="1"/>
  <c r="S886" i="1"/>
  <c r="R886" i="1"/>
  <c r="C880" i="1"/>
  <c r="I889" i="1"/>
  <c r="E886" i="1"/>
  <c r="F887" i="1" s="1"/>
  <c r="G874" i="1" l="1"/>
  <c r="H873" i="1"/>
  <c r="N873" i="1" s="1"/>
  <c r="P873" i="1" s="1"/>
  <c r="B873" i="1" s="1"/>
  <c r="K874" i="1"/>
  <c r="L874" i="1" s="1"/>
  <c r="M874" i="1" s="1"/>
  <c r="J875" i="1"/>
  <c r="R887" i="1"/>
  <c r="S887" i="1"/>
  <c r="O887" i="1"/>
  <c r="Q887" i="1" s="1"/>
  <c r="E887" i="1"/>
  <c r="F888" i="1" s="1"/>
  <c r="I890" i="1"/>
  <c r="C881" i="1"/>
  <c r="K875" i="1" l="1"/>
  <c r="L875" i="1" s="1"/>
  <c r="M875" i="1" s="1"/>
  <c r="J876" i="1"/>
  <c r="G875" i="1"/>
  <c r="H874" i="1"/>
  <c r="N874" i="1" s="1"/>
  <c r="P874" i="1" s="1"/>
  <c r="B874" i="1" s="1"/>
  <c r="O888" i="1"/>
  <c r="Q888" i="1" s="1"/>
  <c r="R888" i="1"/>
  <c r="S888" i="1"/>
  <c r="C882" i="1"/>
  <c r="E888" i="1"/>
  <c r="F889" i="1" s="1"/>
  <c r="I891" i="1"/>
  <c r="H875" i="1" l="1"/>
  <c r="N875" i="1" s="1"/>
  <c r="P875" i="1" s="1"/>
  <c r="B875" i="1" s="1"/>
  <c r="G876" i="1"/>
  <c r="K876" i="1"/>
  <c r="L876" i="1" s="1"/>
  <c r="M876" i="1" s="1"/>
  <c r="J877" i="1"/>
  <c r="S889" i="1"/>
  <c r="R889" i="1"/>
  <c r="O889" i="1"/>
  <c r="Q889" i="1" s="1"/>
  <c r="I892" i="1"/>
  <c r="E889" i="1"/>
  <c r="F890" i="1" s="1"/>
  <c r="C883" i="1"/>
  <c r="J878" i="1" l="1"/>
  <c r="K877" i="1"/>
  <c r="L877" i="1" s="1"/>
  <c r="M877" i="1" s="1"/>
  <c r="G877" i="1"/>
  <c r="H876" i="1"/>
  <c r="N876" i="1" s="1"/>
  <c r="P876" i="1" s="1"/>
  <c r="B876" i="1" s="1"/>
  <c r="O890" i="1"/>
  <c r="Q890" i="1" s="1"/>
  <c r="R890" i="1"/>
  <c r="S890" i="1"/>
  <c r="C884" i="1"/>
  <c r="E890" i="1"/>
  <c r="F891" i="1" s="1"/>
  <c r="I893" i="1"/>
  <c r="H877" i="1" l="1"/>
  <c r="N877" i="1" s="1"/>
  <c r="P877" i="1" s="1"/>
  <c r="B877" i="1" s="1"/>
  <c r="G878" i="1"/>
  <c r="J879" i="1"/>
  <c r="K878" i="1"/>
  <c r="L878" i="1" s="1"/>
  <c r="M878" i="1" s="1"/>
  <c r="S891" i="1"/>
  <c r="O891" i="1"/>
  <c r="Q891" i="1" s="1"/>
  <c r="R891" i="1"/>
  <c r="E891" i="1"/>
  <c r="F892" i="1" s="1"/>
  <c r="C885" i="1"/>
  <c r="I894" i="1"/>
  <c r="K879" i="1" l="1"/>
  <c r="L879" i="1" s="1"/>
  <c r="M879" i="1" s="1"/>
  <c r="J880" i="1"/>
  <c r="G879" i="1"/>
  <c r="H878" i="1"/>
  <c r="N878" i="1" s="1"/>
  <c r="P878" i="1" s="1"/>
  <c r="B878" i="1" s="1"/>
  <c r="O892" i="1"/>
  <c r="Q892" i="1" s="1"/>
  <c r="R892" i="1"/>
  <c r="S892" i="1"/>
  <c r="C886" i="1"/>
  <c r="E892" i="1"/>
  <c r="F893" i="1" s="1"/>
  <c r="I895" i="1"/>
  <c r="G880" i="1" l="1"/>
  <c r="H879" i="1"/>
  <c r="N879" i="1" s="1"/>
  <c r="P879" i="1" s="1"/>
  <c r="B879" i="1" s="1"/>
  <c r="K880" i="1"/>
  <c r="L880" i="1" s="1"/>
  <c r="M880" i="1" s="1"/>
  <c r="J881" i="1"/>
  <c r="S893" i="1"/>
  <c r="R893" i="1"/>
  <c r="O893" i="1"/>
  <c r="Q893" i="1" s="1"/>
  <c r="I896" i="1"/>
  <c r="E893" i="1"/>
  <c r="F894" i="1" s="1"/>
  <c r="C887" i="1"/>
  <c r="K881" i="1" l="1"/>
  <c r="L881" i="1" s="1"/>
  <c r="M881" i="1" s="1"/>
  <c r="J882" i="1"/>
  <c r="H880" i="1"/>
  <c r="N880" i="1" s="1"/>
  <c r="P880" i="1" s="1"/>
  <c r="B880" i="1" s="1"/>
  <c r="G881" i="1"/>
  <c r="O894" i="1"/>
  <c r="R894" i="1"/>
  <c r="S894" i="1"/>
  <c r="C888" i="1"/>
  <c r="I897" i="1"/>
  <c r="E894" i="1"/>
  <c r="F895" i="1" s="1"/>
  <c r="G882" i="1" l="1"/>
  <c r="H881" i="1"/>
  <c r="N881" i="1" s="1"/>
  <c r="P881" i="1" s="1"/>
  <c r="B881" i="1" s="1"/>
  <c r="J883" i="1"/>
  <c r="K882" i="1"/>
  <c r="L882" i="1" s="1"/>
  <c r="M882" i="1" s="1"/>
  <c r="O895" i="1"/>
  <c r="Q895" i="1" s="1"/>
  <c r="S895" i="1"/>
  <c r="R895" i="1"/>
  <c r="Q894" i="1"/>
  <c r="E895" i="1"/>
  <c r="F896" i="1" s="1"/>
  <c r="I898" i="1"/>
  <c r="C889" i="1"/>
  <c r="J884" i="1" l="1"/>
  <c r="K883" i="1"/>
  <c r="L883" i="1" s="1"/>
  <c r="M883" i="1" s="1"/>
  <c r="R896" i="1"/>
  <c r="H882" i="1"/>
  <c r="N882" i="1" s="1"/>
  <c r="P882" i="1" s="1"/>
  <c r="B882" i="1" s="1"/>
  <c r="G883" i="1"/>
  <c r="S896" i="1"/>
  <c r="O896" i="1"/>
  <c r="Q896" i="1" s="1"/>
  <c r="C890" i="1"/>
  <c r="I899" i="1"/>
  <c r="E896" i="1"/>
  <c r="F897" i="1" s="1"/>
  <c r="H883" i="1" l="1"/>
  <c r="N883" i="1" s="1"/>
  <c r="P883" i="1" s="1"/>
  <c r="B883" i="1" s="1"/>
  <c r="G884" i="1"/>
  <c r="K884" i="1"/>
  <c r="L884" i="1" s="1"/>
  <c r="M884" i="1" s="1"/>
  <c r="J885" i="1"/>
  <c r="O897" i="1"/>
  <c r="Q897" i="1" s="1"/>
  <c r="S897" i="1"/>
  <c r="R897" i="1"/>
  <c r="E897" i="1"/>
  <c r="F898" i="1" s="1"/>
  <c r="I900" i="1"/>
  <c r="C891" i="1"/>
  <c r="G885" i="1" l="1"/>
  <c r="H884" i="1"/>
  <c r="N884" i="1" s="1"/>
  <c r="P884" i="1" s="1"/>
  <c r="B884" i="1" s="1"/>
  <c r="K885" i="1"/>
  <c r="L885" i="1" s="1"/>
  <c r="M885" i="1" s="1"/>
  <c r="J886" i="1"/>
  <c r="R898" i="1"/>
  <c r="S898" i="1"/>
  <c r="O898" i="1"/>
  <c r="Q898" i="1" s="1"/>
  <c r="C892" i="1"/>
  <c r="I901" i="1"/>
  <c r="E898" i="1"/>
  <c r="F899" i="1" s="1"/>
  <c r="H885" i="1" l="1"/>
  <c r="N885" i="1" s="1"/>
  <c r="P885" i="1" s="1"/>
  <c r="B885" i="1" s="1"/>
  <c r="G886" i="1"/>
  <c r="K886" i="1"/>
  <c r="L886" i="1" s="1"/>
  <c r="M886" i="1" s="1"/>
  <c r="J887" i="1"/>
  <c r="O899" i="1"/>
  <c r="Q899" i="1" s="1"/>
  <c r="S899" i="1"/>
  <c r="R899" i="1"/>
  <c r="C893" i="1"/>
  <c r="E899" i="1"/>
  <c r="F900" i="1" s="1"/>
  <c r="I902" i="1"/>
  <c r="H886" i="1" l="1"/>
  <c r="N886" i="1" s="1"/>
  <c r="P886" i="1" s="1"/>
  <c r="B886" i="1" s="1"/>
  <c r="G887" i="1"/>
  <c r="K887" i="1"/>
  <c r="L887" i="1" s="1"/>
  <c r="M887" i="1" s="1"/>
  <c r="J888" i="1"/>
  <c r="R900" i="1"/>
  <c r="S900" i="1"/>
  <c r="O900" i="1"/>
  <c r="Q900" i="1" s="1"/>
  <c r="I903" i="1"/>
  <c r="E900" i="1"/>
  <c r="F901" i="1" s="1"/>
  <c r="C894" i="1"/>
  <c r="G888" i="1" l="1"/>
  <c r="H887" i="1"/>
  <c r="N887" i="1" s="1"/>
  <c r="P887" i="1" s="1"/>
  <c r="B887" i="1" s="1"/>
  <c r="K888" i="1"/>
  <c r="L888" i="1" s="1"/>
  <c r="M888" i="1" s="1"/>
  <c r="J889" i="1"/>
  <c r="O901" i="1"/>
  <c r="Q901" i="1" s="1"/>
  <c r="S901" i="1"/>
  <c r="R901" i="1"/>
  <c r="I904" i="1"/>
  <c r="C895" i="1"/>
  <c r="E901" i="1"/>
  <c r="F902" i="1" s="1"/>
  <c r="H888" i="1" l="1"/>
  <c r="N888" i="1" s="1"/>
  <c r="P888" i="1" s="1"/>
  <c r="B888" i="1" s="1"/>
  <c r="G889" i="1"/>
  <c r="J890" i="1"/>
  <c r="K889" i="1"/>
  <c r="L889" i="1" s="1"/>
  <c r="M889" i="1" s="1"/>
  <c r="R902" i="1"/>
  <c r="O902" i="1"/>
  <c r="Q902" i="1" s="1"/>
  <c r="S902" i="1"/>
  <c r="I905" i="1"/>
  <c r="E902" i="1"/>
  <c r="F903" i="1" s="1"/>
  <c r="C896" i="1"/>
  <c r="J891" i="1" l="1"/>
  <c r="K890" i="1"/>
  <c r="L890" i="1" s="1"/>
  <c r="M890" i="1" s="1"/>
  <c r="H889" i="1"/>
  <c r="N889" i="1" s="1"/>
  <c r="P889" i="1" s="1"/>
  <c r="B889" i="1" s="1"/>
  <c r="G890" i="1"/>
  <c r="O903" i="1"/>
  <c r="Q903" i="1" s="1"/>
  <c r="S903" i="1"/>
  <c r="R903" i="1"/>
  <c r="E903" i="1"/>
  <c r="F904" i="1" s="1"/>
  <c r="I906" i="1"/>
  <c r="C897" i="1"/>
  <c r="G891" i="1" l="1"/>
  <c r="H890" i="1"/>
  <c r="N890" i="1" s="1"/>
  <c r="P890" i="1" s="1"/>
  <c r="B890" i="1" s="1"/>
  <c r="J892" i="1"/>
  <c r="K891" i="1"/>
  <c r="L891" i="1" s="1"/>
  <c r="M891" i="1" s="1"/>
  <c r="O904" i="1"/>
  <c r="Q904" i="1" s="1"/>
  <c r="R904" i="1"/>
  <c r="S904" i="1"/>
  <c r="C898" i="1"/>
  <c r="I907" i="1"/>
  <c r="E904" i="1"/>
  <c r="F905" i="1" s="1"/>
  <c r="J893" i="1" l="1"/>
  <c r="K892" i="1"/>
  <c r="L892" i="1" s="1"/>
  <c r="M892" i="1" s="1"/>
  <c r="H891" i="1"/>
  <c r="N891" i="1" s="1"/>
  <c r="P891" i="1" s="1"/>
  <c r="B891" i="1" s="1"/>
  <c r="G892" i="1"/>
  <c r="O905" i="1"/>
  <c r="Q905" i="1" s="1"/>
  <c r="S905" i="1"/>
  <c r="R905" i="1"/>
  <c r="C899" i="1"/>
  <c r="E905" i="1"/>
  <c r="F906" i="1" s="1"/>
  <c r="I908" i="1"/>
  <c r="H892" i="1" l="1"/>
  <c r="N892" i="1" s="1"/>
  <c r="P892" i="1" s="1"/>
  <c r="B892" i="1" s="1"/>
  <c r="G893" i="1"/>
  <c r="K893" i="1"/>
  <c r="L893" i="1" s="1"/>
  <c r="M893" i="1" s="1"/>
  <c r="J894" i="1"/>
  <c r="R906" i="1"/>
  <c r="O906" i="1"/>
  <c r="Q906" i="1" s="1"/>
  <c r="S906" i="1"/>
  <c r="E906" i="1"/>
  <c r="F907" i="1" s="1"/>
  <c r="C900" i="1"/>
  <c r="I909" i="1"/>
  <c r="H893" i="1" l="1"/>
  <c r="N893" i="1" s="1"/>
  <c r="P893" i="1" s="1"/>
  <c r="B893" i="1" s="1"/>
  <c r="G894" i="1"/>
  <c r="K894" i="1"/>
  <c r="L894" i="1" s="1"/>
  <c r="M894" i="1" s="1"/>
  <c r="J895" i="1"/>
  <c r="O907" i="1"/>
  <c r="Q907" i="1" s="1"/>
  <c r="S907" i="1"/>
  <c r="R907" i="1"/>
  <c r="I910" i="1"/>
  <c r="C901" i="1"/>
  <c r="E907" i="1"/>
  <c r="F908" i="1" s="1"/>
  <c r="G895" i="1" l="1"/>
  <c r="H894" i="1"/>
  <c r="N894" i="1" s="1"/>
  <c r="P894" i="1" s="1"/>
  <c r="B894" i="1" s="1"/>
  <c r="R908" i="1"/>
  <c r="K895" i="1"/>
  <c r="L895" i="1" s="1"/>
  <c r="M895" i="1" s="1"/>
  <c r="J896" i="1"/>
  <c r="S908" i="1"/>
  <c r="O908" i="1"/>
  <c r="Q908" i="1" s="1"/>
  <c r="E908" i="1"/>
  <c r="F909" i="1" s="1"/>
  <c r="I911" i="1"/>
  <c r="C902" i="1"/>
  <c r="K896" i="1" l="1"/>
  <c r="L896" i="1" s="1"/>
  <c r="M896" i="1" s="1"/>
  <c r="J897" i="1"/>
  <c r="G896" i="1"/>
  <c r="H895" i="1"/>
  <c r="N895" i="1" s="1"/>
  <c r="P895" i="1" s="1"/>
  <c r="B895" i="1" s="1"/>
  <c r="O909" i="1"/>
  <c r="Q909" i="1" s="1"/>
  <c r="S909" i="1"/>
  <c r="R909" i="1"/>
  <c r="I912" i="1"/>
  <c r="C903" i="1"/>
  <c r="E909" i="1"/>
  <c r="F910" i="1" s="1"/>
  <c r="R910" i="1" l="1"/>
  <c r="G897" i="1"/>
  <c r="H896" i="1"/>
  <c r="N896" i="1" s="1"/>
  <c r="P896" i="1" s="1"/>
  <c r="B896" i="1" s="1"/>
  <c r="K897" i="1"/>
  <c r="L897" i="1" s="1"/>
  <c r="M897" i="1" s="1"/>
  <c r="J898" i="1"/>
  <c r="O910" i="1"/>
  <c r="Q910" i="1" s="1"/>
  <c r="S910" i="1"/>
  <c r="I913" i="1"/>
  <c r="E910" i="1"/>
  <c r="F911" i="1" s="1"/>
  <c r="C904" i="1"/>
  <c r="J899" i="1" l="1"/>
  <c r="K898" i="1"/>
  <c r="L898" i="1" s="1"/>
  <c r="M898" i="1" s="1"/>
  <c r="G898" i="1"/>
  <c r="H897" i="1"/>
  <c r="N897" i="1" s="1"/>
  <c r="P897" i="1" s="1"/>
  <c r="B897" i="1" s="1"/>
  <c r="S911" i="1"/>
  <c r="O911" i="1"/>
  <c r="Q911" i="1" s="1"/>
  <c r="R911" i="1"/>
  <c r="E911" i="1"/>
  <c r="F912" i="1" s="1"/>
  <c r="I914" i="1"/>
  <c r="C905" i="1"/>
  <c r="H898" i="1" l="1"/>
  <c r="N898" i="1" s="1"/>
  <c r="P898" i="1" s="1"/>
  <c r="B898" i="1" s="1"/>
  <c r="G899" i="1"/>
  <c r="J900" i="1"/>
  <c r="K899" i="1"/>
  <c r="L899" i="1" s="1"/>
  <c r="M899" i="1" s="1"/>
  <c r="R912" i="1"/>
  <c r="O912" i="1"/>
  <c r="Q912" i="1" s="1"/>
  <c r="S912" i="1"/>
  <c r="I915" i="1"/>
  <c r="E912" i="1"/>
  <c r="F913" i="1" s="1"/>
  <c r="C906" i="1"/>
  <c r="K900" i="1" l="1"/>
  <c r="L900" i="1" s="1"/>
  <c r="M900" i="1" s="1"/>
  <c r="J901" i="1"/>
  <c r="G900" i="1"/>
  <c r="H899" i="1"/>
  <c r="N899" i="1" s="1"/>
  <c r="P899" i="1" s="1"/>
  <c r="B899" i="1" s="1"/>
  <c r="S913" i="1"/>
  <c r="O913" i="1"/>
  <c r="Q913" i="1" s="1"/>
  <c r="R913" i="1"/>
  <c r="C907" i="1"/>
  <c r="E913" i="1"/>
  <c r="F914" i="1" s="1"/>
  <c r="I916" i="1"/>
  <c r="H900" i="1" l="1"/>
  <c r="N900" i="1" s="1"/>
  <c r="P900" i="1" s="1"/>
  <c r="B900" i="1" s="1"/>
  <c r="G901" i="1"/>
  <c r="K901" i="1"/>
  <c r="L901" i="1" s="1"/>
  <c r="M901" i="1" s="1"/>
  <c r="J902" i="1"/>
  <c r="R914" i="1"/>
  <c r="O914" i="1"/>
  <c r="Q914" i="1" s="1"/>
  <c r="S914" i="1"/>
  <c r="E914" i="1"/>
  <c r="F915" i="1" s="1"/>
  <c r="I917" i="1"/>
  <c r="C908" i="1"/>
  <c r="K902" i="1" l="1"/>
  <c r="L902" i="1" s="1"/>
  <c r="M902" i="1" s="1"/>
  <c r="J903" i="1"/>
  <c r="G902" i="1"/>
  <c r="H901" i="1"/>
  <c r="N901" i="1" s="1"/>
  <c r="P901" i="1" s="1"/>
  <c r="B901" i="1" s="1"/>
  <c r="O915" i="1"/>
  <c r="Q915" i="1" s="1"/>
  <c r="S915" i="1"/>
  <c r="R915" i="1"/>
  <c r="I918" i="1"/>
  <c r="C909" i="1"/>
  <c r="E915" i="1"/>
  <c r="F916" i="1" s="1"/>
  <c r="H902" i="1" l="1"/>
  <c r="N902" i="1" s="1"/>
  <c r="P902" i="1" s="1"/>
  <c r="B902" i="1" s="1"/>
  <c r="G903" i="1"/>
  <c r="J904" i="1"/>
  <c r="K903" i="1"/>
  <c r="L903" i="1" s="1"/>
  <c r="M903" i="1" s="1"/>
  <c r="R916" i="1"/>
  <c r="S916" i="1"/>
  <c r="O916" i="1"/>
  <c r="Q916" i="1" s="1"/>
  <c r="C910" i="1"/>
  <c r="I919" i="1"/>
  <c r="E916" i="1"/>
  <c r="F917" i="1" s="1"/>
  <c r="J905" i="1" l="1"/>
  <c r="K904" i="1"/>
  <c r="L904" i="1" s="1"/>
  <c r="M904" i="1" s="1"/>
  <c r="G904" i="1"/>
  <c r="H903" i="1"/>
  <c r="N903" i="1" s="1"/>
  <c r="P903" i="1" s="1"/>
  <c r="B903" i="1" s="1"/>
  <c r="O917" i="1"/>
  <c r="Q917" i="1" s="1"/>
  <c r="S917" i="1"/>
  <c r="R917" i="1"/>
  <c r="E917" i="1"/>
  <c r="F918" i="1" s="1"/>
  <c r="I920" i="1"/>
  <c r="C911" i="1"/>
  <c r="H904" i="1" l="1"/>
  <c r="N904" i="1" s="1"/>
  <c r="P904" i="1" s="1"/>
  <c r="B904" i="1" s="1"/>
  <c r="G905" i="1"/>
  <c r="K905" i="1"/>
  <c r="L905" i="1" s="1"/>
  <c r="M905" i="1" s="1"/>
  <c r="J906" i="1"/>
  <c r="R918" i="1"/>
  <c r="S918" i="1"/>
  <c r="O918" i="1"/>
  <c r="Q918" i="1" s="1"/>
  <c r="I921" i="1"/>
  <c r="C912" i="1"/>
  <c r="E918" i="1"/>
  <c r="F919" i="1" s="1"/>
  <c r="H905" i="1" l="1"/>
  <c r="N905" i="1" s="1"/>
  <c r="P905" i="1" s="1"/>
  <c r="B905" i="1" s="1"/>
  <c r="G906" i="1"/>
  <c r="K906" i="1"/>
  <c r="L906" i="1" s="1"/>
  <c r="M906" i="1" s="1"/>
  <c r="J907" i="1"/>
  <c r="O919" i="1"/>
  <c r="Q919" i="1" s="1"/>
  <c r="S919" i="1"/>
  <c r="R919" i="1"/>
  <c r="E919" i="1"/>
  <c r="F920" i="1" s="1"/>
  <c r="C913" i="1"/>
  <c r="I922" i="1"/>
  <c r="H906" i="1" l="1"/>
  <c r="N906" i="1" s="1"/>
  <c r="P906" i="1" s="1"/>
  <c r="B906" i="1" s="1"/>
  <c r="G907" i="1"/>
  <c r="J908" i="1"/>
  <c r="K907" i="1"/>
  <c r="L907" i="1" s="1"/>
  <c r="M907" i="1" s="1"/>
  <c r="S920" i="1"/>
  <c r="O920" i="1"/>
  <c r="Q920" i="1" s="1"/>
  <c r="R920" i="1"/>
  <c r="E920" i="1"/>
  <c r="F921" i="1" s="1"/>
  <c r="I923" i="1"/>
  <c r="C914" i="1"/>
  <c r="K908" i="1" l="1"/>
  <c r="L908" i="1" s="1"/>
  <c r="M908" i="1" s="1"/>
  <c r="J909" i="1"/>
  <c r="H907" i="1"/>
  <c r="N907" i="1" s="1"/>
  <c r="P907" i="1" s="1"/>
  <c r="B907" i="1" s="1"/>
  <c r="G908" i="1"/>
  <c r="R921" i="1"/>
  <c r="S921" i="1"/>
  <c r="O921" i="1"/>
  <c r="Q921" i="1" s="1"/>
  <c r="I924" i="1"/>
  <c r="E921" i="1"/>
  <c r="F922" i="1" s="1"/>
  <c r="C915" i="1"/>
  <c r="G909" i="1" l="1"/>
  <c r="H908" i="1"/>
  <c r="N908" i="1" s="1"/>
  <c r="P908" i="1" s="1"/>
  <c r="B908" i="1" s="1"/>
  <c r="K909" i="1"/>
  <c r="L909" i="1" s="1"/>
  <c r="M909" i="1" s="1"/>
  <c r="J910" i="1"/>
  <c r="R922" i="1"/>
  <c r="S922" i="1"/>
  <c r="O922" i="1"/>
  <c r="Q922" i="1" s="1"/>
  <c r="I925" i="1"/>
  <c r="C916" i="1"/>
  <c r="E922" i="1"/>
  <c r="F923" i="1" s="1"/>
  <c r="K910" i="1" l="1"/>
  <c r="L910" i="1" s="1"/>
  <c r="M910" i="1" s="1"/>
  <c r="J911" i="1"/>
  <c r="H909" i="1"/>
  <c r="N909" i="1" s="1"/>
  <c r="P909" i="1" s="1"/>
  <c r="B909" i="1" s="1"/>
  <c r="G910" i="1"/>
  <c r="O923" i="1"/>
  <c r="Q923" i="1" s="1"/>
  <c r="R923" i="1"/>
  <c r="S923" i="1"/>
  <c r="E923" i="1"/>
  <c r="F924" i="1" s="1"/>
  <c r="C917" i="1"/>
  <c r="I926" i="1"/>
  <c r="G911" i="1" l="1"/>
  <c r="H910" i="1"/>
  <c r="N910" i="1" s="1"/>
  <c r="P910" i="1" s="1"/>
  <c r="B910" i="1" s="1"/>
  <c r="J912" i="1"/>
  <c r="K911" i="1"/>
  <c r="L911" i="1" s="1"/>
  <c r="M911" i="1" s="1"/>
  <c r="S924" i="1"/>
  <c r="R924" i="1"/>
  <c r="O924" i="1"/>
  <c r="Q924" i="1" s="1"/>
  <c r="I927" i="1"/>
  <c r="C918" i="1"/>
  <c r="E924" i="1"/>
  <c r="F925" i="1" s="1"/>
  <c r="K912" i="1" l="1"/>
  <c r="L912" i="1" s="1"/>
  <c r="M912" i="1" s="1"/>
  <c r="J913" i="1"/>
  <c r="G912" i="1"/>
  <c r="H911" i="1"/>
  <c r="N911" i="1" s="1"/>
  <c r="P911" i="1" s="1"/>
  <c r="B911" i="1" s="1"/>
  <c r="O925" i="1"/>
  <c r="S925" i="1"/>
  <c r="R925" i="1"/>
  <c r="E925" i="1"/>
  <c r="F926" i="1" s="1"/>
  <c r="C919" i="1"/>
  <c r="I928" i="1"/>
  <c r="H912" i="1" l="1"/>
  <c r="N912" i="1" s="1"/>
  <c r="P912" i="1" s="1"/>
  <c r="B912" i="1" s="1"/>
  <c r="G913" i="1"/>
  <c r="K913" i="1"/>
  <c r="L913" i="1" s="1"/>
  <c r="M913" i="1" s="1"/>
  <c r="J914" i="1"/>
  <c r="S926" i="1"/>
  <c r="R926" i="1"/>
  <c r="Q925" i="1"/>
  <c r="O926" i="1"/>
  <c r="Q926" i="1" s="1"/>
  <c r="I929" i="1"/>
  <c r="E926" i="1"/>
  <c r="F927" i="1" s="1"/>
  <c r="C920" i="1"/>
  <c r="K914" i="1" l="1"/>
  <c r="L914" i="1" s="1"/>
  <c r="M914" i="1" s="1"/>
  <c r="J915" i="1"/>
  <c r="G914" i="1"/>
  <c r="H913" i="1"/>
  <c r="N913" i="1" s="1"/>
  <c r="P913" i="1" s="1"/>
  <c r="B913" i="1" s="1"/>
  <c r="O927" i="1"/>
  <c r="R927" i="1"/>
  <c r="S927" i="1"/>
  <c r="E927" i="1"/>
  <c r="F928" i="1" s="1"/>
  <c r="C921" i="1"/>
  <c r="I930" i="1"/>
  <c r="G915" i="1" l="1"/>
  <c r="H914" i="1"/>
  <c r="N914" i="1" s="1"/>
  <c r="P914" i="1" s="1"/>
  <c r="B914" i="1" s="1"/>
  <c r="K915" i="1"/>
  <c r="L915" i="1" s="1"/>
  <c r="M915" i="1" s="1"/>
  <c r="J916" i="1"/>
  <c r="S928" i="1"/>
  <c r="O928" i="1"/>
  <c r="Q928" i="1" s="1"/>
  <c r="Q927" i="1"/>
  <c r="R928" i="1"/>
  <c r="I931" i="1"/>
  <c r="E928" i="1"/>
  <c r="F929" i="1" s="1"/>
  <c r="C922" i="1"/>
  <c r="J917" i="1" l="1"/>
  <c r="K916" i="1"/>
  <c r="L916" i="1" s="1"/>
  <c r="M916" i="1" s="1"/>
  <c r="H915" i="1"/>
  <c r="N915" i="1" s="1"/>
  <c r="P915" i="1" s="1"/>
  <c r="B915" i="1" s="1"/>
  <c r="G916" i="1"/>
  <c r="O929" i="1"/>
  <c r="Q929" i="1" s="1"/>
  <c r="R929" i="1"/>
  <c r="S929" i="1"/>
  <c r="C923" i="1"/>
  <c r="E929" i="1"/>
  <c r="F930" i="1" s="1"/>
  <c r="I932" i="1"/>
  <c r="G917" i="1" l="1"/>
  <c r="H916" i="1"/>
  <c r="N916" i="1" s="1"/>
  <c r="P916" i="1" s="1"/>
  <c r="B916" i="1" s="1"/>
  <c r="K917" i="1"/>
  <c r="L917" i="1" s="1"/>
  <c r="M917" i="1" s="1"/>
  <c r="J918" i="1"/>
  <c r="S930" i="1"/>
  <c r="R930" i="1"/>
  <c r="O930" i="1"/>
  <c r="Q930" i="1" s="1"/>
  <c r="E930" i="1"/>
  <c r="F931" i="1" s="1"/>
  <c r="I933" i="1"/>
  <c r="C924" i="1"/>
  <c r="H917" i="1" l="1"/>
  <c r="N917" i="1" s="1"/>
  <c r="P917" i="1" s="1"/>
  <c r="B917" i="1" s="1"/>
  <c r="G918" i="1"/>
  <c r="J919" i="1"/>
  <c r="K918" i="1"/>
  <c r="L918" i="1" s="1"/>
  <c r="M918" i="1" s="1"/>
  <c r="O931" i="1"/>
  <c r="Q931" i="1" s="1"/>
  <c r="S931" i="1"/>
  <c r="R931" i="1"/>
  <c r="C925" i="1"/>
  <c r="E931" i="1"/>
  <c r="F932" i="1" s="1"/>
  <c r="I934" i="1"/>
  <c r="K919" i="1" l="1"/>
  <c r="L919" i="1" s="1"/>
  <c r="M919" i="1" s="1"/>
  <c r="J920" i="1"/>
  <c r="G919" i="1"/>
  <c r="H918" i="1"/>
  <c r="N918" i="1" s="1"/>
  <c r="P918" i="1" s="1"/>
  <c r="B918" i="1" s="1"/>
  <c r="R932" i="1"/>
  <c r="O932" i="1"/>
  <c r="Q932" i="1" s="1"/>
  <c r="S932" i="1"/>
  <c r="I935" i="1"/>
  <c r="E932" i="1"/>
  <c r="F933" i="1" s="1"/>
  <c r="C926" i="1"/>
  <c r="H919" i="1" l="1"/>
  <c r="N919" i="1" s="1"/>
  <c r="P919" i="1" s="1"/>
  <c r="B919" i="1" s="1"/>
  <c r="G920" i="1"/>
  <c r="K920" i="1"/>
  <c r="L920" i="1" s="1"/>
  <c r="M920" i="1" s="1"/>
  <c r="J921" i="1"/>
  <c r="S933" i="1"/>
  <c r="O933" i="1"/>
  <c r="Q933" i="1" s="1"/>
  <c r="R933" i="1"/>
  <c r="C927" i="1"/>
  <c r="E933" i="1"/>
  <c r="F934" i="1" s="1"/>
  <c r="I936" i="1"/>
  <c r="J922" i="1" l="1"/>
  <c r="K921" i="1"/>
  <c r="L921" i="1" s="1"/>
  <c r="M921" i="1" s="1"/>
  <c r="G921" i="1"/>
  <c r="H920" i="1"/>
  <c r="N920" i="1" s="1"/>
  <c r="P920" i="1" s="1"/>
  <c r="B920" i="1" s="1"/>
  <c r="R934" i="1"/>
  <c r="O934" i="1"/>
  <c r="Q934" i="1" s="1"/>
  <c r="S934" i="1"/>
  <c r="E934" i="1"/>
  <c r="F935" i="1" s="1"/>
  <c r="C928" i="1"/>
  <c r="I937" i="1"/>
  <c r="H921" i="1" l="1"/>
  <c r="N921" i="1" s="1"/>
  <c r="P921" i="1" s="1"/>
  <c r="B921" i="1" s="1"/>
  <c r="G922" i="1"/>
  <c r="J923" i="1"/>
  <c r="K922" i="1"/>
  <c r="L922" i="1" s="1"/>
  <c r="M922" i="1" s="1"/>
  <c r="S935" i="1"/>
  <c r="O935" i="1"/>
  <c r="Q935" i="1" s="1"/>
  <c r="R935" i="1"/>
  <c r="E935" i="1"/>
  <c r="F936" i="1" s="1"/>
  <c r="C929" i="1"/>
  <c r="I938" i="1"/>
  <c r="K923" i="1" l="1"/>
  <c r="L923" i="1" s="1"/>
  <c r="M923" i="1" s="1"/>
  <c r="J924" i="1"/>
  <c r="H922" i="1"/>
  <c r="N922" i="1" s="1"/>
  <c r="P922" i="1" s="1"/>
  <c r="B922" i="1" s="1"/>
  <c r="G923" i="1"/>
  <c r="R936" i="1"/>
  <c r="O936" i="1"/>
  <c r="Q936" i="1" s="1"/>
  <c r="S936" i="1"/>
  <c r="I939" i="1"/>
  <c r="C930" i="1"/>
  <c r="E936" i="1"/>
  <c r="F937" i="1" s="1"/>
  <c r="G924" i="1" l="1"/>
  <c r="H923" i="1"/>
  <c r="N923" i="1" s="1"/>
  <c r="P923" i="1" s="1"/>
  <c r="B923" i="1" s="1"/>
  <c r="K924" i="1"/>
  <c r="L924" i="1" s="1"/>
  <c r="M924" i="1" s="1"/>
  <c r="J925" i="1"/>
  <c r="S937" i="1"/>
  <c r="O937" i="1"/>
  <c r="Q937" i="1" s="1"/>
  <c r="R937" i="1"/>
  <c r="C931" i="1"/>
  <c r="I940" i="1"/>
  <c r="E937" i="1"/>
  <c r="F938" i="1" s="1"/>
  <c r="K925" i="1" l="1"/>
  <c r="L925" i="1" s="1"/>
  <c r="M925" i="1" s="1"/>
  <c r="J926" i="1"/>
  <c r="G925" i="1"/>
  <c r="H924" i="1"/>
  <c r="N924" i="1" s="1"/>
  <c r="P924" i="1" s="1"/>
  <c r="B924" i="1" s="1"/>
  <c r="S938" i="1"/>
  <c r="R938" i="1"/>
  <c r="O938" i="1"/>
  <c r="Q938" i="1" s="1"/>
  <c r="I941" i="1"/>
  <c r="E938" i="1"/>
  <c r="F939" i="1" s="1"/>
  <c r="C932" i="1"/>
  <c r="H925" i="1" l="1"/>
  <c r="N925" i="1" s="1"/>
  <c r="P925" i="1" s="1"/>
  <c r="B925" i="1" s="1"/>
  <c r="G926" i="1"/>
  <c r="J927" i="1"/>
  <c r="K926" i="1"/>
  <c r="L926" i="1" s="1"/>
  <c r="M926" i="1" s="1"/>
  <c r="S939" i="1"/>
  <c r="O939" i="1"/>
  <c r="Q939" i="1" s="1"/>
  <c r="R939" i="1"/>
  <c r="E939" i="1"/>
  <c r="F940" i="1" s="1"/>
  <c r="C933" i="1"/>
  <c r="I942" i="1"/>
  <c r="J928" i="1" l="1"/>
  <c r="K927" i="1"/>
  <c r="L927" i="1" s="1"/>
  <c r="M927" i="1" s="1"/>
  <c r="H926" i="1"/>
  <c r="N926" i="1" s="1"/>
  <c r="P926" i="1" s="1"/>
  <c r="B926" i="1" s="1"/>
  <c r="G927" i="1"/>
  <c r="S940" i="1"/>
  <c r="R940" i="1"/>
  <c r="O940" i="1"/>
  <c r="Q940" i="1" s="1"/>
  <c r="E940" i="1"/>
  <c r="F941" i="1" s="1"/>
  <c r="I943" i="1"/>
  <c r="C934" i="1"/>
  <c r="K928" i="1" l="1"/>
  <c r="L928" i="1" s="1"/>
  <c r="M928" i="1" s="1"/>
  <c r="J929" i="1"/>
  <c r="G928" i="1"/>
  <c r="H927" i="1"/>
  <c r="N927" i="1" s="1"/>
  <c r="P927" i="1" s="1"/>
  <c r="B927" i="1" s="1"/>
  <c r="R941" i="1"/>
  <c r="S941" i="1"/>
  <c r="O941" i="1"/>
  <c r="Q941" i="1" s="1"/>
  <c r="E941" i="1"/>
  <c r="F942" i="1" s="1"/>
  <c r="C935" i="1"/>
  <c r="I944" i="1"/>
  <c r="H928" i="1" l="1"/>
  <c r="N928" i="1" s="1"/>
  <c r="P928" i="1" s="1"/>
  <c r="B928" i="1" s="1"/>
  <c r="G929" i="1"/>
  <c r="J930" i="1"/>
  <c r="K929" i="1"/>
  <c r="L929" i="1" s="1"/>
  <c r="M929" i="1" s="1"/>
  <c r="O942" i="1"/>
  <c r="Q942" i="1" s="1"/>
  <c r="S942" i="1"/>
  <c r="R942" i="1"/>
  <c r="C936" i="1"/>
  <c r="I945" i="1"/>
  <c r="E942" i="1"/>
  <c r="F943" i="1" s="1"/>
  <c r="J931" i="1" l="1"/>
  <c r="K930" i="1"/>
  <c r="L930" i="1" s="1"/>
  <c r="M930" i="1" s="1"/>
  <c r="H929" i="1"/>
  <c r="N929" i="1" s="1"/>
  <c r="P929" i="1" s="1"/>
  <c r="B929" i="1" s="1"/>
  <c r="G930" i="1"/>
  <c r="R943" i="1"/>
  <c r="O943" i="1"/>
  <c r="Q943" i="1" s="1"/>
  <c r="S943" i="1"/>
  <c r="E943" i="1"/>
  <c r="F944" i="1" s="1"/>
  <c r="I946" i="1"/>
  <c r="C937" i="1"/>
  <c r="K931" i="1" l="1"/>
  <c r="L931" i="1" s="1"/>
  <c r="M931" i="1" s="1"/>
  <c r="J932" i="1"/>
  <c r="H930" i="1"/>
  <c r="N930" i="1" s="1"/>
  <c r="P930" i="1" s="1"/>
  <c r="B930" i="1" s="1"/>
  <c r="G931" i="1"/>
  <c r="S944" i="1"/>
  <c r="O944" i="1"/>
  <c r="Q944" i="1" s="1"/>
  <c r="R944" i="1"/>
  <c r="E944" i="1"/>
  <c r="F945" i="1" s="1"/>
  <c r="C938" i="1"/>
  <c r="I947" i="1"/>
  <c r="K932" i="1" l="1"/>
  <c r="L932" i="1" s="1"/>
  <c r="M932" i="1" s="1"/>
  <c r="J933" i="1"/>
  <c r="H931" i="1"/>
  <c r="N931" i="1" s="1"/>
  <c r="P931" i="1" s="1"/>
  <c r="B931" i="1" s="1"/>
  <c r="G932" i="1"/>
  <c r="R945" i="1"/>
  <c r="O945" i="1"/>
  <c r="Q945" i="1" s="1"/>
  <c r="S945" i="1"/>
  <c r="C939" i="1"/>
  <c r="I948" i="1"/>
  <c r="E945" i="1"/>
  <c r="F946" i="1" s="1"/>
  <c r="H932" i="1" l="1"/>
  <c r="N932" i="1" s="1"/>
  <c r="P932" i="1" s="1"/>
  <c r="B932" i="1" s="1"/>
  <c r="G933" i="1"/>
  <c r="K933" i="1"/>
  <c r="L933" i="1" s="1"/>
  <c r="M933" i="1" s="1"/>
  <c r="J934" i="1"/>
  <c r="O946" i="1"/>
  <c r="Q946" i="1" s="1"/>
  <c r="S946" i="1"/>
  <c r="R946" i="1"/>
  <c r="I949" i="1"/>
  <c r="C940" i="1"/>
  <c r="E946" i="1"/>
  <c r="F947" i="1" s="1"/>
  <c r="J935" i="1" l="1"/>
  <c r="K934" i="1"/>
  <c r="L934" i="1" s="1"/>
  <c r="M934" i="1" s="1"/>
  <c r="G934" i="1"/>
  <c r="H933" i="1"/>
  <c r="N933" i="1" s="1"/>
  <c r="P933" i="1" s="1"/>
  <c r="B933" i="1" s="1"/>
  <c r="R947" i="1"/>
  <c r="O947" i="1"/>
  <c r="Q947" i="1" s="1"/>
  <c r="S947" i="1"/>
  <c r="C941" i="1"/>
  <c r="E947" i="1"/>
  <c r="F948" i="1" s="1"/>
  <c r="I950" i="1"/>
  <c r="G935" i="1" l="1"/>
  <c r="H934" i="1"/>
  <c r="N934" i="1" s="1"/>
  <c r="P934" i="1" s="1"/>
  <c r="B934" i="1" s="1"/>
  <c r="K935" i="1"/>
  <c r="L935" i="1" s="1"/>
  <c r="M935" i="1" s="1"/>
  <c r="J936" i="1"/>
  <c r="S948" i="1"/>
  <c r="O948" i="1"/>
  <c r="Q948" i="1" s="1"/>
  <c r="R948" i="1"/>
  <c r="C942" i="1"/>
  <c r="I951" i="1"/>
  <c r="E948" i="1"/>
  <c r="F949" i="1" s="1"/>
  <c r="J937" i="1" l="1"/>
  <c r="K936" i="1"/>
  <c r="L936" i="1" s="1"/>
  <c r="M936" i="1" s="1"/>
  <c r="G936" i="1"/>
  <c r="H935" i="1"/>
  <c r="N935" i="1" s="1"/>
  <c r="P935" i="1" s="1"/>
  <c r="B935" i="1" s="1"/>
  <c r="O949" i="1"/>
  <c r="Q949" i="1" s="1"/>
  <c r="R949" i="1"/>
  <c r="S949" i="1"/>
  <c r="E949" i="1"/>
  <c r="F950" i="1" s="1"/>
  <c r="I952" i="1"/>
  <c r="C943" i="1"/>
  <c r="G937" i="1" l="1"/>
  <c r="H936" i="1"/>
  <c r="N936" i="1" s="1"/>
  <c r="P936" i="1" s="1"/>
  <c r="B936" i="1" s="1"/>
  <c r="K937" i="1"/>
  <c r="L937" i="1" s="1"/>
  <c r="M937" i="1" s="1"/>
  <c r="J938" i="1"/>
  <c r="R950" i="1"/>
  <c r="O950" i="1"/>
  <c r="Q950" i="1" s="1"/>
  <c r="S950" i="1"/>
  <c r="E950" i="1"/>
  <c r="F951" i="1" s="1"/>
  <c r="I953" i="1"/>
  <c r="C944" i="1"/>
  <c r="K938" i="1" l="1"/>
  <c r="L938" i="1" s="1"/>
  <c r="M938" i="1" s="1"/>
  <c r="J939" i="1"/>
  <c r="H937" i="1"/>
  <c r="N937" i="1" s="1"/>
  <c r="P937" i="1" s="1"/>
  <c r="B937" i="1" s="1"/>
  <c r="G938" i="1"/>
  <c r="O951" i="1"/>
  <c r="Q951" i="1" s="1"/>
  <c r="R951" i="1"/>
  <c r="S951" i="1"/>
  <c r="E951" i="1"/>
  <c r="F952" i="1" s="1"/>
  <c r="C945" i="1"/>
  <c r="I954" i="1"/>
  <c r="R952" i="1" l="1"/>
  <c r="J940" i="1"/>
  <c r="K939" i="1"/>
  <c r="L939" i="1" s="1"/>
  <c r="M939" i="1" s="1"/>
  <c r="G939" i="1"/>
  <c r="H938" i="1"/>
  <c r="N938" i="1" s="1"/>
  <c r="P938" i="1" s="1"/>
  <c r="B938" i="1" s="1"/>
  <c r="O952" i="1"/>
  <c r="Q952" i="1" s="1"/>
  <c r="S952" i="1"/>
  <c r="I955" i="1"/>
  <c r="E952" i="1"/>
  <c r="F953" i="1" s="1"/>
  <c r="C946" i="1"/>
  <c r="J941" i="1" l="1"/>
  <c r="K940" i="1"/>
  <c r="L940" i="1" s="1"/>
  <c r="M940" i="1" s="1"/>
  <c r="G940" i="1"/>
  <c r="H939" i="1"/>
  <c r="N939" i="1" s="1"/>
  <c r="P939" i="1" s="1"/>
  <c r="B939" i="1" s="1"/>
  <c r="R953" i="1"/>
  <c r="S953" i="1"/>
  <c r="O953" i="1"/>
  <c r="Q953" i="1" s="1"/>
  <c r="E953" i="1"/>
  <c r="F954" i="1" s="1"/>
  <c r="C947" i="1"/>
  <c r="I956" i="1"/>
  <c r="G941" i="1" l="1"/>
  <c r="H940" i="1"/>
  <c r="N940" i="1" s="1"/>
  <c r="P940" i="1" s="1"/>
  <c r="B940" i="1" s="1"/>
  <c r="K941" i="1"/>
  <c r="L941" i="1" s="1"/>
  <c r="M941" i="1" s="1"/>
  <c r="J942" i="1"/>
  <c r="O954" i="1"/>
  <c r="Q954" i="1" s="1"/>
  <c r="S954" i="1"/>
  <c r="R954" i="1"/>
  <c r="C948" i="1"/>
  <c r="I957" i="1"/>
  <c r="E954" i="1"/>
  <c r="F955" i="1" s="1"/>
  <c r="K942" i="1" l="1"/>
  <c r="L942" i="1" s="1"/>
  <c r="M942" i="1" s="1"/>
  <c r="J943" i="1"/>
  <c r="H941" i="1"/>
  <c r="N941" i="1" s="1"/>
  <c r="P941" i="1" s="1"/>
  <c r="B941" i="1" s="1"/>
  <c r="G942" i="1"/>
  <c r="S955" i="1"/>
  <c r="O955" i="1"/>
  <c r="R955" i="1"/>
  <c r="E955" i="1"/>
  <c r="F956" i="1" s="1"/>
  <c r="I958" i="1"/>
  <c r="C949" i="1"/>
  <c r="J944" i="1" l="1"/>
  <c r="K943" i="1"/>
  <c r="L943" i="1" s="1"/>
  <c r="M943" i="1" s="1"/>
  <c r="G943" i="1"/>
  <c r="H942" i="1"/>
  <c r="N942" i="1" s="1"/>
  <c r="P942" i="1" s="1"/>
  <c r="B942" i="1" s="1"/>
  <c r="R956" i="1"/>
  <c r="S956" i="1"/>
  <c r="Q955" i="1"/>
  <c r="O956" i="1"/>
  <c r="Q956" i="1" s="1"/>
  <c r="I959" i="1"/>
  <c r="C950" i="1"/>
  <c r="E956" i="1"/>
  <c r="F957" i="1" s="1"/>
  <c r="G944" i="1" l="1"/>
  <c r="H943" i="1"/>
  <c r="N943" i="1" s="1"/>
  <c r="P943" i="1" s="1"/>
  <c r="B943" i="1" s="1"/>
  <c r="J945" i="1"/>
  <c r="K944" i="1"/>
  <c r="L944" i="1" s="1"/>
  <c r="M944" i="1" s="1"/>
  <c r="O957" i="1"/>
  <c r="Q957" i="1" s="1"/>
  <c r="S957" i="1"/>
  <c r="R957" i="1"/>
  <c r="E957" i="1"/>
  <c r="F958" i="1" s="1"/>
  <c r="C951" i="1"/>
  <c r="I960" i="1"/>
  <c r="J946" i="1" l="1"/>
  <c r="K945" i="1"/>
  <c r="L945" i="1" s="1"/>
  <c r="M945" i="1" s="1"/>
  <c r="H944" i="1"/>
  <c r="N944" i="1" s="1"/>
  <c r="P944" i="1" s="1"/>
  <c r="B944" i="1" s="1"/>
  <c r="G945" i="1"/>
  <c r="O958" i="1"/>
  <c r="Q958" i="1" s="1"/>
  <c r="R958" i="1"/>
  <c r="S958" i="1"/>
  <c r="I961" i="1"/>
  <c r="C952" i="1"/>
  <c r="E958" i="1"/>
  <c r="F959" i="1" s="1"/>
  <c r="R959" i="1" l="1"/>
  <c r="G946" i="1"/>
  <c r="H945" i="1"/>
  <c r="N945" i="1" s="1"/>
  <c r="P945" i="1" s="1"/>
  <c r="B945" i="1" s="1"/>
  <c r="J947" i="1"/>
  <c r="K946" i="1"/>
  <c r="L946" i="1" s="1"/>
  <c r="M946" i="1" s="1"/>
  <c r="O959" i="1"/>
  <c r="Q959" i="1" s="1"/>
  <c r="S959" i="1"/>
  <c r="E959" i="1"/>
  <c r="F960" i="1" s="1"/>
  <c r="C953" i="1"/>
  <c r="I962" i="1"/>
  <c r="G947" i="1" l="1"/>
  <c r="H946" i="1"/>
  <c r="N946" i="1" s="1"/>
  <c r="P946" i="1" s="1"/>
  <c r="B946" i="1" s="1"/>
  <c r="J948" i="1"/>
  <c r="K947" i="1"/>
  <c r="L947" i="1" s="1"/>
  <c r="M947" i="1" s="1"/>
  <c r="R960" i="1"/>
  <c r="S960" i="1"/>
  <c r="O960" i="1"/>
  <c r="Q960" i="1" s="1"/>
  <c r="C954" i="1"/>
  <c r="E960" i="1"/>
  <c r="F961" i="1" s="1"/>
  <c r="I963" i="1"/>
  <c r="J949" i="1" l="1"/>
  <c r="K948" i="1"/>
  <c r="L948" i="1" s="1"/>
  <c r="M948" i="1" s="1"/>
  <c r="G948" i="1"/>
  <c r="H947" i="1"/>
  <c r="N947" i="1" s="1"/>
  <c r="P947" i="1" s="1"/>
  <c r="B947" i="1" s="1"/>
  <c r="O961" i="1"/>
  <c r="Q961" i="1" s="1"/>
  <c r="S961" i="1"/>
  <c r="R961" i="1"/>
  <c r="E961" i="1"/>
  <c r="F962" i="1" s="1"/>
  <c r="I964" i="1"/>
  <c r="C955" i="1"/>
  <c r="G949" i="1" l="1"/>
  <c r="H948" i="1"/>
  <c r="N948" i="1" s="1"/>
  <c r="P948" i="1" s="1"/>
  <c r="B948" i="1" s="1"/>
  <c r="J950" i="1"/>
  <c r="K949" i="1"/>
  <c r="L949" i="1" s="1"/>
  <c r="M949" i="1" s="1"/>
  <c r="R962" i="1"/>
  <c r="O962" i="1"/>
  <c r="Q962" i="1" s="1"/>
  <c r="S962" i="1"/>
  <c r="C956" i="1"/>
  <c r="I965" i="1"/>
  <c r="E962" i="1"/>
  <c r="F963" i="1" s="1"/>
  <c r="J951" i="1" l="1"/>
  <c r="K950" i="1"/>
  <c r="L950" i="1" s="1"/>
  <c r="M950" i="1" s="1"/>
  <c r="H949" i="1"/>
  <c r="N949" i="1" s="1"/>
  <c r="P949" i="1" s="1"/>
  <c r="B949" i="1" s="1"/>
  <c r="G950" i="1"/>
  <c r="S963" i="1"/>
  <c r="O963" i="1"/>
  <c r="Q963" i="1" s="1"/>
  <c r="R963" i="1"/>
  <c r="E963" i="1"/>
  <c r="F964" i="1" s="1"/>
  <c r="I966" i="1"/>
  <c r="C957" i="1"/>
  <c r="H950" i="1" l="1"/>
  <c r="N950" i="1" s="1"/>
  <c r="P950" i="1" s="1"/>
  <c r="B950" i="1" s="1"/>
  <c r="G951" i="1"/>
  <c r="J952" i="1"/>
  <c r="K951" i="1"/>
  <c r="L951" i="1" s="1"/>
  <c r="M951" i="1" s="1"/>
  <c r="R964" i="1"/>
  <c r="O964" i="1"/>
  <c r="Q964" i="1" s="1"/>
  <c r="S964" i="1"/>
  <c r="I967" i="1"/>
  <c r="C958" i="1"/>
  <c r="E964" i="1"/>
  <c r="F965" i="1" s="1"/>
  <c r="K952" i="1" l="1"/>
  <c r="L952" i="1" s="1"/>
  <c r="M952" i="1" s="1"/>
  <c r="J953" i="1"/>
  <c r="H951" i="1"/>
  <c r="N951" i="1" s="1"/>
  <c r="P951" i="1" s="1"/>
  <c r="B951" i="1" s="1"/>
  <c r="G952" i="1"/>
  <c r="S965" i="1"/>
  <c r="O965" i="1"/>
  <c r="Q965" i="1" s="1"/>
  <c r="R965" i="1"/>
  <c r="I968" i="1"/>
  <c r="E965" i="1"/>
  <c r="F966" i="1" s="1"/>
  <c r="C959" i="1"/>
  <c r="H952" i="1" l="1"/>
  <c r="N952" i="1" s="1"/>
  <c r="P952" i="1" s="1"/>
  <c r="B952" i="1" s="1"/>
  <c r="G953" i="1"/>
  <c r="K953" i="1"/>
  <c r="L953" i="1" s="1"/>
  <c r="M953" i="1" s="1"/>
  <c r="J954" i="1"/>
  <c r="R966" i="1"/>
  <c r="O966" i="1"/>
  <c r="Q966" i="1" s="1"/>
  <c r="S966" i="1"/>
  <c r="E966" i="1"/>
  <c r="F967" i="1" s="1"/>
  <c r="C960" i="1"/>
  <c r="I969" i="1"/>
  <c r="K954" i="1" l="1"/>
  <c r="L954" i="1" s="1"/>
  <c r="M954" i="1" s="1"/>
  <c r="J955" i="1"/>
  <c r="G954" i="1"/>
  <c r="H953" i="1"/>
  <c r="N953" i="1" s="1"/>
  <c r="P953" i="1" s="1"/>
  <c r="B953" i="1" s="1"/>
  <c r="O967" i="1"/>
  <c r="Q967" i="1" s="1"/>
  <c r="S967" i="1"/>
  <c r="R967" i="1"/>
  <c r="I970" i="1"/>
  <c r="C961" i="1"/>
  <c r="E967" i="1"/>
  <c r="F968" i="1" s="1"/>
  <c r="H954" i="1" l="1"/>
  <c r="N954" i="1" s="1"/>
  <c r="P954" i="1" s="1"/>
  <c r="B954" i="1" s="1"/>
  <c r="G955" i="1"/>
  <c r="K955" i="1"/>
  <c r="L955" i="1" s="1"/>
  <c r="M955" i="1" s="1"/>
  <c r="J956" i="1"/>
  <c r="O968" i="1"/>
  <c r="Q968" i="1" s="1"/>
  <c r="R968" i="1"/>
  <c r="S968" i="1"/>
  <c r="E968" i="1"/>
  <c r="F969" i="1" s="1"/>
  <c r="I971" i="1"/>
  <c r="C962" i="1"/>
  <c r="R969" i="1" l="1"/>
  <c r="J957" i="1"/>
  <c r="K956" i="1"/>
  <c r="L956" i="1" s="1"/>
  <c r="M956" i="1" s="1"/>
  <c r="G956" i="1"/>
  <c r="H955" i="1"/>
  <c r="N955" i="1" s="1"/>
  <c r="P955" i="1" s="1"/>
  <c r="B955" i="1" s="1"/>
  <c r="O969" i="1"/>
  <c r="Q969" i="1" s="1"/>
  <c r="S969" i="1"/>
  <c r="C963" i="1"/>
  <c r="I972" i="1"/>
  <c r="O970" i="1"/>
  <c r="Q970" i="1" s="1"/>
  <c r="E969" i="1"/>
  <c r="F970" i="1" s="1"/>
  <c r="K957" i="1" l="1"/>
  <c r="L957" i="1" s="1"/>
  <c r="M957" i="1" s="1"/>
  <c r="J958" i="1"/>
  <c r="G957" i="1"/>
  <c r="H956" i="1"/>
  <c r="N956" i="1" s="1"/>
  <c r="P956" i="1" s="1"/>
  <c r="B956" i="1" s="1"/>
  <c r="R970" i="1"/>
  <c r="R971" i="1" s="1"/>
  <c r="S970" i="1"/>
  <c r="S971" i="1" s="1"/>
  <c r="I973" i="1"/>
  <c r="C964" i="1"/>
  <c r="E970" i="1"/>
  <c r="F971" i="1" s="1"/>
  <c r="H957" i="1" l="1"/>
  <c r="N957" i="1" s="1"/>
  <c r="P957" i="1" s="1"/>
  <c r="B957" i="1" s="1"/>
  <c r="G958" i="1"/>
  <c r="K958" i="1"/>
  <c r="L958" i="1" s="1"/>
  <c r="M958" i="1" s="1"/>
  <c r="J959" i="1"/>
  <c r="O971" i="1"/>
  <c r="Q971" i="1" s="1"/>
  <c r="I974" i="1"/>
  <c r="C965" i="1"/>
  <c r="E971" i="1"/>
  <c r="F972" i="1" s="1"/>
  <c r="J960" i="1" l="1"/>
  <c r="K959" i="1"/>
  <c r="L959" i="1" s="1"/>
  <c r="M959" i="1" s="1"/>
  <c r="H958" i="1"/>
  <c r="N958" i="1" s="1"/>
  <c r="P958" i="1" s="1"/>
  <c r="B958" i="1" s="1"/>
  <c r="G959" i="1"/>
  <c r="R972" i="1"/>
  <c r="O972" i="1"/>
  <c r="Q972" i="1" s="1"/>
  <c r="S972" i="1"/>
  <c r="C966" i="1"/>
  <c r="E972" i="1"/>
  <c r="F973" i="1" s="1"/>
  <c r="I975" i="1"/>
  <c r="H959" i="1" l="1"/>
  <c r="N959" i="1" s="1"/>
  <c r="P959" i="1" s="1"/>
  <c r="B959" i="1" s="1"/>
  <c r="G960" i="1"/>
  <c r="K960" i="1"/>
  <c r="L960" i="1" s="1"/>
  <c r="M960" i="1" s="1"/>
  <c r="J961" i="1"/>
  <c r="O973" i="1"/>
  <c r="Q973" i="1" s="1"/>
  <c r="S973" i="1"/>
  <c r="R973" i="1"/>
  <c r="C967" i="1"/>
  <c r="I976" i="1"/>
  <c r="E973" i="1"/>
  <c r="F974" i="1" s="1"/>
  <c r="G961" i="1" l="1"/>
  <c r="H960" i="1"/>
  <c r="N960" i="1" s="1"/>
  <c r="P960" i="1" s="1"/>
  <c r="B960" i="1" s="1"/>
  <c r="K961" i="1"/>
  <c r="L961" i="1" s="1"/>
  <c r="M961" i="1" s="1"/>
  <c r="J962" i="1"/>
  <c r="O974" i="1"/>
  <c r="Q974" i="1" s="1"/>
  <c r="R974" i="1"/>
  <c r="S974" i="1"/>
  <c r="I977" i="1"/>
  <c r="C968" i="1"/>
  <c r="E974" i="1"/>
  <c r="F975" i="1" s="1"/>
  <c r="R975" i="1" l="1"/>
  <c r="H961" i="1"/>
  <c r="N961" i="1" s="1"/>
  <c r="P961" i="1" s="1"/>
  <c r="B961" i="1" s="1"/>
  <c r="G962" i="1"/>
  <c r="K962" i="1"/>
  <c r="L962" i="1" s="1"/>
  <c r="M962" i="1" s="1"/>
  <c r="J963" i="1"/>
  <c r="O975" i="1"/>
  <c r="Q975" i="1" s="1"/>
  <c r="S975" i="1"/>
  <c r="E975" i="1"/>
  <c r="F976" i="1" s="1"/>
  <c r="I978" i="1"/>
  <c r="C969" i="1"/>
  <c r="S976" i="1" l="1"/>
  <c r="G963" i="1"/>
  <c r="H962" i="1"/>
  <c r="N962" i="1" s="1"/>
  <c r="P962" i="1" s="1"/>
  <c r="B962" i="1" s="1"/>
  <c r="J964" i="1"/>
  <c r="K963" i="1"/>
  <c r="L963" i="1" s="1"/>
  <c r="M963" i="1" s="1"/>
  <c r="R976" i="1"/>
  <c r="O976" i="1"/>
  <c r="Q976" i="1" s="1"/>
  <c r="C970" i="1"/>
  <c r="E976" i="1"/>
  <c r="F977" i="1" s="1"/>
  <c r="I979" i="1"/>
  <c r="K964" i="1" l="1"/>
  <c r="L964" i="1" s="1"/>
  <c r="M964" i="1" s="1"/>
  <c r="J965" i="1"/>
  <c r="G964" i="1"/>
  <c r="H963" i="1"/>
  <c r="N963" i="1" s="1"/>
  <c r="P963" i="1" s="1"/>
  <c r="B963" i="1" s="1"/>
  <c r="O977" i="1"/>
  <c r="Q977" i="1" s="1"/>
  <c r="S977" i="1"/>
  <c r="R977" i="1"/>
  <c r="I980" i="1"/>
  <c r="E977" i="1"/>
  <c r="F978" i="1" s="1"/>
  <c r="C971" i="1"/>
  <c r="R978" i="1" l="1"/>
  <c r="H964" i="1"/>
  <c r="N964" i="1" s="1"/>
  <c r="P964" i="1" s="1"/>
  <c r="B964" i="1" s="1"/>
  <c r="G965" i="1"/>
  <c r="K965" i="1"/>
  <c r="L965" i="1" s="1"/>
  <c r="M965" i="1" s="1"/>
  <c r="J966" i="1"/>
  <c r="S978" i="1"/>
  <c r="O978" i="1"/>
  <c r="Q978" i="1" s="1"/>
  <c r="C972" i="1"/>
  <c r="E978" i="1"/>
  <c r="F979" i="1" s="1"/>
  <c r="I981" i="1"/>
  <c r="K966" i="1" l="1"/>
  <c r="L966" i="1" s="1"/>
  <c r="M966" i="1" s="1"/>
  <c r="J967" i="1"/>
  <c r="G966" i="1"/>
  <c r="H965" i="1"/>
  <c r="N965" i="1" s="1"/>
  <c r="P965" i="1" s="1"/>
  <c r="B965" i="1" s="1"/>
  <c r="O979" i="1"/>
  <c r="Q979" i="1" s="1"/>
  <c r="S979" i="1"/>
  <c r="R979" i="1"/>
  <c r="E979" i="1"/>
  <c r="F980" i="1" s="1"/>
  <c r="I982" i="1"/>
  <c r="C973" i="1"/>
  <c r="G967" i="1" l="1"/>
  <c r="H966" i="1"/>
  <c r="N966" i="1" s="1"/>
  <c r="P966" i="1" s="1"/>
  <c r="B966" i="1" s="1"/>
  <c r="J968" i="1"/>
  <c r="K967" i="1"/>
  <c r="L967" i="1" s="1"/>
  <c r="M967" i="1" s="1"/>
  <c r="R980" i="1"/>
  <c r="O980" i="1"/>
  <c r="Q980" i="1" s="1"/>
  <c r="S980" i="1"/>
  <c r="E980" i="1"/>
  <c r="F981" i="1" s="1"/>
  <c r="C974" i="1"/>
  <c r="I983" i="1"/>
  <c r="J969" i="1" l="1"/>
  <c r="K968" i="1"/>
  <c r="L968" i="1" s="1"/>
  <c r="M968" i="1" s="1"/>
  <c r="G968" i="1"/>
  <c r="H967" i="1"/>
  <c r="N967" i="1" s="1"/>
  <c r="P967" i="1" s="1"/>
  <c r="B967" i="1" s="1"/>
  <c r="O981" i="1"/>
  <c r="Q981" i="1" s="1"/>
  <c r="S981" i="1"/>
  <c r="R981" i="1"/>
  <c r="I984" i="1"/>
  <c r="E981" i="1"/>
  <c r="F982" i="1" s="1"/>
  <c r="C975" i="1"/>
  <c r="H968" i="1" l="1"/>
  <c r="N968" i="1" s="1"/>
  <c r="P968" i="1" s="1"/>
  <c r="B968" i="1" s="1"/>
  <c r="G969" i="1"/>
  <c r="J970" i="1"/>
  <c r="K969" i="1"/>
  <c r="L969" i="1" s="1"/>
  <c r="M969" i="1" s="1"/>
  <c r="R982" i="1"/>
  <c r="O982" i="1"/>
  <c r="Q982" i="1" s="1"/>
  <c r="S982" i="1"/>
  <c r="E982" i="1"/>
  <c r="F983" i="1" s="1"/>
  <c r="C976" i="1"/>
  <c r="I985" i="1"/>
  <c r="K970" i="1" l="1"/>
  <c r="L970" i="1" s="1"/>
  <c r="M970" i="1" s="1"/>
  <c r="J971" i="1"/>
  <c r="H969" i="1"/>
  <c r="N969" i="1" s="1"/>
  <c r="P969" i="1" s="1"/>
  <c r="B969" i="1" s="1"/>
  <c r="G970" i="1"/>
  <c r="O983" i="1"/>
  <c r="S983" i="1"/>
  <c r="R983" i="1"/>
  <c r="C977" i="1"/>
  <c r="I986" i="1"/>
  <c r="E983" i="1"/>
  <c r="F984" i="1" s="1"/>
  <c r="H970" i="1" l="1"/>
  <c r="N970" i="1" s="1"/>
  <c r="P970" i="1" s="1"/>
  <c r="B970" i="1" s="1"/>
  <c r="G971" i="1"/>
  <c r="J972" i="1"/>
  <c r="K971" i="1"/>
  <c r="L971" i="1" s="1"/>
  <c r="M971" i="1" s="1"/>
  <c r="O984" i="1"/>
  <c r="Q984" i="1" s="1"/>
  <c r="R984" i="1"/>
  <c r="S984" i="1"/>
  <c r="Q983" i="1"/>
  <c r="C978" i="1"/>
  <c r="E984" i="1"/>
  <c r="F985" i="1" s="1"/>
  <c r="I987" i="1"/>
  <c r="R985" i="1" l="1"/>
  <c r="K972" i="1"/>
  <c r="L972" i="1" s="1"/>
  <c r="M972" i="1" s="1"/>
  <c r="J973" i="1"/>
  <c r="G972" i="1"/>
  <c r="H971" i="1"/>
  <c r="N971" i="1" s="1"/>
  <c r="P971" i="1" s="1"/>
  <c r="B971" i="1" s="1"/>
  <c r="S985" i="1"/>
  <c r="O985" i="1"/>
  <c r="Q985" i="1" s="1"/>
  <c r="C979" i="1"/>
  <c r="I988" i="1"/>
  <c r="E985" i="1"/>
  <c r="F986" i="1" s="1"/>
  <c r="H972" i="1" l="1"/>
  <c r="N972" i="1" s="1"/>
  <c r="P972" i="1" s="1"/>
  <c r="B972" i="1" s="1"/>
  <c r="G973" i="1"/>
  <c r="K973" i="1"/>
  <c r="L973" i="1" s="1"/>
  <c r="M973" i="1" s="1"/>
  <c r="J974" i="1"/>
  <c r="R986" i="1"/>
  <c r="O986" i="1"/>
  <c r="Q986" i="1" s="1"/>
  <c r="S986" i="1"/>
  <c r="I989" i="1"/>
  <c r="E986" i="1"/>
  <c r="F987" i="1" s="1"/>
  <c r="C980" i="1"/>
  <c r="K974" i="1" l="1"/>
  <c r="L974" i="1" s="1"/>
  <c r="M974" i="1" s="1"/>
  <c r="J975" i="1"/>
  <c r="H973" i="1"/>
  <c r="N973" i="1" s="1"/>
  <c r="P973" i="1" s="1"/>
  <c r="B973" i="1" s="1"/>
  <c r="G974" i="1"/>
  <c r="O987" i="1"/>
  <c r="Q987" i="1" s="1"/>
  <c r="S987" i="1"/>
  <c r="R987" i="1"/>
  <c r="E987" i="1"/>
  <c r="F988" i="1" s="1"/>
  <c r="I990" i="1"/>
  <c r="C981" i="1"/>
  <c r="G975" i="1" l="1"/>
  <c r="H974" i="1"/>
  <c r="N974" i="1" s="1"/>
  <c r="P974" i="1" s="1"/>
  <c r="B974" i="1" s="1"/>
  <c r="K975" i="1"/>
  <c r="L975" i="1" s="1"/>
  <c r="M975" i="1" s="1"/>
  <c r="J976" i="1"/>
  <c r="R988" i="1"/>
  <c r="S988" i="1"/>
  <c r="O988" i="1"/>
  <c r="C982" i="1"/>
  <c r="I991" i="1"/>
  <c r="E988" i="1"/>
  <c r="F989" i="1" s="1"/>
  <c r="K976" i="1" l="1"/>
  <c r="L976" i="1" s="1"/>
  <c r="M976" i="1" s="1"/>
  <c r="J977" i="1"/>
  <c r="G976" i="1"/>
  <c r="H975" i="1"/>
  <c r="N975" i="1" s="1"/>
  <c r="P975" i="1" s="1"/>
  <c r="B975" i="1" s="1"/>
  <c r="R989" i="1"/>
  <c r="S989" i="1"/>
  <c r="Q988" i="1"/>
  <c r="O989" i="1"/>
  <c r="E989" i="1"/>
  <c r="F990" i="1" s="1"/>
  <c r="C983" i="1"/>
  <c r="I992" i="1"/>
  <c r="G977" i="1" l="1"/>
  <c r="H976" i="1"/>
  <c r="N976" i="1" s="1"/>
  <c r="P976" i="1" s="1"/>
  <c r="B976" i="1" s="1"/>
  <c r="K977" i="1"/>
  <c r="L977" i="1" s="1"/>
  <c r="M977" i="1" s="1"/>
  <c r="J978" i="1"/>
  <c r="O990" i="1"/>
  <c r="Q990" i="1" s="1"/>
  <c r="Q989" i="1"/>
  <c r="S990" i="1"/>
  <c r="R990" i="1"/>
  <c r="I993" i="1"/>
  <c r="E990" i="1"/>
  <c r="F991" i="1" s="1"/>
  <c r="C984" i="1"/>
  <c r="K978" i="1" l="1"/>
  <c r="L978" i="1" s="1"/>
  <c r="M978" i="1" s="1"/>
  <c r="J979" i="1"/>
  <c r="H977" i="1"/>
  <c r="N977" i="1" s="1"/>
  <c r="P977" i="1" s="1"/>
  <c r="B977" i="1" s="1"/>
  <c r="G978" i="1"/>
  <c r="S991" i="1"/>
  <c r="O991" i="1"/>
  <c r="Q991" i="1" s="1"/>
  <c r="R991" i="1"/>
  <c r="E991" i="1"/>
  <c r="F992" i="1" s="1"/>
  <c r="C985" i="1"/>
  <c r="I994" i="1"/>
  <c r="G979" i="1" l="1"/>
  <c r="H978" i="1"/>
  <c r="N978" i="1" s="1"/>
  <c r="P978" i="1" s="1"/>
  <c r="B978" i="1" s="1"/>
  <c r="J980" i="1"/>
  <c r="K979" i="1"/>
  <c r="L979" i="1" s="1"/>
  <c r="M979" i="1" s="1"/>
  <c r="R992" i="1"/>
  <c r="O992" i="1"/>
  <c r="Q992" i="1" s="1"/>
  <c r="S992" i="1"/>
  <c r="I995" i="1"/>
  <c r="C986" i="1"/>
  <c r="E992" i="1"/>
  <c r="F993" i="1" s="1"/>
  <c r="K980" i="1" l="1"/>
  <c r="L980" i="1" s="1"/>
  <c r="M980" i="1" s="1"/>
  <c r="J981" i="1"/>
  <c r="H979" i="1"/>
  <c r="N979" i="1" s="1"/>
  <c r="P979" i="1" s="1"/>
  <c r="B979" i="1" s="1"/>
  <c r="G980" i="1"/>
  <c r="O993" i="1"/>
  <c r="Q993" i="1" s="1"/>
  <c r="S993" i="1"/>
  <c r="R993" i="1"/>
  <c r="E993" i="1"/>
  <c r="F994" i="1" s="1"/>
  <c r="C987" i="1"/>
  <c r="I996" i="1"/>
  <c r="J982" i="1" l="1"/>
  <c r="K981" i="1"/>
  <c r="L981" i="1" s="1"/>
  <c r="M981" i="1" s="1"/>
  <c r="G981" i="1"/>
  <c r="H980" i="1"/>
  <c r="N980" i="1" s="1"/>
  <c r="P980" i="1" s="1"/>
  <c r="B980" i="1" s="1"/>
  <c r="R994" i="1"/>
  <c r="S994" i="1"/>
  <c r="O994" i="1"/>
  <c r="Q994" i="1" s="1"/>
  <c r="I997" i="1"/>
  <c r="C988" i="1"/>
  <c r="E994" i="1"/>
  <c r="F995" i="1" s="1"/>
  <c r="H981" i="1" l="1"/>
  <c r="N981" i="1" s="1"/>
  <c r="P981" i="1" s="1"/>
  <c r="B981" i="1" s="1"/>
  <c r="G982" i="1"/>
  <c r="K982" i="1"/>
  <c r="L982" i="1" s="1"/>
  <c r="M982" i="1" s="1"/>
  <c r="J983" i="1"/>
  <c r="O995" i="1"/>
  <c r="Q995" i="1" s="1"/>
  <c r="S995" i="1"/>
  <c r="R995" i="1"/>
  <c r="C989" i="1"/>
  <c r="E995" i="1"/>
  <c r="F996" i="1" s="1"/>
  <c r="H982" i="1" l="1"/>
  <c r="N982" i="1" s="1"/>
  <c r="P982" i="1" s="1"/>
  <c r="B982" i="1" s="1"/>
  <c r="G983" i="1"/>
  <c r="R996" i="1"/>
  <c r="K983" i="1"/>
  <c r="L983" i="1" s="1"/>
  <c r="M983" i="1" s="1"/>
  <c r="J984" i="1"/>
  <c r="O996" i="1"/>
  <c r="Q996" i="1" s="1"/>
  <c r="S996" i="1"/>
  <c r="C990" i="1"/>
  <c r="E996" i="1"/>
  <c r="F997" i="1" s="1"/>
  <c r="G984" i="1" l="1"/>
  <c r="H983" i="1"/>
  <c r="N983" i="1" s="1"/>
  <c r="P983" i="1" s="1"/>
  <c r="B983" i="1" s="1"/>
  <c r="K984" i="1"/>
  <c r="L984" i="1" s="1"/>
  <c r="M984" i="1" s="1"/>
  <c r="J985" i="1"/>
  <c r="S997" i="1"/>
  <c r="R997" i="1"/>
  <c r="O997" i="1"/>
  <c r="Q997" i="1" s="1"/>
  <c r="C991" i="1"/>
  <c r="E997" i="1"/>
  <c r="K985" i="1" l="1"/>
  <c r="L985" i="1" s="1"/>
  <c r="M985" i="1" s="1"/>
  <c r="J986" i="1"/>
  <c r="H984" i="1"/>
  <c r="N984" i="1" s="1"/>
  <c r="P984" i="1" s="1"/>
  <c r="B984" i="1" s="1"/>
  <c r="G985" i="1"/>
  <c r="C992" i="1"/>
  <c r="H985" i="1" l="1"/>
  <c r="N985" i="1" s="1"/>
  <c r="P985" i="1" s="1"/>
  <c r="B985" i="1" s="1"/>
  <c r="G986" i="1"/>
  <c r="J987" i="1"/>
  <c r="K986" i="1"/>
  <c r="L986" i="1" s="1"/>
  <c r="M986" i="1" s="1"/>
  <c r="C993" i="1"/>
  <c r="K987" i="1" l="1"/>
  <c r="L987" i="1" s="1"/>
  <c r="M987" i="1" s="1"/>
  <c r="J988" i="1"/>
  <c r="G987" i="1"/>
  <c r="H986" i="1"/>
  <c r="N986" i="1" s="1"/>
  <c r="P986" i="1" s="1"/>
  <c r="C994" i="1"/>
  <c r="B986" i="1" l="1"/>
  <c r="G988" i="1"/>
  <c r="H987" i="1"/>
  <c r="N987" i="1" s="1"/>
  <c r="P987" i="1" s="1"/>
  <c r="B987" i="1" s="1"/>
  <c r="J989" i="1"/>
  <c r="K988" i="1"/>
  <c r="L988" i="1" s="1"/>
  <c r="M988" i="1" s="1"/>
  <c r="C995" i="1"/>
  <c r="K989" i="1" l="1"/>
  <c r="L989" i="1" s="1"/>
  <c r="M989" i="1" s="1"/>
  <c r="J990" i="1"/>
  <c r="H988" i="1"/>
  <c r="N988" i="1" s="1"/>
  <c r="P988" i="1" s="1"/>
  <c r="B988" i="1" s="1"/>
  <c r="G989" i="1"/>
  <c r="C996" i="1"/>
  <c r="K990" i="1" l="1"/>
  <c r="L990" i="1" s="1"/>
  <c r="M990" i="1" s="1"/>
  <c r="J991" i="1"/>
  <c r="H989" i="1"/>
  <c r="N989" i="1" s="1"/>
  <c r="P989" i="1" s="1"/>
  <c r="B989" i="1" s="1"/>
  <c r="G990" i="1"/>
  <c r="C997" i="1"/>
  <c r="H990" i="1" l="1"/>
  <c r="N990" i="1" s="1"/>
  <c r="P990" i="1" s="1"/>
  <c r="B990" i="1" s="1"/>
  <c r="G991" i="1"/>
  <c r="K991" i="1"/>
  <c r="L991" i="1" s="1"/>
  <c r="M991" i="1" s="1"/>
  <c r="J992" i="1"/>
  <c r="J993" i="1" l="1"/>
  <c r="K992" i="1"/>
  <c r="L992" i="1" s="1"/>
  <c r="M992" i="1" s="1"/>
  <c r="G992" i="1"/>
  <c r="H991" i="1"/>
  <c r="N991" i="1" s="1"/>
  <c r="P991" i="1" s="1"/>
  <c r="B991" i="1" s="1"/>
  <c r="H992" i="1" l="1"/>
  <c r="N992" i="1" s="1"/>
  <c r="P992" i="1" s="1"/>
  <c r="B992" i="1" s="1"/>
  <c r="G993" i="1"/>
  <c r="J994" i="1"/>
  <c r="K993" i="1"/>
  <c r="L993" i="1" s="1"/>
  <c r="M993" i="1" s="1"/>
  <c r="K994" i="1" l="1"/>
  <c r="L994" i="1" s="1"/>
  <c r="M994" i="1" s="1"/>
  <c r="J995" i="1"/>
  <c r="G994" i="1"/>
  <c r="H993" i="1"/>
  <c r="N993" i="1" s="1"/>
  <c r="P993" i="1" s="1"/>
  <c r="B993" i="1" s="1"/>
  <c r="G995" i="1" l="1"/>
  <c r="H994" i="1"/>
  <c r="N994" i="1" s="1"/>
  <c r="P994" i="1" s="1"/>
  <c r="B994" i="1" s="1"/>
  <c r="J996" i="1"/>
  <c r="K995" i="1"/>
  <c r="L995" i="1" s="1"/>
  <c r="M995" i="1" s="1"/>
  <c r="K996" i="1" l="1"/>
  <c r="L996" i="1" s="1"/>
  <c r="M996" i="1" s="1"/>
  <c r="J997" i="1"/>
  <c r="G996" i="1"/>
  <c r="H995" i="1"/>
  <c r="N995" i="1" s="1"/>
  <c r="P995" i="1" s="1"/>
  <c r="B995" i="1" s="1"/>
  <c r="H996" i="1" l="1"/>
  <c r="N996" i="1" s="1"/>
  <c r="P996" i="1" s="1"/>
  <c r="B996" i="1" s="1"/>
  <c r="G997" i="1"/>
  <c r="K997" i="1"/>
  <c r="L997" i="1" s="1"/>
  <c r="M997" i="1" s="1"/>
  <c r="H997" i="1" l="1"/>
  <c r="N997" i="1" s="1"/>
  <c r="P997" i="1" s="1"/>
  <c r="B997" i="1" s="1"/>
</calcChain>
</file>

<file path=xl/sharedStrings.xml><?xml version="1.0" encoding="utf-8"?>
<sst xmlns="http://schemas.openxmlformats.org/spreadsheetml/2006/main" count="122" uniqueCount="85">
  <si>
    <t>[TABELA DE PAGAMENTOS]</t>
  </si>
  <si>
    <t>[FERIADOS]</t>
  </si>
  <si>
    <t>[DATAS BASE]</t>
  </si>
  <si>
    <t>DATA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</si>
  <si>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</si>
  <si>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</si>
  <si>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</si>
  <si>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</si>
  <si>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</si>
  <si>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</si>
  <si>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</si>
  <si>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</si>
  <si>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</si>
  <si>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</si>
  <si>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</si>
  <si>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</si>
  <si>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</si>
  <si>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</si>
  <si>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</si>
  <si>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</si>
  <si>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</si>
  <si>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</si>
  <si>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</si>
  <si>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</si>
  <si>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</si>
  <si>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</si>
  <si>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</si>
  <si>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</si>
  <si>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</si>
  <si>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</si>
  <si>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</si>
  <si>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</si>
  <si>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</si>
  <si>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</si>
  <si>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</si>
  <si>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</si>
  <si>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</si>
  <si>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</si>
  <si>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</si>
  <si>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</si>
  <si>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</si>
  <si>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</si>
  <si>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</si>
  <si>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</si>
  <si>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</si>
  <si>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</si>
  <si>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</si>
  <si>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</si>
  <si>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</si>
  <si>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</si>
  <si>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</si>
  <si>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</si>
  <si>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Intervalo</t>
  </si>
  <si>
    <t>Data Base -1</t>
  </si>
  <si>
    <t>Data Base</t>
  </si>
  <si>
    <t>Prox DU</t>
  </si>
  <si>
    <t>DATA EMISSÃO</t>
  </si>
  <si>
    <t>DATA INTEGRAL</t>
  </si>
  <si>
    <t>VERT CIA. SECURITIZADORA  - CRA - 47ª EMISSÃO - 1ª SÉRIE - R$ 40 milhões</t>
  </si>
  <si>
    <t>DI + 4,00% aa</t>
  </si>
  <si>
    <t>VERT SEC - ATTO</t>
  </si>
  <si>
    <t>CÓDIGO B3</t>
  </si>
  <si>
    <t>PU PAR</t>
  </si>
  <si>
    <t>1ª SER/ 47ª EMI</t>
  </si>
  <si>
    <t>Vne</t>
  </si>
  <si>
    <t>UNITÁRIO</t>
  </si>
  <si>
    <t>J=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</si>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</sst>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7" formatCode="0.00000000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b/>
      <sz val="10"/>
      <color theme="1"/>
      <name val="Verdana"/>
      <family val="2"/>
    </font>
    <font>
      <sz val="8"/>
      <color rgb="FFFF00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25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4" fontId="1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1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14" fontId="4" fillId="0" borderId="1" xfId="0" applyNumberFormat="1" applyFont="1" applyBorder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7" fillId="2" borderId="0" xfId="0" applyNumberFormat="1" applyFont="1" applyFill="1" applyAlignment="1">
      <alignment horizontal="left"/>
    </xf>
    <xf numFmtId="176" fontId="5" fillId="2" borderId="4" xfId="1" applyNumberFormat="1" applyFont="1" applyFill="1" applyBorder="1" applyAlignment="1">
      <alignment horizontal="left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0" fontId="5" fillId="0" borderId="1" xfId="0" applyNumberFormat="1" applyFont="1" applyBorder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12" fillId="0" borderId="1" xfId="0" applyFont="1" applyBorder="1" applyAlignment="1">
      <alignment horizontal="left"/>
    </xf>
    <xf numFmtId="0" fontId="13" fillId="0" borderId="1" xfId="0" applyFont="1" applyBorder="1" applyAlignment="1">
      <alignment horizontal="center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177" fontId="1" fillId="3" borderId="0" xfId="0" applyNumberFormat="1" applyFont="1" applyFill="1" applyAlignment="1">
      <alignment horizontal="center"/>
    </xf>
    <xf numFmtId="172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0" fontId="1" fillId="3" borderId="0" xfId="0" applyFont="1" applyFill="1" applyAlignment="1">
      <alignment horizontal="center"/>
    </xf>
    <xf numFmtId="167" fontId="1" fillId="3" borderId="0" xfId="0" applyNumberFormat="1" applyFont="1" applyFill="1" applyAlignment="1">
      <alignment horizontal="center"/>
    </xf>
    <xf numFmtId="0" fontId="13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4" fillId="0" borderId="1" xfId="0" applyFont="1" applyBorder="1"/>
    <xf numFmtId="14" fontId="14" fillId="0" borderId="1" xfId="0" applyNumberFormat="1" applyFont="1" applyBorder="1" applyAlignment="1">
      <alignment horizontal="left"/>
    </xf>
    <xf numFmtId="14" fontId="13" fillId="2" borderId="0" xfId="0" applyNumberFormat="1" applyFont="1" applyFill="1" applyAlignment="1">
      <alignment horizontal="center" vertical="center"/>
    </xf>
    <xf numFmtId="167" fontId="13" fillId="0" borderId="0" xfId="0" applyNumberFormat="1" applyFont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10" fontId="13" fillId="0" borderId="0" xfId="0" applyNumberFormat="1" applyFont="1" applyAlignment="1">
      <alignment horizontal="center"/>
    </xf>
    <xf numFmtId="0" fontId="2" fillId="4" borderId="0" xfId="0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0" fontId="8" fillId="4" borderId="0" xfId="0" applyNumberFormat="1" applyFont="1" applyFill="1" applyAlignment="1">
      <alignment horizontal="center"/>
    </xf>
    <xf numFmtId="0" fontId="1" fillId="5" borderId="0" xfId="0" applyFont="1" applyFill="1"/>
    <xf numFmtId="166" fontId="1" fillId="5" borderId="0" xfId="0" applyNumberFormat="1" applyFont="1" applyFill="1" applyAlignment="1">
      <alignment horizontal="center"/>
    </xf>
    <xf numFmtId="3" fontId="8" fillId="5" borderId="0" xfId="0" applyNumberFormat="1" applyFont="1" applyFill="1" applyAlignment="1">
      <alignment horizontal="center"/>
    </xf>
    <xf numFmtId="0" fontId="8" fillId="5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left"/>
    </xf>
    <xf numFmtId="4" fontId="6" fillId="3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/>
    <xf numFmtId="0" fontId="16" fillId="7" borderId="1" xfId="0" applyFont="1" applyFill="1" applyBorder="1" applyAlignment="1">
      <alignment horizontal="centerContinuous"/>
    </xf>
    <xf numFmtId="165" fontId="16" fillId="7" borderId="1" xfId="0" applyNumberFormat="1" applyFont="1" applyFill="1" applyBorder="1" applyAlignment="1">
      <alignment horizontal="centerContinuous"/>
    </xf>
    <xf numFmtId="167" fontId="16" fillId="7" borderId="1" xfId="0" applyNumberFormat="1" applyFont="1" applyFill="1" applyBorder="1" applyAlignment="1">
      <alignment horizontal="centerContinuous"/>
    </xf>
    <xf numFmtId="168" fontId="16" fillId="7" borderId="1" xfId="0" applyNumberFormat="1" applyFont="1" applyFill="1" applyBorder="1" applyAlignment="1">
      <alignment horizontal="centerContinuous"/>
    </xf>
    <xf numFmtId="10" fontId="16" fillId="7" borderId="1" xfId="0" applyNumberFormat="1" applyFont="1" applyFill="1" applyBorder="1" applyAlignment="1">
      <alignment horizontal="left"/>
    </xf>
    <xf numFmtId="10" fontId="16" fillId="7" borderId="1" xfId="0" applyNumberFormat="1" applyFont="1" applyFill="1" applyBorder="1" applyAlignment="1">
      <alignment horizontal="centerContinuous"/>
    </xf>
    <xf numFmtId="169" fontId="16" fillId="7" borderId="1" xfId="0" applyNumberFormat="1" applyFont="1" applyFill="1" applyBorder="1" applyAlignment="1">
      <alignment horizontal="centerContinuous"/>
    </xf>
    <xf numFmtId="1" fontId="16" fillId="7" borderId="1" xfId="0" applyNumberFormat="1" applyFont="1" applyFill="1" applyBorder="1" applyAlignment="1">
      <alignment horizontal="centerContinuous"/>
    </xf>
    <xf numFmtId="166" fontId="16" fillId="7" borderId="1" xfId="0" applyNumberFormat="1" applyFont="1" applyFill="1" applyBorder="1" applyAlignment="1">
      <alignment horizontal="left"/>
    </xf>
    <xf numFmtId="3" fontId="15" fillId="6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16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K1966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0" customWidth="1"/>
    <col min="2" max="2" width="21.42578125" style="5" customWidth="1"/>
    <col min="3" max="3" width="19.7109375" style="5" customWidth="1"/>
    <col min="4" max="4" width="9.140625" style="5" bestFit="1" customWidth="1"/>
    <col min="5" max="5" width="15" style="5" customWidth="1"/>
    <col min="6" max="7" width="17.5703125" style="5" customWidth="1"/>
    <col min="8" max="8" width="13.85546875" style="5" bestFit="1" customWidth="1"/>
    <col min="9" max="9" width="9.42578125" style="5" bestFit="1" customWidth="1"/>
    <col min="10" max="10" width="15" style="5" customWidth="1"/>
    <col min="11" max="12" width="9" style="5" bestFit="1" customWidth="1"/>
    <col min="13" max="13" width="17.5703125" style="5" customWidth="1"/>
    <col min="14" max="14" width="14.85546875" style="5" bestFit="1" customWidth="1"/>
    <col min="15" max="15" width="6.42578125" style="5" bestFit="1" customWidth="1"/>
    <col min="16" max="16" width="14.85546875" style="5" bestFit="1" customWidth="1"/>
    <col min="17" max="17" width="18.140625" style="5" bestFit="1" customWidth="1"/>
    <col min="18" max="19" width="16.42578125" style="5" bestFit="1" customWidth="1"/>
    <col min="20" max="20" width="18.85546875" style="5" customWidth="1"/>
    <col min="21" max="21" width="15" style="5" customWidth="1"/>
    <col min="22" max="22" width="27.42578125" style="5" bestFit="1" customWidth="1"/>
    <col min="23" max="23" width="16.28515625" style="5" customWidth="1"/>
    <col min="24" max="24" width="6" style="5" customWidth="1"/>
    <col min="25" max="25" width="13.140625" style="5" bestFit="1" customWidth="1"/>
    <col min="26" max="26" width="16.85546875" style="5" customWidth="1"/>
    <col min="27" max="27" width="15" style="5" customWidth="1"/>
    <col min="28" max="28" width="18.28515625" style="5" customWidth="1"/>
    <col min="29" max="29" width="7.28515625" style="5" customWidth="1"/>
    <col min="30" max="30" width="11.140625" style="5" customWidth="1"/>
    <col min="31" max="31" width="15" style="5" customWidth="1"/>
    <col min="32" max="180" width="20.140625" style="5" customWidth="1"/>
    <col min="181" max="219" width="12.42578125" style="5" customWidth="1"/>
    <col min="220" max="220" width="20.140625" style="6" customWidth="1"/>
    <col min="221" max="221" width="21.42578125" style="6" customWidth="1"/>
    <col min="222" max="222" width="22.7109375" style="6" customWidth="1"/>
    <col min="223" max="223" width="13.7109375" style="6" customWidth="1"/>
    <col min="224" max="224" width="15" style="6" customWidth="1"/>
    <col min="225" max="226" width="17.5703125" style="6" customWidth="1"/>
    <col min="227" max="227" width="26.5703125" style="6" customWidth="1"/>
    <col min="228" max="228" width="16.28515625" style="6" customWidth="1"/>
    <col min="229" max="229" width="15" style="6" customWidth="1"/>
    <col min="230" max="231" width="12.42578125" style="6" customWidth="1"/>
    <col min="232" max="233" width="17.5703125" style="6" customWidth="1"/>
    <col min="234" max="234" width="7.28515625" style="6" customWidth="1"/>
    <col min="235" max="235" width="21.42578125" style="6" customWidth="1"/>
    <col min="236" max="237" width="16.28515625" style="6" customWidth="1"/>
    <col min="238" max="238" width="20.140625" style="6" customWidth="1"/>
    <col min="239" max="239" width="24" style="6" customWidth="1"/>
    <col min="240" max="240" width="18.85546875" style="6" customWidth="1"/>
    <col min="241" max="241" width="15" style="6" customWidth="1"/>
    <col min="242" max="242" width="20.140625" style="6" customWidth="1"/>
    <col min="243" max="243" width="16.28515625" style="6" customWidth="1"/>
    <col min="244" max="244" width="6" style="6" customWidth="1"/>
    <col min="245" max="245" width="12.42578125" style="6" customWidth="1"/>
    <col min="246" max="248" width="15" style="6" customWidth="1"/>
    <col min="249" max="249" width="7.28515625" style="6" customWidth="1"/>
    <col min="250" max="250" width="11.140625" style="6" customWidth="1"/>
    <col min="251" max="251" width="15" style="6" customWidth="1"/>
    <col min="252" max="252" width="18.85546875" style="6" customWidth="1"/>
    <col min="253" max="253" width="16.28515625" style="6" customWidth="1"/>
    <col min="254" max="254" width="25.28515625" style="6" customWidth="1"/>
    <col min="255" max="255" width="20.140625" style="6" customWidth="1"/>
    <col min="256" max="256" width="15" style="6" customWidth="1"/>
    <col min="257" max="257" width="17.5703125" style="6" customWidth="1"/>
    <col min="258" max="258" width="16.28515625" style="6" customWidth="1"/>
    <col min="259" max="260" width="15" style="6" customWidth="1"/>
    <col min="261" max="261" width="17.5703125" style="6" customWidth="1"/>
    <col min="262" max="262" width="20.140625" style="6" customWidth="1"/>
    <col min="263" max="263" width="16.28515625" style="6" customWidth="1"/>
    <col min="264" max="264" width="25.28515625" style="6" customWidth="1"/>
    <col min="265" max="265" width="18.85546875" style="6" customWidth="1"/>
    <col min="266" max="268" width="20.140625" style="6" customWidth="1"/>
    <col min="269" max="269" width="39.42578125" style="6" customWidth="1"/>
    <col min="270" max="270" width="25.28515625" style="6" customWidth="1"/>
    <col min="271" max="436" width="20.140625" style="6" customWidth="1"/>
    <col min="437" max="475" width="12.42578125" style="6" customWidth="1"/>
    <col min="476" max="476" width="20.140625" style="6" customWidth="1"/>
    <col min="477" max="477" width="21.42578125" style="6" customWidth="1"/>
    <col min="478" max="478" width="22.7109375" style="6" customWidth="1"/>
    <col min="479" max="479" width="13.7109375" style="6" customWidth="1"/>
    <col min="480" max="480" width="15" style="6" customWidth="1"/>
    <col min="481" max="482" width="17.5703125" style="6" customWidth="1"/>
    <col min="483" max="483" width="26.5703125" style="6" customWidth="1"/>
    <col min="484" max="484" width="16.28515625" style="6" customWidth="1"/>
    <col min="485" max="485" width="15" style="6" customWidth="1"/>
    <col min="486" max="487" width="12.42578125" style="6" customWidth="1"/>
    <col min="488" max="489" width="17.5703125" style="6" customWidth="1"/>
    <col min="490" max="490" width="7.28515625" style="6" customWidth="1"/>
    <col min="491" max="491" width="21.42578125" style="6" customWidth="1"/>
    <col min="492" max="493" width="16.28515625" style="6" customWidth="1"/>
    <col min="494" max="494" width="20.140625" style="6" customWidth="1"/>
    <col min="495" max="495" width="24" style="6" customWidth="1"/>
    <col min="496" max="496" width="18.85546875" style="6" customWidth="1"/>
    <col min="497" max="497" width="15" style="6" customWidth="1"/>
    <col min="498" max="498" width="20.140625" style="6" customWidth="1"/>
    <col min="499" max="499" width="16.28515625" style="6" customWidth="1"/>
    <col min="500" max="500" width="6" style="6" customWidth="1"/>
    <col min="501" max="501" width="12.42578125" style="6" customWidth="1"/>
    <col min="502" max="504" width="15" style="6" customWidth="1"/>
    <col min="505" max="505" width="7.28515625" style="6" customWidth="1"/>
    <col min="506" max="506" width="11.140625" style="6" customWidth="1"/>
    <col min="507" max="507" width="15" style="6" customWidth="1"/>
    <col min="508" max="508" width="18.85546875" style="6" customWidth="1"/>
    <col min="509" max="509" width="16.28515625" style="6" customWidth="1"/>
    <col min="510" max="510" width="25.28515625" style="6" customWidth="1"/>
    <col min="511" max="511" width="20.140625" style="6" customWidth="1"/>
    <col min="512" max="512" width="15" style="6" customWidth="1"/>
    <col min="513" max="513" width="17.5703125" style="6" customWidth="1"/>
    <col min="514" max="514" width="16.28515625" style="6" customWidth="1"/>
    <col min="515" max="516" width="15" style="6" customWidth="1"/>
    <col min="517" max="517" width="17.5703125" style="6" customWidth="1"/>
    <col min="518" max="518" width="20.140625" style="6" customWidth="1"/>
    <col min="519" max="519" width="16.28515625" style="6" customWidth="1"/>
    <col min="520" max="520" width="25.28515625" style="6" customWidth="1"/>
    <col min="521" max="521" width="18.85546875" style="6" customWidth="1"/>
    <col min="522" max="524" width="20.140625" style="6" customWidth="1"/>
    <col min="525" max="525" width="39.42578125" style="6" customWidth="1"/>
    <col min="526" max="526" width="25.28515625" style="6" customWidth="1"/>
    <col min="527" max="692" width="20.140625" style="6" customWidth="1"/>
    <col min="693" max="731" width="12.42578125" style="6" customWidth="1"/>
    <col min="732" max="732" width="20.140625" style="6" customWidth="1"/>
    <col min="733" max="733" width="21.42578125" style="6" customWidth="1"/>
    <col min="734" max="734" width="22.7109375" style="6" customWidth="1"/>
    <col min="735" max="735" width="13.7109375" style="6" customWidth="1"/>
    <col min="736" max="736" width="15" style="6" customWidth="1"/>
    <col min="737" max="738" width="17.5703125" style="6" customWidth="1"/>
    <col min="739" max="739" width="26.5703125" style="6" customWidth="1"/>
    <col min="740" max="740" width="16.28515625" style="6" customWidth="1"/>
    <col min="741" max="741" width="15" style="6" customWidth="1"/>
    <col min="742" max="743" width="12.42578125" style="6" customWidth="1"/>
    <col min="744" max="745" width="17.5703125" style="6" customWidth="1"/>
    <col min="746" max="746" width="7.28515625" style="6" customWidth="1"/>
    <col min="747" max="747" width="21.42578125" style="6" customWidth="1"/>
    <col min="748" max="749" width="16.28515625" style="6" customWidth="1"/>
    <col min="750" max="750" width="20.140625" style="6" customWidth="1"/>
    <col min="751" max="751" width="24" style="6" customWidth="1"/>
    <col min="752" max="752" width="18.85546875" style="6" customWidth="1"/>
    <col min="753" max="753" width="15" style="6" customWidth="1"/>
    <col min="754" max="754" width="20.140625" style="6" customWidth="1"/>
    <col min="755" max="755" width="16.28515625" style="6" customWidth="1"/>
    <col min="756" max="756" width="6" style="6" customWidth="1"/>
    <col min="757" max="757" width="12.42578125" style="6" customWidth="1"/>
    <col min="758" max="760" width="15" style="6" customWidth="1"/>
    <col min="761" max="761" width="7.28515625" style="6" customWidth="1"/>
    <col min="762" max="762" width="11.140625" style="6" customWidth="1"/>
    <col min="763" max="763" width="15" style="6" customWidth="1"/>
    <col min="764" max="764" width="18.85546875" style="6" customWidth="1"/>
    <col min="765" max="765" width="16.28515625" style="6" customWidth="1"/>
    <col min="766" max="766" width="25.28515625" style="6" customWidth="1"/>
    <col min="767" max="767" width="20.140625" style="6" customWidth="1"/>
    <col min="768" max="768" width="15" style="6" customWidth="1"/>
    <col min="769" max="769" width="17.5703125" style="6" customWidth="1"/>
    <col min="770" max="770" width="16.28515625" style="6" customWidth="1"/>
    <col min="771" max="772" width="15" style="6" customWidth="1"/>
    <col min="773" max="773" width="17.5703125" style="6" customWidth="1"/>
    <col min="774" max="774" width="20.140625" style="6" customWidth="1"/>
    <col min="775" max="775" width="16.28515625" style="6" customWidth="1"/>
    <col min="776" max="776" width="25.28515625" style="6" customWidth="1"/>
    <col min="777" max="777" width="18.85546875" style="6" customWidth="1"/>
    <col min="778" max="780" width="20.140625" style="6" customWidth="1"/>
    <col min="781" max="781" width="39.42578125" style="6" customWidth="1"/>
    <col min="782" max="782" width="25.28515625" style="6" customWidth="1"/>
    <col min="783" max="948" width="20.140625" style="6" customWidth="1"/>
    <col min="949" max="987" width="12.42578125" style="6" customWidth="1"/>
    <col min="988" max="988" width="20.140625" style="6" customWidth="1"/>
    <col min="989" max="989" width="21.42578125" style="6" customWidth="1"/>
    <col min="990" max="990" width="22.7109375" style="6" customWidth="1"/>
    <col min="991" max="991" width="13.7109375" style="6" customWidth="1"/>
    <col min="992" max="992" width="15" style="6" customWidth="1"/>
    <col min="993" max="994" width="17.5703125" style="6" customWidth="1"/>
    <col min="995" max="995" width="26.5703125" style="6" customWidth="1"/>
    <col min="996" max="996" width="16.28515625" style="6" customWidth="1"/>
    <col min="997" max="997" width="15" style="6" customWidth="1"/>
    <col min="998" max="999" width="12.42578125" style="6" customWidth="1"/>
    <col min="1000" max="1001" width="17.5703125" style="6" customWidth="1"/>
    <col min="1002" max="1002" width="7.28515625" style="6" customWidth="1"/>
    <col min="1003" max="1003" width="21.42578125" style="6" customWidth="1"/>
    <col min="1004" max="1005" width="16.28515625" style="6" customWidth="1"/>
    <col min="1006" max="1006" width="20.140625" style="6" customWidth="1"/>
    <col min="1007" max="1007" width="24" style="6" customWidth="1"/>
    <col min="1008" max="1008" width="18.85546875" style="6" customWidth="1"/>
    <col min="1009" max="1009" width="15" style="6" customWidth="1"/>
    <col min="1010" max="1010" width="20.140625" style="6" customWidth="1"/>
    <col min="1011" max="1011" width="16.28515625" style="6" customWidth="1"/>
    <col min="1012" max="1012" width="6" style="6" customWidth="1"/>
    <col min="1013" max="1013" width="12.42578125" style="6" customWidth="1"/>
    <col min="1014" max="1016" width="15" style="6" customWidth="1"/>
    <col min="1017" max="1017" width="7.28515625" style="6" customWidth="1"/>
    <col min="1018" max="1018" width="11.140625" style="6" customWidth="1"/>
    <col min="1019" max="1019" width="15" style="6" customWidth="1"/>
    <col min="1020" max="1020" width="18.85546875" style="6" customWidth="1"/>
    <col min="1021" max="1021" width="16.28515625" style="6" customWidth="1"/>
    <col min="1022" max="1022" width="25.28515625" style="6" customWidth="1"/>
    <col min="1023" max="1023" width="20.140625" style="6" customWidth="1"/>
    <col min="1024" max="1024" width="15" style="6" customWidth="1"/>
    <col min="1025" max="1025" width="17.5703125" style="6" customWidth="1"/>
    <col min="1026" max="1026" width="16.28515625" style="6" customWidth="1"/>
    <col min="1027" max="1028" width="15" style="6" customWidth="1"/>
    <col min="1029" max="1029" width="17.5703125" style="6" customWidth="1"/>
    <col min="1030" max="1030" width="20.140625" style="6" customWidth="1"/>
    <col min="1031" max="1031" width="16.28515625" style="6" customWidth="1"/>
    <col min="1032" max="1032" width="25.28515625" style="6" customWidth="1"/>
    <col min="1033" max="1033" width="18.85546875" style="6" customWidth="1"/>
    <col min="1034" max="1036" width="20.140625" style="6" customWidth="1"/>
    <col min="1037" max="1037" width="39.42578125" style="6" customWidth="1"/>
    <col min="1038" max="1038" width="25.28515625" style="6" customWidth="1"/>
    <col min="1039" max="1204" width="20.140625" style="6" customWidth="1"/>
    <col min="1205" max="1243" width="12.42578125" style="6" customWidth="1"/>
    <col min="1244" max="1244" width="20.140625" style="6" customWidth="1"/>
    <col min="1245" max="1245" width="21.42578125" style="6" customWidth="1"/>
    <col min="1246" max="1246" width="22.7109375" style="6" customWidth="1"/>
    <col min="1247" max="1247" width="13.7109375" style="6" customWidth="1"/>
    <col min="1248" max="1248" width="15" style="6" customWidth="1"/>
    <col min="1249" max="1250" width="17.5703125" style="6" customWidth="1"/>
    <col min="1251" max="1251" width="26.5703125" style="6" customWidth="1"/>
    <col min="1252" max="1252" width="16.28515625" style="6" customWidth="1"/>
    <col min="1253" max="1253" width="15" style="6" customWidth="1"/>
    <col min="1254" max="1255" width="12.42578125" style="6" customWidth="1"/>
    <col min="1256" max="1257" width="17.5703125" style="6" customWidth="1"/>
    <col min="1258" max="1258" width="7.28515625" style="6" customWidth="1"/>
    <col min="1259" max="1259" width="21.42578125" style="6" customWidth="1"/>
    <col min="1260" max="1261" width="16.28515625" style="6" customWidth="1"/>
    <col min="1262" max="1262" width="20.140625" style="6" customWidth="1"/>
    <col min="1263" max="1263" width="24" style="6" customWidth="1"/>
    <col min="1264" max="1264" width="18.85546875" style="6" customWidth="1"/>
    <col min="1265" max="1265" width="15" style="6" customWidth="1"/>
    <col min="1266" max="1266" width="20.140625" style="6" customWidth="1"/>
    <col min="1267" max="1267" width="16.28515625" style="6" customWidth="1"/>
    <col min="1268" max="1268" width="6" style="6" customWidth="1"/>
    <col min="1269" max="1269" width="12.42578125" style="6" customWidth="1"/>
    <col min="1270" max="1272" width="15" style="6" customWidth="1"/>
    <col min="1273" max="1273" width="7.28515625" style="6" customWidth="1"/>
    <col min="1274" max="1274" width="11.140625" style="6" customWidth="1"/>
    <col min="1275" max="1275" width="15" style="6" customWidth="1"/>
    <col min="1276" max="1276" width="18.85546875" style="6" customWidth="1"/>
    <col min="1277" max="1277" width="16.28515625" style="6" customWidth="1"/>
    <col min="1278" max="1278" width="25.28515625" style="6" customWidth="1"/>
    <col min="1279" max="1279" width="20.140625" style="6" customWidth="1"/>
    <col min="1280" max="1280" width="15" style="6" customWidth="1"/>
    <col min="1281" max="1281" width="17.5703125" style="6" customWidth="1"/>
    <col min="1282" max="1282" width="16.28515625" style="6" customWidth="1"/>
    <col min="1283" max="1284" width="15" style="6" customWidth="1"/>
    <col min="1285" max="1285" width="17.5703125" style="6" customWidth="1"/>
    <col min="1286" max="1286" width="20.140625" style="6" customWidth="1"/>
    <col min="1287" max="1287" width="16.28515625" style="6" customWidth="1"/>
    <col min="1288" max="1288" width="25.28515625" style="6" customWidth="1"/>
    <col min="1289" max="1289" width="18.85546875" style="6" customWidth="1"/>
    <col min="1290" max="1292" width="20.140625" style="6" customWidth="1"/>
    <col min="1293" max="1293" width="39.42578125" style="6" customWidth="1"/>
    <col min="1294" max="1294" width="25.28515625" style="6" customWidth="1"/>
    <col min="1295" max="1460" width="20.140625" style="6" customWidth="1"/>
    <col min="1461" max="1499" width="12.42578125" style="6" customWidth="1"/>
    <col min="1500" max="1500" width="20.140625" style="6" customWidth="1"/>
    <col min="1501" max="1501" width="21.42578125" style="6" customWidth="1"/>
    <col min="1502" max="1502" width="22.7109375" style="6" customWidth="1"/>
    <col min="1503" max="1503" width="13.7109375" style="6" customWidth="1"/>
    <col min="1504" max="1504" width="15" style="6" customWidth="1"/>
    <col min="1505" max="1506" width="17.5703125" style="6" customWidth="1"/>
    <col min="1507" max="1507" width="26.5703125" style="6" customWidth="1"/>
    <col min="1508" max="1508" width="16.28515625" style="6" customWidth="1"/>
    <col min="1509" max="1509" width="15" style="6" customWidth="1"/>
    <col min="1510" max="1511" width="12.42578125" style="6" customWidth="1"/>
    <col min="1512" max="1513" width="17.5703125" style="6" customWidth="1"/>
    <col min="1514" max="1514" width="7.28515625" style="6" customWidth="1"/>
    <col min="1515" max="1515" width="21.42578125" style="6" customWidth="1"/>
    <col min="1516" max="1517" width="16.28515625" style="6" customWidth="1"/>
    <col min="1518" max="1518" width="20.140625" style="6" customWidth="1"/>
    <col min="1519" max="1519" width="24" style="6" customWidth="1"/>
    <col min="1520" max="1520" width="18.85546875" style="6" customWidth="1"/>
    <col min="1521" max="1521" width="15" style="6" customWidth="1"/>
    <col min="1522" max="1522" width="20.140625" style="6" customWidth="1"/>
    <col min="1523" max="1523" width="16.28515625" style="6" customWidth="1"/>
    <col min="1524" max="1524" width="6" style="6" customWidth="1"/>
    <col min="1525" max="1525" width="12.42578125" style="6" customWidth="1"/>
    <col min="1526" max="1528" width="15" style="6" customWidth="1"/>
    <col min="1529" max="1529" width="7.28515625" style="6" customWidth="1"/>
    <col min="1530" max="1530" width="11.140625" style="6" customWidth="1"/>
    <col min="1531" max="1531" width="15" style="6" customWidth="1"/>
    <col min="1532" max="1532" width="18.85546875" style="6" customWidth="1"/>
    <col min="1533" max="1533" width="16.28515625" style="6" customWidth="1"/>
    <col min="1534" max="1534" width="25.28515625" style="6" customWidth="1"/>
    <col min="1535" max="1535" width="20.140625" style="6" customWidth="1"/>
    <col min="1536" max="1536" width="15" style="6" customWidth="1"/>
    <col min="1537" max="1537" width="17.5703125" style="6" customWidth="1"/>
    <col min="1538" max="1538" width="16.28515625" style="6" customWidth="1"/>
    <col min="1539" max="1540" width="15" style="6" customWidth="1"/>
    <col min="1541" max="1541" width="17.5703125" style="6" customWidth="1"/>
    <col min="1542" max="1542" width="20.140625" style="6" customWidth="1"/>
    <col min="1543" max="1543" width="16.28515625" style="6" customWidth="1"/>
    <col min="1544" max="1544" width="25.28515625" style="6" customWidth="1"/>
    <col min="1545" max="1545" width="18.85546875" style="6" customWidth="1"/>
    <col min="1546" max="1548" width="20.140625" style="6" customWidth="1"/>
    <col min="1549" max="1549" width="39.42578125" style="6" customWidth="1"/>
    <col min="1550" max="1550" width="25.28515625" style="6" customWidth="1"/>
    <col min="1551" max="1716" width="20.140625" style="6" customWidth="1"/>
    <col min="1717" max="1755" width="12.42578125" style="6" customWidth="1"/>
    <col min="1756" max="1756" width="20.140625" style="6" customWidth="1"/>
    <col min="1757" max="1757" width="21.42578125" style="6" customWidth="1"/>
    <col min="1758" max="1758" width="22.7109375" style="6" customWidth="1"/>
    <col min="1759" max="1759" width="13.7109375" style="6" customWidth="1"/>
    <col min="1760" max="1760" width="15" style="6" customWidth="1"/>
    <col min="1761" max="1762" width="17.5703125" style="6" customWidth="1"/>
    <col min="1763" max="1763" width="26.5703125" style="6" customWidth="1"/>
    <col min="1764" max="1764" width="16.28515625" style="6" customWidth="1"/>
    <col min="1765" max="1765" width="15" style="6" customWidth="1"/>
    <col min="1766" max="1767" width="12.42578125" style="6" customWidth="1"/>
    <col min="1768" max="1769" width="17.5703125" style="6" customWidth="1"/>
    <col min="1770" max="1770" width="7.28515625" style="6" customWidth="1"/>
    <col min="1771" max="1771" width="21.42578125" style="6" customWidth="1"/>
    <col min="1772" max="1773" width="16.28515625" style="6" customWidth="1"/>
    <col min="1774" max="1774" width="20.140625" style="6" customWidth="1"/>
    <col min="1775" max="1775" width="24" style="6" customWidth="1"/>
    <col min="1776" max="1776" width="18.85546875" style="6" customWidth="1"/>
    <col min="1777" max="1777" width="15" style="6" customWidth="1"/>
    <col min="1778" max="1778" width="20.140625" style="6" customWidth="1"/>
    <col min="1779" max="1779" width="16.28515625" style="6" customWidth="1"/>
    <col min="1780" max="1780" width="6" style="6" customWidth="1"/>
    <col min="1781" max="1781" width="12.42578125" style="6" customWidth="1"/>
    <col min="1782" max="1784" width="15" style="6" customWidth="1"/>
    <col min="1785" max="1785" width="7.28515625" style="6" customWidth="1"/>
    <col min="1786" max="1786" width="11.140625" style="6" customWidth="1"/>
    <col min="1787" max="1787" width="15" style="6" customWidth="1"/>
    <col min="1788" max="1788" width="18.85546875" style="6" customWidth="1"/>
    <col min="1789" max="1789" width="16.28515625" style="6" customWidth="1"/>
    <col min="1790" max="1790" width="25.28515625" style="6" customWidth="1"/>
    <col min="1791" max="1791" width="20.140625" style="6" customWidth="1"/>
    <col min="1792" max="1792" width="15" style="6" customWidth="1"/>
    <col min="1793" max="1793" width="17.5703125" style="6" customWidth="1"/>
    <col min="1794" max="1794" width="16.28515625" style="6" customWidth="1"/>
    <col min="1795" max="1796" width="15" style="6" customWidth="1"/>
    <col min="1797" max="1797" width="17.5703125" style="6" customWidth="1"/>
    <col min="1798" max="1798" width="20.140625" style="6" customWidth="1"/>
    <col min="1799" max="1799" width="16.28515625" style="6" customWidth="1"/>
    <col min="1800" max="1800" width="25.28515625" style="6" customWidth="1"/>
    <col min="1801" max="1801" width="18.85546875" style="6" customWidth="1"/>
    <col min="1802" max="1804" width="20.140625" style="6" customWidth="1"/>
    <col min="1805" max="1805" width="39.42578125" style="6" customWidth="1"/>
    <col min="1806" max="1806" width="25.28515625" style="6" customWidth="1"/>
    <col min="1807" max="1972" width="20.140625" style="6" customWidth="1"/>
    <col min="1973" max="2011" width="12.42578125" style="6" customWidth="1"/>
    <col min="2012" max="2012" width="20.140625" style="6" customWidth="1"/>
    <col min="2013" max="2013" width="21.42578125" style="6" customWidth="1"/>
    <col min="2014" max="2014" width="22.7109375" style="6" customWidth="1"/>
    <col min="2015" max="2015" width="13.7109375" style="6" customWidth="1"/>
    <col min="2016" max="2016" width="15" style="6" customWidth="1"/>
    <col min="2017" max="2018" width="17.5703125" style="6" customWidth="1"/>
    <col min="2019" max="2019" width="26.5703125" style="6" customWidth="1"/>
    <col min="2020" max="2020" width="16.28515625" style="6" customWidth="1"/>
    <col min="2021" max="2021" width="15" style="6" customWidth="1"/>
    <col min="2022" max="2023" width="12.42578125" style="6" customWidth="1"/>
    <col min="2024" max="2025" width="17.5703125" style="6" customWidth="1"/>
    <col min="2026" max="2026" width="7.28515625" style="6" customWidth="1"/>
    <col min="2027" max="2027" width="21.42578125" style="6" customWidth="1"/>
    <col min="2028" max="2029" width="16.28515625" style="6" customWidth="1"/>
    <col min="2030" max="2030" width="20.140625" style="6" customWidth="1"/>
    <col min="2031" max="2031" width="24" style="6" customWidth="1"/>
    <col min="2032" max="2032" width="18.85546875" style="6" customWidth="1"/>
    <col min="2033" max="2033" width="15" style="6" customWidth="1"/>
    <col min="2034" max="2034" width="20.140625" style="6" customWidth="1"/>
    <col min="2035" max="2035" width="16.28515625" style="6" customWidth="1"/>
    <col min="2036" max="2036" width="6" style="6" customWidth="1"/>
    <col min="2037" max="2037" width="12.42578125" style="6" customWidth="1"/>
    <col min="2038" max="2040" width="15" style="6" customWidth="1"/>
    <col min="2041" max="2041" width="7.28515625" style="6" customWidth="1"/>
    <col min="2042" max="2042" width="11.140625" style="6" customWidth="1"/>
    <col min="2043" max="2043" width="15" style="6" customWidth="1"/>
    <col min="2044" max="2044" width="18.85546875" style="6" customWidth="1"/>
    <col min="2045" max="2045" width="16.28515625" style="6" customWidth="1"/>
    <col min="2046" max="2046" width="25.28515625" style="6" customWidth="1"/>
    <col min="2047" max="2047" width="20.140625" style="6" customWidth="1"/>
    <col min="2048" max="2048" width="15" style="6" customWidth="1"/>
    <col min="2049" max="2049" width="17.5703125" style="6" customWidth="1"/>
    <col min="2050" max="2050" width="16.28515625" style="6" customWidth="1"/>
    <col min="2051" max="2052" width="15" style="6" customWidth="1"/>
    <col min="2053" max="2053" width="17.5703125" style="6" customWidth="1"/>
    <col min="2054" max="2054" width="20.140625" style="6" customWidth="1"/>
    <col min="2055" max="2055" width="16.28515625" style="6" customWidth="1"/>
    <col min="2056" max="2056" width="25.28515625" style="6" customWidth="1"/>
    <col min="2057" max="2057" width="18.85546875" style="6" customWidth="1"/>
    <col min="2058" max="2060" width="20.140625" style="6" customWidth="1"/>
    <col min="2061" max="2061" width="39.42578125" style="6" customWidth="1"/>
    <col min="2062" max="2062" width="25.28515625" style="6" customWidth="1"/>
    <col min="2063" max="2228" width="20.140625" style="6" customWidth="1"/>
    <col min="2229" max="2267" width="12.42578125" style="6" customWidth="1"/>
    <col min="2268" max="2268" width="20.140625" style="6" customWidth="1"/>
    <col min="2269" max="2269" width="21.42578125" style="6" customWidth="1"/>
    <col min="2270" max="2270" width="22.7109375" style="6" customWidth="1"/>
    <col min="2271" max="2271" width="13.7109375" style="6" customWidth="1"/>
    <col min="2272" max="2272" width="15" style="6" customWidth="1"/>
    <col min="2273" max="2274" width="17.5703125" style="6" customWidth="1"/>
    <col min="2275" max="2275" width="26.5703125" style="6" customWidth="1"/>
    <col min="2276" max="2276" width="16.28515625" style="6" customWidth="1"/>
    <col min="2277" max="2277" width="15" style="6" customWidth="1"/>
    <col min="2278" max="2279" width="12.42578125" style="6" customWidth="1"/>
    <col min="2280" max="2281" width="17.5703125" style="6" customWidth="1"/>
    <col min="2282" max="2282" width="7.28515625" style="6" customWidth="1"/>
    <col min="2283" max="2283" width="21.42578125" style="6" customWidth="1"/>
    <col min="2284" max="2285" width="16.28515625" style="6" customWidth="1"/>
    <col min="2286" max="2286" width="20.140625" style="6" customWidth="1"/>
    <col min="2287" max="2287" width="24" style="6" customWidth="1"/>
    <col min="2288" max="2288" width="18.85546875" style="6" customWidth="1"/>
    <col min="2289" max="2289" width="15" style="6" customWidth="1"/>
    <col min="2290" max="2290" width="20.140625" style="6" customWidth="1"/>
    <col min="2291" max="2291" width="16.28515625" style="6" customWidth="1"/>
    <col min="2292" max="2292" width="6" style="6" customWidth="1"/>
    <col min="2293" max="2293" width="12.42578125" style="6" customWidth="1"/>
    <col min="2294" max="2296" width="15" style="6" customWidth="1"/>
    <col min="2297" max="2297" width="7.28515625" style="6" customWidth="1"/>
    <col min="2298" max="2298" width="11.140625" style="6" customWidth="1"/>
    <col min="2299" max="2299" width="15" style="6" customWidth="1"/>
    <col min="2300" max="2300" width="18.85546875" style="6" customWidth="1"/>
    <col min="2301" max="2301" width="16.28515625" style="6" customWidth="1"/>
    <col min="2302" max="2302" width="25.28515625" style="6" customWidth="1"/>
    <col min="2303" max="2303" width="20.140625" style="6" customWidth="1"/>
    <col min="2304" max="2304" width="15" style="6" customWidth="1"/>
    <col min="2305" max="2305" width="17.5703125" style="6" customWidth="1"/>
    <col min="2306" max="2306" width="16.28515625" style="6" customWidth="1"/>
    <col min="2307" max="2308" width="15" style="6" customWidth="1"/>
    <col min="2309" max="2309" width="17.5703125" style="6" customWidth="1"/>
    <col min="2310" max="2310" width="20.140625" style="6" customWidth="1"/>
    <col min="2311" max="2311" width="16.28515625" style="6" customWidth="1"/>
    <col min="2312" max="2312" width="25.28515625" style="6" customWidth="1"/>
    <col min="2313" max="2313" width="18.85546875" style="6" customWidth="1"/>
    <col min="2314" max="2316" width="20.140625" style="6" customWidth="1"/>
    <col min="2317" max="2317" width="39.42578125" style="6" customWidth="1"/>
    <col min="2318" max="2318" width="25.28515625" style="6" customWidth="1"/>
    <col min="2319" max="2484" width="20.140625" style="6" customWidth="1"/>
    <col min="2485" max="2523" width="12.42578125" style="6" customWidth="1"/>
    <col min="2524" max="2524" width="20.140625" style="6" customWidth="1"/>
    <col min="2525" max="2525" width="21.42578125" style="6" customWidth="1"/>
    <col min="2526" max="2526" width="22.7109375" style="6" customWidth="1"/>
    <col min="2527" max="2527" width="13.7109375" style="6" customWidth="1"/>
    <col min="2528" max="2528" width="15" style="6" customWidth="1"/>
    <col min="2529" max="2530" width="17.5703125" style="6" customWidth="1"/>
    <col min="2531" max="2531" width="26.5703125" style="6" customWidth="1"/>
    <col min="2532" max="2532" width="16.28515625" style="6" customWidth="1"/>
    <col min="2533" max="2533" width="15" style="6" customWidth="1"/>
    <col min="2534" max="2535" width="12.42578125" style="6" customWidth="1"/>
    <col min="2536" max="2537" width="17.5703125" style="6" customWidth="1"/>
    <col min="2538" max="2538" width="7.28515625" style="6" customWidth="1"/>
    <col min="2539" max="2539" width="21.42578125" style="6" customWidth="1"/>
    <col min="2540" max="2541" width="16.28515625" style="6" customWidth="1"/>
    <col min="2542" max="2542" width="20.140625" style="6" customWidth="1"/>
    <col min="2543" max="2543" width="24" style="6" customWidth="1"/>
    <col min="2544" max="2544" width="18.85546875" style="6" customWidth="1"/>
    <col min="2545" max="2545" width="15" style="6" customWidth="1"/>
    <col min="2546" max="2546" width="20.140625" style="6" customWidth="1"/>
    <col min="2547" max="2547" width="16.28515625" style="6" customWidth="1"/>
    <col min="2548" max="2548" width="6" style="6" customWidth="1"/>
    <col min="2549" max="2549" width="12.42578125" style="6" customWidth="1"/>
    <col min="2550" max="2552" width="15" style="6" customWidth="1"/>
    <col min="2553" max="2553" width="7.28515625" style="6" customWidth="1"/>
    <col min="2554" max="2554" width="11.140625" style="6" customWidth="1"/>
    <col min="2555" max="2555" width="15" style="6" customWidth="1"/>
    <col min="2556" max="2556" width="18.85546875" style="6" customWidth="1"/>
    <col min="2557" max="2557" width="16.28515625" style="6" customWidth="1"/>
    <col min="2558" max="2558" width="25.28515625" style="6" customWidth="1"/>
    <col min="2559" max="2559" width="20.140625" style="6" customWidth="1"/>
    <col min="2560" max="2560" width="15" style="6" customWidth="1"/>
    <col min="2561" max="2561" width="17.5703125" style="6" customWidth="1"/>
    <col min="2562" max="2562" width="16.28515625" style="6" customWidth="1"/>
    <col min="2563" max="2564" width="15" style="6" customWidth="1"/>
    <col min="2565" max="2565" width="17.5703125" style="6" customWidth="1"/>
    <col min="2566" max="2566" width="20.140625" style="6" customWidth="1"/>
    <col min="2567" max="2567" width="16.28515625" style="6" customWidth="1"/>
    <col min="2568" max="2568" width="25.28515625" style="6" customWidth="1"/>
    <col min="2569" max="2569" width="18.85546875" style="6" customWidth="1"/>
    <col min="2570" max="2572" width="20.140625" style="6" customWidth="1"/>
    <col min="2573" max="2573" width="39.42578125" style="6" customWidth="1"/>
    <col min="2574" max="2574" width="25.28515625" style="6" customWidth="1"/>
    <col min="2575" max="2740" width="20.140625" style="6" customWidth="1"/>
    <col min="2741" max="2779" width="12.42578125" style="6" customWidth="1"/>
    <col min="2780" max="2780" width="20.140625" style="6" customWidth="1"/>
    <col min="2781" max="2781" width="21.42578125" style="6" customWidth="1"/>
    <col min="2782" max="2782" width="22.7109375" style="6" customWidth="1"/>
    <col min="2783" max="2783" width="13.7109375" style="6" customWidth="1"/>
    <col min="2784" max="2784" width="15" style="6" customWidth="1"/>
    <col min="2785" max="2786" width="17.5703125" style="6" customWidth="1"/>
    <col min="2787" max="2787" width="26.5703125" style="6" customWidth="1"/>
    <col min="2788" max="2788" width="16.28515625" style="6" customWidth="1"/>
    <col min="2789" max="2789" width="15" style="6" customWidth="1"/>
    <col min="2790" max="2791" width="12.42578125" style="6" customWidth="1"/>
    <col min="2792" max="2793" width="17.5703125" style="6" customWidth="1"/>
    <col min="2794" max="2794" width="7.28515625" style="6" customWidth="1"/>
    <col min="2795" max="2795" width="21.42578125" style="6" customWidth="1"/>
    <col min="2796" max="2797" width="16.28515625" style="6" customWidth="1"/>
    <col min="2798" max="2798" width="20.140625" style="6" customWidth="1"/>
    <col min="2799" max="2799" width="24" style="6" customWidth="1"/>
    <col min="2800" max="2800" width="18.85546875" style="6" customWidth="1"/>
    <col min="2801" max="2801" width="15" style="6" customWidth="1"/>
    <col min="2802" max="2802" width="20.140625" style="6" customWidth="1"/>
    <col min="2803" max="2803" width="16.28515625" style="6" customWidth="1"/>
    <col min="2804" max="2804" width="6" style="6" customWidth="1"/>
    <col min="2805" max="2805" width="12.42578125" style="6" customWidth="1"/>
    <col min="2806" max="2808" width="15" style="6" customWidth="1"/>
    <col min="2809" max="2809" width="7.28515625" style="6" customWidth="1"/>
    <col min="2810" max="2810" width="11.140625" style="6" customWidth="1"/>
    <col min="2811" max="2811" width="15" style="6" customWidth="1"/>
    <col min="2812" max="2812" width="18.85546875" style="6" customWidth="1"/>
    <col min="2813" max="2813" width="16.28515625" style="6" customWidth="1"/>
    <col min="2814" max="2814" width="25.28515625" style="6" customWidth="1"/>
    <col min="2815" max="2815" width="20.140625" style="6" customWidth="1"/>
    <col min="2816" max="2816" width="15" style="6" customWidth="1"/>
    <col min="2817" max="2817" width="17.5703125" style="6" customWidth="1"/>
    <col min="2818" max="2818" width="16.28515625" style="6" customWidth="1"/>
    <col min="2819" max="2820" width="15" style="6" customWidth="1"/>
    <col min="2821" max="2821" width="17.5703125" style="6" customWidth="1"/>
    <col min="2822" max="2822" width="20.140625" style="6" customWidth="1"/>
    <col min="2823" max="2823" width="16.28515625" style="6" customWidth="1"/>
    <col min="2824" max="2824" width="25.28515625" style="6" customWidth="1"/>
    <col min="2825" max="2825" width="18.85546875" style="6" customWidth="1"/>
    <col min="2826" max="2828" width="20.140625" style="6" customWidth="1"/>
    <col min="2829" max="2829" width="39.42578125" style="6" customWidth="1"/>
    <col min="2830" max="2830" width="25.28515625" style="6" customWidth="1"/>
    <col min="2831" max="2996" width="20.140625" style="6" customWidth="1"/>
    <col min="2997" max="3035" width="12.42578125" style="6" customWidth="1"/>
    <col min="3036" max="3036" width="20.140625" style="6" customWidth="1"/>
    <col min="3037" max="3037" width="21.42578125" style="6" customWidth="1"/>
    <col min="3038" max="3038" width="22.7109375" style="6" customWidth="1"/>
    <col min="3039" max="3039" width="13.7109375" style="6" customWidth="1"/>
    <col min="3040" max="3040" width="15" style="6" customWidth="1"/>
    <col min="3041" max="3042" width="17.5703125" style="6" customWidth="1"/>
    <col min="3043" max="3043" width="26.5703125" style="6" customWidth="1"/>
    <col min="3044" max="3044" width="16.28515625" style="6" customWidth="1"/>
    <col min="3045" max="3045" width="15" style="6" customWidth="1"/>
    <col min="3046" max="3047" width="12.42578125" style="6" customWidth="1"/>
    <col min="3048" max="3049" width="17.5703125" style="6" customWidth="1"/>
    <col min="3050" max="3050" width="7.28515625" style="6" customWidth="1"/>
    <col min="3051" max="3051" width="21.42578125" style="6" customWidth="1"/>
    <col min="3052" max="3053" width="16.28515625" style="6" customWidth="1"/>
    <col min="3054" max="3054" width="20.140625" style="6" customWidth="1"/>
    <col min="3055" max="3055" width="24" style="6" customWidth="1"/>
    <col min="3056" max="3056" width="18.85546875" style="6" customWidth="1"/>
    <col min="3057" max="3057" width="15" style="6" customWidth="1"/>
    <col min="3058" max="3058" width="20.140625" style="6" customWidth="1"/>
    <col min="3059" max="3059" width="16.28515625" style="6" customWidth="1"/>
    <col min="3060" max="3060" width="6" style="6" customWidth="1"/>
    <col min="3061" max="3061" width="12.42578125" style="6" customWidth="1"/>
    <col min="3062" max="3064" width="15" style="6" customWidth="1"/>
    <col min="3065" max="3065" width="7.28515625" style="6" customWidth="1"/>
    <col min="3066" max="3066" width="11.140625" style="6" customWidth="1"/>
    <col min="3067" max="3067" width="15" style="6" customWidth="1"/>
    <col min="3068" max="3068" width="18.85546875" style="6" customWidth="1"/>
    <col min="3069" max="3069" width="16.28515625" style="6" customWidth="1"/>
    <col min="3070" max="3070" width="25.28515625" style="6" customWidth="1"/>
    <col min="3071" max="3071" width="20.140625" style="6" customWidth="1"/>
    <col min="3072" max="3072" width="15" style="6" customWidth="1"/>
    <col min="3073" max="3073" width="17.5703125" style="6" customWidth="1"/>
    <col min="3074" max="3074" width="16.28515625" style="6" customWidth="1"/>
    <col min="3075" max="3076" width="15" style="6" customWidth="1"/>
    <col min="3077" max="3077" width="17.5703125" style="6" customWidth="1"/>
    <col min="3078" max="3078" width="20.140625" style="6" customWidth="1"/>
    <col min="3079" max="3079" width="16.28515625" style="6" customWidth="1"/>
    <col min="3080" max="3080" width="25.28515625" style="6" customWidth="1"/>
    <col min="3081" max="3081" width="18.85546875" style="6" customWidth="1"/>
    <col min="3082" max="3084" width="20.140625" style="6" customWidth="1"/>
    <col min="3085" max="3085" width="39.42578125" style="6" customWidth="1"/>
    <col min="3086" max="3086" width="25.28515625" style="6" customWidth="1"/>
    <col min="3087" max="3252" width="20.140625" style="6" customWidth="1"/>
    <col min="3253" max="3291" width="12.42578125" style="6" customWidth="1"/>
    <col min="3292" max="3292" width="20.140625" style="6" customWidth="1"/>
    <col min="3293" max="3293" width="21.42578125" style="6" customWidth="1"/>
    <col min="3294" max="3294" width="22.7109375" style="6" customWidth="1"/>
    <col min="3295" max="3295" width="13.7109375" style="6" customWidth="1"/>
    <col min="3296" max="3296" width="15" style="6" customWidth="1"/>
    <col min="3297" max="3298" width="17.5703125" style="6" customWidth="1"/>
    <col min="3299" max="3299" width="26.5703125" style="6" customWidth="1"/>
    <col min="3300" max="3300" width="16.28515625" style="6" customWidth="1"/>
    <col min="3301" max="3301" width="15" style="6" customWidth="1"/>
    <col min="3302" max="3303" width="12.42578125" style="6" customWidth="1"/>
    <col min="3304" max="3305" width="17.5703125" style="6" customWidth="1"/>
    <col min="3306" max="3306" width="7.28515625" style="6" customWidth="1"/>
    <col min="3307" max="3307" width="21.42578125" style="6" customWidth="1"/>
    <col min="3308" max="3309" width="16.28515625" style="6" customWidth="1"/>
    <col min="3310" max="3310" width="20.140625" style="6" customWidth="1"/>
    <col min="3311" max="3311" width="24" style="6" customWidth="1"/>
    <col min="3312" max="3312" width="18.85546875" style="6" customWidth="1"/>
    <col min="3313" max="3313" width="15" style="6" customWidth="1"/>
    <col min="3314" max="3314" width="20.140625" style="6" customWidth="1"/>
    <col min="3315" max="3315" width="16.28515625" style="6" customWidth="1"/>
    <col min="3316" max="3316" width="6" style="6" customWidth="1"/>
    <col min="3317" max="3317" width="12.42578125" style="6" customWidth="1"/>
    <col min="3318" max="3320" width="15" style="6" customWidth="1"/>
    <col min="3321" max="3321" width="7.28515625" style="6" customWidth="1"/>
    <col min="3322" max="3322" width="11.140625" style="6" customWidth="1"/>
    <col min="3323" max="3323" width="15" style="6" customWidth="1"/>
    <col min="3324" max="3324" width="18.85546875" style="6" customWidth="1"/>
    <col min="3325" max="3325" width="16.28515625" style="6" customWidth="1"/>
    <col min="3326" max="3326" width="25.28515625" style="6" customWidth="1"/>
    <col min="3327" max="3327" width="20.140625" style="6" customWidth="1"/>
    <col min="3328" max="3328" width="15" style="6" customWidth="1"/>
    <col min="3329" max="3329" width="17.5703125" style="6" customWidth="1"/>
    <col min="3330" max="3330" width="16.28515625" style="6" customWidth="1"/>
    <col min="3331" max="3332" width="15" style="6" customWidth="1"/>
    <col min="3333" max="3333" width="17.5703125" style="6" customWidth="1"/>
    <col min="3334" max="3334" width="20.140625" style="6" customWidth="1"/>
    <col min="3335" max="3335" width="16.28515625" style="6" customWidth="1"/>
    <col min="3336" max="3336" width="25.28515625" style="6" customWidth="1"/>
    <col min="3337" max="3337" width="18.85546875" style="6" customWidth="1"/>
    <col min="3338" max="3340" width="20.140625" style="6" customWidth="1"/>
    <col min="3341" max="3341" width="39.42578125" style="6" customWidth="1"/>
    <col min="3342" max="3342" width="25.28515625" style="6" customWidth="1"/>
    <col min="3343" max="3508" width="20.140625" style="6" customWidth="1"/>
    <col min="3509" max="3547" width="12.42578125" style="6" customWidth="1"/>
    <col min="3548" max="3548" width="20.140625" style="6" customWidth="1"/>
    <col min="3549" max="3549" width="21.42578125" style="6" customWidth="1"/>
    <col min="3550" max="3550" width="22.7109375" style="6" customWidth="1"/>
    <col min="3551" max="3551" width="13.7109375" style="6" customWidth="1"/>
    <col min="3552" max="3552" width="15" style="6" customWidth="1"/>
    <col min="3553" max="3554" width="17.5703125" style="6" customWidth="1"/>
    <col min="3555" max="3555" width="26.5703125" style="6" customWidth="1"/>
    <col min="3556" max="3556" width="16.28515625" style="6" customWidth="1"/>
    <col min="3557" max="3557" width="15" style="6" customWidth="1"/>
    <col min="3558" max="3559" width="12.42578125" style="6" customWidth="1"/>
    <col min="3560" max="3561" width="17.5703125" style="6" customWidth="1"/>
    <col min="3562" max="3562" width="7.28515625" style="6" customWidth="1"/>
    <col min="3563" max="3563" width="21.42578125" style="6" customWidth="1"/>
    <col min="3564" max="3565" width="16.28515625" style="6" customWidth="1"/>
    <col min="3566" max="3566" width="20.140625" style="6" customWidth="1"/>
    <col min="3567" max="3567" width="24" style="6" customWidth="1"/>
    <col min="3568" max="3568" width="18.85546875" style="6" customWidth="1"/>
    <col min="3569" max="3569" width="15" style="6" customWidth="1"/>
    <col min="3570" max="3570" width="20.140625" style="6" customWidth="1"/>
    <col min="3571" max="3571" width="16.28515625" style="6" customWidth="1"/>
    <col min="3572" max="3572" width="6" style="6" customWidth="1"/>
    <col min="3573" max="3573" width="12.42578125" style="6" customWidth="1"/>
    <col min="3574" max="3576" width="15" style="6" customWidth="1"/>
    <col min="3577" max="3577" width="7.28515625" style="6" customWidth="1"/>
    <col min="3578" max="3578" width="11.140625" style="6" customWidth="1"/>
    <col min="3579" max="3579" width="15" style="6" customWidth="1"/>
    <col min="3580" max="3580" width="18.85546875" style="6" customWidth="1"/>
    <col min="3581" max="3581" width="16.28515625" style="6" customWidth="1"/>
    <col min="3582" max="3582" width="25.28515625" style="6" customWidth="1"/>
    <col min="3583" max="3583" width="20.140625" style="6" customWidth="1"/>
    <col min="3584" max="3584" width="15" style="6" customWidth="1"/>
    <col min="3585" max="3585" width="17.5703125" style="6" customWidth="1"/>
    <col min="3586" max="3586" width="16.28515625" style="6" customWidth="1"/>
    <col min="3587" max="3588" width="15" style="6" customWidth="1"/>
    <col min="3589" max="3589" width="17.5703125" style="6" customWidth="1"/>
    <col min="3590" max="3590" width="20.140625" style="6" customWidth="1"/>
    <col min="3591" max="3591" width="16.28515625" style="6" customWidth="1"/>
    <col min="3592" max="3592" width="25.28515625" style="6" customWidth="1"/>
    <col min="3593" max="3593" width="18.85546875" style="6" customWidth="1"/>
    <col min="3594" max="3596" width="20.140625" style="6" customWidth="1"/>
    <col min="3597" max="3597" width="39.42578125" style="6" customWidth="1"/>
    <col min="3598" max="3598" width="25.28515625" style="6" customWidth="1"/>
    <col min="3599" max="3764" width="20.140625" style="6" customWidth="1"/>
    <col min="3765" max="3803" width="12.42578125" style="6" customWidth="1"/>
    <col min="3804" max="3804" width="20.140625" style="6" customWidth="1"/>
    <col min="3805" max="3805" width="21.42578125" style="6" customWidth="1"/>
    <col min="3806" max="3806" width="22.7109375" style="6" customWidth="1"/>
    <col min="3807" max="3807" width="13.7109375" style="6" customWidth="1"/>
    <col min="3808" max="3808" width="15" style="6" customWidth="1"/>
    <col min="3809" max="3810" width="17.5703125" style="6" customWidth="1"/>
    <col min="3811" max="3811" width="26.5703125" style="6" customWidth="1"/>
    <col min="3812" max="3812" width="16.28515625" style="6" customWidth="1"/>
    <col min="3813" max="3813" width="15" style="6" customWidth="1"/>
    <col min="3814" max="3815" width="12.42578125" style="6" customWidth="1"/>
    <col min="3816" max="3817" width="17.5703125" style="6" customWidth="1"/>
    <col min="3818" max="3818" width="7.28515625" style="6" customWidth="1"/>
    <col min="3819" max="3819" width="21.42578125" style="6" customWidth="1"/>
    <col min="3820" max="3821" width="16.28515625" style="6" customWidth="1"/>
    <col min="3822" max="3822" width="20.140625" style="6" customWidth="1"/>
    <col min="3823" max="3823" width="24" style="6" customWidth="1"/>
    <col min="3824" max="3824" width="18.85546875" style="6" customWidth="1"/>
    <col min="3825" max="3825" width="15" style="6" customWidth="1"/>
    <col min="3826" max="3826" width="20.140625" style="6" customWidth="1"/>
    <col min="3827" max="3827" width="16.28515625" style="6" customWidth="1"/>
    <col min="3828" max="3828" width="6" style="6" customWidth="1"/>
    <col min="3829" max="3829" width="12.42578125" style="6" customWidth="1"/>
    <col min="3830" max="3832" width="15" style="6" customWidth="1"/>
    <col min="3833" max="3833" width="7.28515625" style="6" customWidth="1"/>
    <col min="3834" max="3834" width="11.140625" style="6" customWidth="1"/>
    <col min="3835" max="3835" width="15" style="6" customWidth="1"/>
    <col min="3836" max="3836" width="18.85546875" style="6" customWidth="1"/>
    <col min="3837" max="3837" width="16.28515625" style="6" customWidth="1"/>
    <col min="3838" max="3838" width="25.28515625" style="6" customWidth="1"/>
    <col min="3839" max="3839" width="20.140625" style="6" customWidth="1"/>
    <col min="3840" max="3840" width="15" style="6" customWidth="1"/>
    <col min="3841" max="3841" width="17.5703125" style="6" customWidth="1"/>
    <col min="3842" max="3842" width="16.28515625" style="6" customWidth="1"/>
    <col min="3843" max="3844" width="15" style="6" customWidth="1"/>
    <col min="3845" max="3845" width="17.5703125" style="6" customWidth="1"/>
    <col min="3846" max="3846" width="20.140625" style="6" customWidth="1"/>
    <col min="3847" max="3847" width="16.28515625" style="6" customWidth="1"/>
    <col min="3848" max="3848" width="25.28515625" style="6" customWidth="1"/>
    <col min="3849" max="3849" width="18.85546875" style="6" customWidth="1"/>
    <col min="3850" max="3852" width="20.140625" style="6" customWidth="1"/>
    <col min="3853" max="3853" width="39.42578125" style="6" customWidth="1"/>
    <col min="3854" max="3854" width="25.28515625" style="6" customWidth="1"/>
    <col min="3855" max="4020" width="20.140625" style="6" customWidth="1"/>
    <col min="4021" max="4059" width="12.42578125" style="6" customWidth="1"/>
    <col min="4060" max="4060" width="20.140625" style="6" customWidth="1"/>
    <col min="4061" max="4061" width="21.42578125" style="6" customWidth="1"/>
    <col min="4062" max="4062" width="22.7109375" style="6" customWidth="1"/>
    <col min="4063" max="4063" width="13.7109375" style="6" customWidth="1"/>
    <col min="4064" max="4064" width="15" style="6" customWidth="1"/>
    <col min="4065" max="4066" width="17.5703125" style="6" customWidth="1"/>
    <col min="4067" max="4067" width="26.5703125" style="6" customWidth="1"/>
    <col min="4068" max="4068" width="16.28515625" style="6" customWidth="1"/>
    <col min="4069" max="4069" width="15" style="6" customWidth="1"/>
    <col min="4070" max="4071" width="12.42578125" style="6" customWidth="1"/>
    <col min="4072" max="4073" width="17.5703125" style="6" customWidth="1"/>
    <col min="4074" max="4074" width="7.28515625" style="6" customWidth="1"/>
    <col min="4075" max="4075" width="21.42578125" style="6" customWidth="1"/>
    <col min="4076" max="4077" width="16.28515625" style="6" customWidth="1"/>
    <col min="4078" max="4078" width="20.140625" style="6" customWidth="1"/>
    <col min="4079" max="4079" width="24" style="6" customWidth="1"/>
    <col min="4080" max="4080" width="18.85546875" style="6" customWidth="1"/>
    <col min="4081" max="4081" width="15" style="6" customWidth="1"/>
    <col min="4082" max="4082" width="20.140625" style="6" customWidth="1"/>
    <col min="4083" max="4083" width="16.28515625" style="6" customWidth="1"/>
    <col min="4084" max="4084" width="6" style="6" customWidth="1"/>
    <col min="4085" max="4085" width="12.42578125" style="6" customWidth="1"/>
    <col min="4086" max="4088" width="15" style="6" customWidth="1"/>
    <col min="4089" max="4089" width="7.28515625" style="6" customWidth="1"/>
    <col min="4090" max="4090" width="11.140625" style="6" customWidth="1"/>
    <col min="4091" max="4091" width="15" style="6" customWidth="1"/>
    <col min="4092" max="4092" width="18.85546875" style="6" customWidth="1"/>
    <col min="4093" max="4093" width="16.28515625" style="6" customWidth="1"/>
    <col min="4094" max="4094" width="25.28515625" style="6" customWidth="1"/>
    <col min="4095" max="4095" width="20.140625" style="6" customWidth="1"/>
    <col min="4096" max="4096" width="15" style="6" customWidth="1"/>
    <col min="4097" max="4097" width="17.5703125" style="6" customWidth="1"/>
    <col min="4098" max="4098" width="16.28515625" style="6" customWidth="1"/>
    <col min="4099" max="4100" width="15" style="6" customWidth="1"/>
    <col min="4101" max="4101" width="17.5703125" style="6" customWidth="1"/>
    <col min="4102" max="4102" width="20.140625" style="6" customWidth="1"/>
    <col min="4103" max="4103" width="16.28515625" style="6" customWidth="1"/>
    <col min="4104" max="4104" width="25.28515625" style="6" customWidth="1"/>
    <col min="4105" max="4105" width="18.85546875" style="6" customWidth="1"/>
    <col min="4106" max="4108" width="20.140625" style="6" customWidth="1"/>
    <col min="4109" max="4109" width="39.42578125" style="6" customWidth="1"/>
    <col min="4110" max="4110" width="25.28515625" style="6" customWidth="1"/>
    <col min="4111" max="4276" width="20.140625" style="6" customWidth="1"/>
    <col min="4277" max="4315" width="12.42578125" style="6" customWidth="1"/>
    <col min="4316" max="4316" width="20.140625" style="6" customWidth="1"/>
    <col min="4317" max="4317" width="21.42578125" style="6" customWidth="1"/>
    <col min="4318" max="4318" width="22.7109375" style="6" customWidth="1"/>
    <col min="4319" max="4319" width="13.7109375" style="6" customWidth="1"/>
    <col min="4320" max="4320" width="15" style="6" customWidth="1"/>
    <col min="4321" max="4322" width="17.5703125" style="6" customWidth="1"/>
    <col min="4323" max="4323" width="26.5703125" style="6" customWidth="1"/>
    <col min="4324" max="4324" width="16.28515625" style="6" customWidth="1"/>
    <col min="4325" max="4325" width="15" style="6" customWidth="1"/>
    <col min="4326" max="4327" width="12.42578125" style="6" customWidth="1"/>
    <col min="4328" max="4329" width="17.5703125" style="6" customWidth="1"/>
    <col min="4330" max="4330" width="7.28515625" style="6" customWidth="1"/>
    <col min="4331" max="4331" width="21.42578125" style="6" customWidth="1"/>
    <col min="4332" max="4333" width="16.28515625" style="6" customWidth="1"/>
    <col min="4334" max="4334" width="20.140625" style="6" customWidth="1"/>
    <col min="4335" max="4335" width="24" style="6" customWidth="1"/>
    <col min="4336" max="4336" width="18.85546875" style="6" customWidth="1"/>
    <col min="4337" max="4337" width="15" style="6" customWidth="1"/>
    <col min="4338" max="4338" width="20.140625" style="6" customWidth="1"/>
    <col min="4339" max="4339" width="16.28515625" style="6" customWidth="1"/>
    <col min="4340" max="4340" width="6" style="6" customWidth="1"/>
    <col min="4341" max="4341" width="12.42578125" style="6" customWidth="1"/>
    <col min="4342" max="4344" width="15" style="6" customWidth="1"/>
    <col min="4345" max="4345" width="7.28515625" style="6" customWidth="1"/>
    <col min="4346" max="4346" width="11.140625" style="6" customWidth="1"/>
    <col min="4347" max="4347" width="15" style="6" customWidth="1"/>
    <col min="4348" max="4348" width="18.85546875" style="6" customWidth="1"/>
    <col min="4349" max="4349" width="16.28515625" style="6" customWidth="1"/>
    <col min="4350" max="4350" width="25.28515625" style="6" customWidth="1"/>
    <col min="4351" max="4351" width="20.140625" style="6" customWidth="1"/>
    <col min="4352" max="4352" width="15" style="6" customWidth="1"/>
    <col min="4353" max="4353" width="17.5703125" style="6" customWidth="1"/>
    <col min="4354" max="4354" width="16.28515625" style="6" customWidth="1"/>
    <col min="4355" max="4356" width="15" style="6" customWidth="1"/>
    <col min="4357" max="4357" width="17.5703125" style="6" customWidth="1"/>
    <col min="4358" max="4358" width="20.140625" style="6" customWidth="1"/>
    <col min="4359" max="4359" width="16.28515625" style="6" customWidth="1"/>
    <col min="4360" max="4360" width="25.28515625" style="6" customWidth="1"/>
    <col min="4361" max="4361" width="18.85546875" style="6" customWidth="1"/>
    <col min="4362" max="4364" width="20.140625" style="6" customWidth="1"/>
    <col min="4365" max="4365" width="39.42578125" style="6" customWidth="1"/>
    <col min="4366" max="4366" width="25.28515625" style="6" customWidth="1"/>
    <col min="4367" max="4532" width="20.140625" style="6" customWidth="1"/>
    <col min="4533" max="4571" width="12.42578125" style="6" customWidth="1"/>
    <col min="4572" max="4572" width="20.140625" style="6" customWidth="1"/>
    <col min="4573" max="4573" width="21.42578125" style="6" customWidth="1"/>
    <col min="4574" max="4574" width="22.7109375" style="6" customWidth="1"/>
    <col min="4575" max="4575" width="13.7109375" style="6" customWidth="1"/>
    <col min="4576" max="4576" width="15" style="6" customWidth="1"/>
    <col min="4577" max="4578" width="17.5703125" style="6" customWidth="1"/>
    <col min="4579" max="4579" width="26.5703125" style="6" customWidth="1"/>
    <col min="4580" max="4580" width="16.28515625" style="6" customWidth="1"/>
    <col min="4581" max="4581" width="15" style="6" customWidth="1"/>
    <col min="4582" max="4583" width="12.42578125" style="6" customWidth="1"/>
    <col min="4584" max="4585" width="17.5703125" style="6" customWidth="1"/>
    <col min="4586" max="4586" width="7.28515625" style="6" customWidth="1"/>
    <col min="4587" max="4587" width="21.42578125" style="6" customWidth="1"/>
    <col min="4588" max="4589" width="16.28515625" style="6" customWidth="1"/>
    <col min="4590" max="4590" width="20.140625" style="6" customWidth="1"/>
    <col min="4591" max="4591" width="24" style="6" customWidth="1"/>
    <col min="4592" max="4592" width="18.85546875" style="6" customWidth="1"/>
    <col min="4593" max="4593" width="15" style="6" customWidth="1"/>
    <col min="4594" max="4594" width="20.140625" style="6" customWidth="1"/>
    <col min="4595" max="4595" width="16.28515625" style="6" customWidth="1"/>
    <col min="4596" max="4596" width="6" style="6" customWidth="1"/>
    <col min="4597" max="4597" width="12.42578125" style="6" customWidth="1"/>
    <col min="4598" max="4600" width="15" style="6" customWidth="1"/>
    <col min="4601" max="4601" width="7.28515625" style="6" customWidth="1"/>
    <col min="4602" max="4602" width="11.140625" style="6" customWidth="1"/>
    <col min="4603" max="4603" width="15" style="6" customWidth="1"/>
    <col min="4604" max="4604" width="18.85546875" style="6" customWidth="1"/>
    <col min="4605" max="4605" width="16.28515625" style="6" customWidth="1"/>
    <col min="4606" max="4606" width="25.28515625" style="6" customWidth="1"/>
    <col min="4607" max="4607" width="20.140625" style="6" customWidth="1"/>
    <col min="4608" max="4608" width="15" style="6" customWidth="1"/>
    <col min="4609" max="4609" width="17.5703125" style="6" customWidth="1"/>
    <col min="4610" max="4610" width="16.28515625" style="6" customWidth="1"/>
    <col min="4611" max="4612" width="15" style="6" customWidth="1"/>
    <col min="4613" max="4613" width="17.5703125" style="6" customWidth="1"/>
    <col min="4614" max="4614" width="20.140625" style="6" customWidth="1"/>
    <col min="4615" max="4615" width="16.28515625" style="6" customWidth="1"/>
    <col min="4616" max="4616" width="25.28515625" style="6" customWidth="1"/>
    <col min="4617" max="4617" width="18.85546875" style="6" customWidth="1"/>
    <col min="4618" max="4620" width="20.140625" style="6" customWidth="1"/>
    <col min="4621" max="4621" width="39.42578125" style="6" customWidth="1"/>
    <col min="4622" max="4622" width="25.28515625" style="6" customWidth="1"/>
    <col min="4623" max="4788" width="20.140625" style="6" customWidth="1"/>
    <col min="4789" max="4827" width="12.42578125" style="6" customWidth="1"/>
    <col min="4828" max="4828" width="20.140625" style="6" customWidth="1"/>
    <col min="4829" max="4829" width="21.42578125" style="6" customWidth="1"/>
    <col min="4830" max="4830" width="22.7109375" style="6" customWidth="1"/>
    <col min="4831" max="4831" width="13.7109375" style="6" customWidth="1"/>
    <col min="4832" max="4832" width="15" style="6" customWidth="1"/>
    <col min="4833" max="4834" width="17.5703125" style="6" customWidth="1"/>
    <col min="4835" max="4835" width="26.5703125" style="6" customWidth="1"/>
    <col min="4836" max="4836" width="16.28515625" style="6" customWidth="1"/>
    <col min="4837" max="4837" width="15" style="6" customWidth="1"/>
    <col min="4838" max="4839" width="12.42578125" style="6" customWidth="1"/>
    <col min="4840" max="4841" width="17.5703125" style="6" customWidth="1"/>
    <col min="4842" max="4842" width="7.28515625" style="6" customWidth="1"/>
    <col min="4843" max="4843" width="21.42578125" style="6" customWidth="1"/>
    <col min="4844" max="4845" width="16.28515625" style="6" customWidth="1"/>
    <col min="4846" max="4846" width="20.140625" style="6" customWidth="1"/>
    <col min="4847" max="4847" width="24" style="6" customWidth="1"/>
    <col min="4848" max="4848" width="18.85546875" style="6" customWidth="1"/>
    <col min="4849" max="4849" width="15" style="6" customWidth="1"/>
    <col min="4850" max="4850" width="20.140625" style="6" customWidth="1"/>
    <col min="4851" max="4851" width="16.28515625" style="6" customWidth="1"/>
    <col min="4852" max="4852" width="6" style="6" customWidth="1"/>
    <col min="4853" max="4853" width="12.42578125" style="6" customWidth="1"/>
    <col min="4854" max="4856" width="15" style="6" customWidth="1"/>
    <col min="4857" max="4857" width="7.28515625" style="6" customWidth="1"/>
    <col min="4858" max="4858" width="11.140625" style="6" customWidth="1"/>
    <col min="4859" max="4859" width="15" style="6" customWidth="1"/>
    <col min="4860" max="4860" width="18.85546875" style="6" customWidth="1"/>
    <col min="4861" max="4861" width="16.28515625" style="6" customWidth="1"/>
    <col min="4862" max="4862" width="25.28515625" style="6" customWidth="1"/>
    <col min="4863" max="4863" width="20.140625" style="6" customWidth="1"/>
    <col min="4864" max="4864" width="15" style="6" customWidth="1"/>
    <col min="4865" max="4865" width="17.5703125" style="6" customWidth="1"/>
    <col min="4866" max="4866" width="16.28515625" style="6" customWidth="1"/>
    <col min="4867" max="4868" width="15" style="6" customWidth="1"/>
    <col min="4869" max="4869" width="17.5703125" style="6" customWidth="1"/>
    <col min="4870" max="4870" width="20.140625" style="6" customWidth="1"/>
    <col min="4871" max="4871" width="16.28515625" style="6" customWidth="1"/>
    <col min="4872" max="4872" width="25.28515625" style="6" customWidth="1"/>
    <col min="4873" max="4873" width="18.85546875" style="6" customWidth="1"/>
    <col min="4874" max="4876" width="20.140625" style="6" customWidth="1"/>
    <col min="4877" max="4877" width="39.42578125" style="6" customWidth="1"/>
    <col min="4878" max="4878" width="25.28515625" style="6" customWidth="1"/>
    <col min="4879" max="5044" width="20.140625" style="6" customWidth="1"/>
    <col min="5045" max="5083" width="12.42578125" style="6" customWidth="1"/>
    <col min="5084" max="5084" width="20.140625" style="6" customWidth="1"/>
    <col min="5085" max="5085" width="21.42578125" style="6" customWidth="1"/>
    <col min="5086" max="5086" width="22.7109375" style="6" customWidth="1"/>
    <col min="5087" max="5087" width="13.7109375" style="6" customWidth="1"/>
    <col min="5088" max="5088" width="15" style="6" customWidth="1"/>
    <col min="5089" max="5090" width="17.5703125" style="6" customWidth="1"/>
    <col min="5091" max="5091" width="26.5703125" style="6" customWidth="1"/>
    <col min="5092" max="5092" width="16.28515625" style="6" customWidth="1"/>
    <col min="5093" max="5093" width="15" style="6" customWidth="1"/>
    <col min="5094" max="5095" width="12.42578125" style="6" customWidth="1"/>
    <col min="5096" max="5097" width="17.5703125" style="6" customWidth="1"/>
    <col min="5098" max="5098" width="7.28515625" style="6" customWidth="1"/>
    <col min="5099" max="5099" width="21.42578125" style="6" customWidth="1"/>
    <col min="5100" max="5101" width="16.28515625" style="6" customWidth="1"/>
    <col min="5102" max="5102" width="20.140625" style="6" customWidth="1"/>
    <col min="5103" max="5103" width="24" style="6" customWidth="1"/>
    <col min="5104" max="5104" width="18.85546875" style="6" customWidth="1"/>
    <col min="5105" max="5105" width="15" style="6" customWidth="1"/>
    <col min="5106" max="5106" width="20.140625" style="6" customWidth="1"/>
    <col min="5107" max="5107" width="16.28515625" style="6" customWidth="1"/>
    <col min="5108" max="5108" width="6" style="6" customWidth="1"/>
    <col min="5109" max="5109" width="12.42578125" style="6" customWidth="1"/>
    <col min="5110" max="5112" width="15" style="6" customWidth="1"/>
    <col min="5113" max="5113" width="7.28515625" style="6" customWidth="1"/>
    <col min="5114" max="5114" width="11.140625" style="6" customWidth="1"/>
    <col min="5115" max="5115" width="15" style="6" customWidth="1"/>
    <col min="5116" max="5116" width="18.85546875" style="6" customWidth="1"/>
    <col min="5117" max="5117" width="16.28515625" style="6" customWidth="1"/>
    <col min="5118" max="5118" width="25.28515625" style="6" customWidth="1"/>
    <col min="5119" max="5119" width="20.140625" style="6" customWidth="1"/>
    <col min="5120" max="5120" width="15" style="6" customWidth="1"/>
    <col min="5121" max="5121" width="17.5703125" style="6" customWidth="1"/>
    <col min="5122" max="5122" width="16.28515625" style="6" customWidth="1"/>
    <col min="5123" max="5124" width="15" style="6" customWidth="1"/>
    <col min="5125" max="5125" width="17.5703125" style="6" customWidth="1"/>
    <col min="5126" max="5126" width="20.140625" style="6" customWidth="1"/>
    <col min="5127" max="5127" width="16.28515625" style="6" customWidth="1"/>
    <col min="5128" max="5128" width="25.28515625" style="6" customWidth="1"/>
    <col min="5129" max="5129" width="18.85546875" style="6" customWidth="1"/>
    <col min="5130" max="5132" width="20.140625" style="6" customWidth="1"/>
    <col min="5133" max="5133" width="39.42578125" style="6" customWidth="1"/>
    <col min="5134" max="5134" width="25.28515625" style="6" customWidth="1"/>
    <col min="5135" max="5300" width="20.140625" style="6" customWidth="1"/>
    <col min="5301" max="5339" width="12.42578125" style="6" customWidth="1"/>
    <col min="5340" max="5340" width="20.140625" style="6" customWidth="1"/>
    <col min="5341" max="5341" width="21.42578125" style="6" customWidth="1"/>
    <col min="5342" max="5342" width="22.7109375" style="6" customWidth="1"/>
    <col min="5343" max="5343" width="13.7109375" style="6" customWidth="1"/>
    <col min="5344" max="5344" width="15" style="6" customWidth="1"/>
    <col min="5345" max="5346" width="17.5703125" style="6" customWidth="1"/>
    <col min="5347" max="5347" width="26.5703125" style="6" customWidth="1"/>
    <col min="5348" max="5348" width="16.28515625" style="6" customWidth="1"/>
    <col min="5349" max="5349" width="15" style="6" customWidth="1"/>
    <col min="5350" max="5351" width="12.42578125" style="6" customWidth="1"/>
    <col min="5352" max="5353" width="17.5703125" style="6" customWidth="1"/>
    <col min="5354" max="5354" width="7.28515625" style="6" customWidth="1"/>
    <col min="5355" max="5355" width="21.42578125" style="6" customWidth="1"/>
    <col min="5356" max="5357" width="16.28515625" style="6" customWidth="1"/>
    <col min="5358" max="5358" width="20.140625" style="6" customWidth="1"/>
    <col min="5359" max="5359" width="24" style="6" customWidth="1"/>
    <col min="5360" max="5360" width="18.85546875" style="6" customWidth="1"/>
    <col min="5361" max="5361" width="15" style="6" customWidth="1"/>
    <col min="5362" max="5362" width="20.140625" style="6" customWidth="1"/>
    <col min="5363" max="5363" width="16.28515625" style="6" customWidth="1"/>
    <col min="5364" max="5364" width="6" style="6" customWidth="1"/>
    <col min="5365" max="5365" width="12.42578125" style="6" customWidth="1"/>
    <col min="5366" max="5368" width="15" style="6" customWidth="1"/>
    <col min="5369" max="5369" width="7.28515625" style="6" customWidth="1"/>
    <col min="5370" max="5370" width="11.140625" style="6" customWidth="1"/>
    <col min="5371" max="5371" width="15" style="6" customWidth="1"/>
    <col min="5372" max="5372" width="18.85546875" style="6" customWidth="1"/>
    <col min="5373" max="5373" width="16.28515625" style="6" customWidth="1"/>
    <col min="5374" max="5374" width="25.28515625" style="6" customWidth="1"/>
    <col min="5375" max="5375" width="20.140625" style="6" customWidth="1"/>
    <col min="5376" max="5376" width="15" style="6" customWidth="1"/>
    <col min="5377" max="5377" width="17.5703125" style="6" customWidth="1"/>
    <col min="5378" max="5378" width="16.28515625" style="6" customWidth="1"/>
    <col min="5379" max="5380" width="15" style="6" customWidth="1"/>
    <col min="5381" max="5381" width="17.5703125" style="6" customWidth="1"/>
    <col min="5382" max="5382" width="20.140625" style="6" customWidth="1"/>
    <col min="5383" max="5383" width="16.28515625" style="6" customWidth="1"/>
    <col min="5384" max="5384" width="25.28515625" style="6" customWidth="1"/>
    <col min="5385" max="5385" width="18.85546875" style="6" customWidth="1"/>
    <col min="5386" max="5388" width="20.140625" style="6" customWidth="1"/>
    <col min="5389" max="5389" width="39.42578125" style="6" customWidth="1"/>
    <col min="5390" max="5390" width="25.28515625" style="6" customWidth="1"/>
    <col min="5391" max="5556" width="20.140625" style="6" customWidth="1"/>
    <col min="5557" max="5595" width="12.42578125" style="6" customWidth="1"/>
    <col min="5596" max="5596" width="20.140625" style="6" customWidth="1"/>
    <col min="5597" max="5597" width="21.42578125" style="6" customWidth="1"/>
    <col min="5598" max="5598" width="22.7109375" style="6" customWidth="1"/>
    <col min="5599" max="5599" width="13.7109375" style="6" customWidth="1"/>
    <col min="5600" max="5600" width="15" style="6" customWidth="1"/>
    <col min="5601" max="5602" width="17.5703125" style="6" customWidth="1"/>
    <col min="5603" max="5603" width="26.5703125" style="6" customWidth="1"/>
    <col min="5604" max="5604" width="16.28515625" style="6" customWidth="1"/>
    <col min="5605" max="5605" width="15" style="6" customWidth="1"/>
    <col min="5606" max="5607" width="12.42578125" style="6" customWidth="1"/>
    <col min="5608" max="5609" width="17.5703125" style="6" customWidth="1"/>
    <col min="5610" max="5610" width="7.28515625" style="6" customWidth="1"/>
    <col min="5611" max="5611" width="21.42578125" style="6" customWidth="1"/>
    <col min="5612" max="5613" width="16.28515625" style="6" customWidth="1"/>
    <col min="5614" max="5614" width="20.140625" style="6" customWidth="1"/>
    <col min="5615" max="5615" width="24" style="6" customWidth="1"/>
    <col min="5616" max="5616" width="18.85546875" style="6" customWidth="1"/>
    <col min="5617" max="5617" width="15" style="6" customWidth="1"/>
    <col min="5618" max="5618" width="20.140625" style="6" customWidth="1"/>
    <col min="5619" max="5619" width="16.28515625" style="6" customWidth="1"/>
    <col min="5620" max="5620" width="6" style="6" customWidth="1"/>
    <col min="5621" max="5621" width="12.42578125" style="6" customWidth="1"/>
    <col min="5622" max="5624" width="15" style="6" customWidth="1"/>
    <col min="5625" max="5625" width="7.28515625" style="6" customWidth="1"/>
    <col min="5626" max="5626" width="11.140625" style="6" customWidth="1"/>
    <col min="5627" max="5627" width="15" style="6" customWidth="1"/>
    <col min="5628" max="5628" width="18.85546875" style="6" customWidth="1"/>
    <col min="5629" max="5629" width="16.28515625" style="6" customWidth="1"/>
    <col min="5630" max="5630" width="25.28515625" style="6" customWidth="1"/>
    <col min="5631" max="5631" width="20.140625" style="6" customWidth="1"/>
    <col min="5632" max="5632" width="15" style="6" customWidth="1"/>
    <col min="5633" max="5633" width="17.5703125" style="6" customWidth="1"/>
    <col min="5634" max="5634" width="16.28515625" style="6" customWidth="1"/>
    <col min="5635" max="5636" width="15" style="6" customWidth="1"/>
    <col min="5637" max="5637" width="17.5703125" style="6" customWidth="1"/>
    <col min="5638" max="5638" width="20.140625" style="6" customWidth="1"/>
    <col min="5639" max="5639" width="16.28515625" style="6" customWidth="1"/>
    <col min="5640" max="5640" width="25.28515625" style="6" customWidth="1"/>
    <col min="5641" max="5641" width="18.85546875" style="6" customWidth="1"/>
    <col min="5642" max="5644" width="20.140625" style="6" customWidth="1"/>
    <col min="5645" max="5645" width="39.42578125" style="6" customWidth="1"/>
    <col min="5646" max="5646" width="25.28515625" style="6" customWidth="1"/>
    <col min="5647" max="5812" width="20.140625" style="6" customWidth="1"/>
    <col min="5813" max="5851" width="12.42578125" style="6" customWidth="1"/>
    <col min="5852" max="5852" width="20.140625" style="6" customWidth="1"/>
    <col min="5853" max="5853" width="21.42578125" style="6" customWidth="1"/>
    <col min="5854" max="5854" width="22.7109375" style="6" customWidth="1"/>
    <col min="5855" max="5855" width="13.7109375" style="6" customWidth="1"/>
    <col min="5856" max="5856" width="15" style="6" customWidth="1"/>
    <col min="5857" max="5858" width="17.5703125" style="6" customWidth="1"/>
    <col min="5859" max="5859" width="26.5703125" style="6" customWidth="1"/>
    <col min="5860" max="5860" width="16.28515625" style="6" customWidth="1"/>
    <col min="5861" max="5861" width="15" style="6" customWidth="1"/>
    <col min="5862" max="5863" width="12.42578125" style="6" customWidth="1"/>
    <col min="5864" max="5865" width="17.5703125" style="6" customWidth="1"/>
    <col min="5866" max="5866" width="7.28515625" style="6" customWidth="1"/>
    <col min="5867" max="5867" width="21.42578125" style="6" customWidth="1"/>
    <col min="5868" max="5869" width="16.28515625" style="6" customWidth="1"/>
    <col min="5870" max="5870" width="20.140625" style="6" customWidth="1"/>
    <col min="5871" max="5871" width="24" style="6" customWidth="1"/>
    <col min="5872" max="5872" width="18.85546875" style="6" customWidth="1"/>
    <col min="5873" max="5873" width="15" style="6" customWidth="1"/>
    <col min="5874" max="5874" width="20.140625" style="6" customWidth="1"/>
    <col min="5875" max="5875" width="16.28515625" style="6" customWidth="1"/>
    <col min="5876" max="5876" width="6" style="6" customWidth="1"/>
    <col min="5877" max="5877" width="12.42578125" style="6" customWidth="1"/>
    <col min="5878" max="5880" width="15" style="6" customWidth="1"/>
    <col min="5881" max="5881" width="7.28515625" style="6" customWidth="1"/>
    <col min="5882" max="5882" width="11.140625" style="6" customWidth="1"/>
    <col min="5883" max="5883" width="15" style="6" customWidth="1"/>
    <col min="5884" max="5884" width="18.85546875" style="6" customWidth="1"/>
    <col min="5885" max="5885" width="16.28515625" style="6" customWidth="1"/>
    <col min="5886" max="5886" width="25.28515625" style="6" customWidth="1"/>
    <col min="5887" max="5887" width="20.140625" style="6" customWidth="1"/>
    <col min="5888" max="5888" width="15" style="6" customWidth="1"/>
    <col min="5889" max="5889" width="17.5703125" style="6" customWidth="1"/>
    <col min="5890" max="5890" width="16.28515625" style="6" customWidth="1"/>
    <col min="5891" max="5892" width="15" style="6" customWidth="1"/>
    <col min="5893" max="5893" width="17.5703125" style="6" customWidth="1"/>
    <col min="5894" max="5894" width="20.140625" style="6" customWidth="1"/>
    <col min="5895" max="5895" width="16.28515625" style="6" customWidth="1"/>
    <col min="5896" max="5896" width="25.28515625" style="6" customWidth="1"/>
    <col min="5897" max="5897" width="18.85546875" style="6" customWidth="1"/>
    <col min="5898" max="5900" width="20.140625" style="6" customWidth="1"/>
    <col min="5901" max="5901" width="39.42578125" style="6" customWidth="1"/>
    <col min="5902" max="5902" width="25.28515625" style="6" customWidth="1"/>
    <col min="5903" max="6068" width="20.140625" style="6" customWidth="1"/>
    <col min="6069" max="6107" width="12.42578125" style="6" customWidth="1"/>
    <col min="6108" max="6108" width="20.140625" style="6" customWidth="1"/>
    <col min="6109" max="6109" width="21.42578125" style="6" customWidth="1"/>
    <col min="6110" max="6110" width="22.7109375" style="6" customWidth="1"/>
    <col min="6111" max="6111" width="13.7109375" style="6" customWidth="1"/>
    <col min="6112" max="6112" width="15" style="6" customWidth="1"/>
    <col min="6113" max="6114" width="17.5703125" style="6" customWidth="1"/>
    <col min="6115" max="6115" width="26.5703125" style="6" customWidth="1"/>
    <col min="6116" max="6116" width="16.28515625" style="6" customWidth="1"/>
    <col min="6117" max="6117" width="15" style="6" customWidth="1"/>
    <col min="6118" max="6119" width="12.42578125" style="6" customWidth="1"/>
    <col min="6120" max="6121" width="17.5703125" style="6" customWidth="1"/>
    <col min="6122" max="6122" width="7.28515625" style="6" customWidth="1"/>
    <col min="6123" max="6123" width="21.42578125" style="6" customWidth="1"/>
    <col min="6124" max="6125" width="16.28515625" style="6" customWidth="1"/>
    <col min="6126" max="6126" width="20.140625" style="6" customWidth="1"/>
    <col min="6127" max="6127" width="24" style="6" customWidth="1"/>
    <col min="6128" max="6128" width="18.85546875" style="6" customWidth="1"/>
    <col min="6129" max="6129" width="15" style="6" customWidth="1"/>
    <col min="6130" max="6130" width="20.140625" style="6" customWidth="1"/>
    <col min="6131" max="6131" width="16.28515625" style="6" customWidth="1"/>
    <col min="6132" max="6132" width="6" style="6" customWidth="1"/>
    <col min="6133" max="6133" width="12.42578125" style="6" customWidth="1"/>
    <col min="6134" max="6136" width="15" style="6" customWidth="1"/>
    <col min="6137" max="6137" width="7.28515625" style="6" customWidth="1"/>
    <col min="6138" max="6138" width="11.140625" style="6" customWidth="1"/>
    <col min="6139" max="6139" width="15" style="6" customWidth="1"/>
    <col min="6140" max="6140" width="18.85546875" style="6" customWidth="1"/>
    <col min="6141" max="6141" width="16.28515625" style="6" customWidth="1"/>
    <col min="6142" max="6142" width="25.28515625" style="6" customWidth="1"/>
    <col min="6143" max="6143" width="20.140625" style="6" customWidth="1"/>
    <col min="6144" max="6144" width="15" style="6" customWidth="1"/>
    <col min="6145" max="6145" width="17.5703125" style="6" customWidth="1"/>
    <col min="6146" max="6146" width="16.28515625" style="6" customWidth="1"/>
    <col min="6147" max="6148" width="15" style="6" customWidth="1"/>
    <col min="6149" max="6149" width="17.5703125" style="6" customWidth="1"/>
    <col min="6150" max="6150" width="20.140625" style="6" customWidth="1"/>
    <col min="6151" max="6151" width="16.28515625" style="6" customWidth="1"/>
    <col min="6152" max="6152" width="25.28515625" style="6" customWidth="1"/>
    <col min="6153" max="6153" width="18.85546875" style="6" customWidth="1"/>
    <col min="6154" max="6156" width="20.140625" style="6" customWidth="1"/>
    <col min="6157" max="6157" width="39.42578125" style="6" customWidth="1"/>
    <col min="6158" max="6158" width="25.28515625" style="6" customWidth="1"/>
    <col min="6159" max="6324" width="20.140625" style="6" customWidth="1"/>
    <col min="6325" max="6363" width="12.42578125" style="6" customWidth="1"/>
    <col min="6364" max="6364" width="20.140625" style="6" customWidth="1"/>
    <col min="6365" max="6365" width="21.42578125" style="6" customWidth="1"/>
    <col min="6366" max="6366" width="22.7109375" style="6" customWidth="1"/>
    <col min="6367" max="6367" width="13.7109375" style="6" customWidth="1"/>
    <col min="6368" max="6368" width="15" style="6" customWidth="1"/>
    <col min="6369" max="6370" width="17.5703125" style="6" customWidth="1"/>
    <col min="6371" max="6371" width="26.5703125" style="6" customWidth="1"/>
    <col min="6372" max="6372" width="16.28515625" style="6" customWidth="1"/>
    <col min="6373" max="6373" width="15" style="6" customWidth="1"/>
    <col min="6374" max="6375" width="12.42578125" style="6" customWidth="1"/>
    <col min="6376" max="6377" width="17.5703125" style="6" customWidth="1"/>
    <col min="6378" max="6378" width="7.28515625" style="6" customWidth="1"/>
    <col min="6379" max="6379" width="21.42578125" style="6" customWidth="1"/>
    <col min="6380" max="6381" width="16.28515625" style="6" customWidth="1"/>
    <col min="6382" max="6382" width="20.140625" style="6" customWidth="1"/>
    <col min="6383" max="6383" width="24" style="6" customWidth="1"/>
    <col min="6384" max="6384" width="18.85546875" style="6" customWidth="1"/>
    <col min="6385" max="6385" width="15" style="6" customWidth="1"/>
    <col min="6386" max="6386" width="20.140625" style="6" customWidth="1"/>
    <col min="6387" max="6387" width="16.28515625" style="6" customWidth="1"/>
    <col min="6388" max="6388" width="6" style="6" customWidth="1"/>
    <col min="6389" max="6389" width="12.42578125" style="6" customWidth="1"/>
    <col min="6390" max="6392" width="15" style="6" customWidth="1"/>
    <col min="6393" max="6393" width="7.28515625" style="6" customWidth="1"/>
    <col min="6394" max="6394" width="11.140625" style="6" customWidth="1"/>
    <col min="6395" max="6395" width="15" style="6" customWidth="1"/>
    <col min="6396" max="6396" width="18.85546875" style="6" customWidth="1"/>
    <col min="6397" max="6397" width="16.28515625" style="6" customWidth="1"/>
    <col min="6398" max="6398" width="25.28515625" style="6" customWidth="1"/>
    <col min="6399" max="6399" width="20.140625" style="6" customWidth="1"/>
    <col min="6400" max="6400" width="15" style="6" customWidth="1"/>
    <col min="6401" max="6401" width="17.5703125" style="6" customWidth="1"/>
    <col min="6402" max="6402" width="16.28515625" style="6" customWidth="1"/>
    <col min="6403" max="6404" width="15" style="6" customWidth="1"/>
    <col min="6405" max="6405" width="17.5703125" style="6" customWidth="1"/>
    <col min="6406" max="6406" width="20.140625" style="6" customWidth="1"/>
    <col min="6407" max="6407" width="16.28515625" style="6" customWidth="1"/>
    <col min="6408" max="6408" width="25.28515625" style="6" customWidth="1"/>
    <col min="6409" max="6409" width="18.85546875" style="6" customWidth="1"/>
    <col min="6410" max="6412" width="20.140625" style="6" customWidth="1"/>
    <col min="6413" max="6413" width="39.42578125" style="6" customWidth="1"/>
    <col min="6414" max="6414" width="25.28515625" style="6" customWidth="1"/>
    <col min="6415" max="6580" width="20.140625" style="6" customWidth="1"/>
    <col min="6581" max="6619" width="12.42578125" style="6" customWidth="1"/>
    <col min="6620" max="6620" width="20.140625" style="6" customWidth="1"/>
    <col min="6621" max="6621" width="21.42578125" style="6" customWidth="1"/>
    <col min="6622" max="6622" width="22.7109375" style="6" customWidth="1"/>
    <col min="6623" max="6623" width="13.7109375" style="6" customWidth="1"/>
    <col min="6624" max="6624" width="15" style="6" customWidth="1"/>
    <col min="6625" max="6626" width="17.5703125" style="6" customWidth="1"/>
    <col min="6627" max="6627" width="26.5703125" style="6" customWidth="1"/>
    <col min="6628" max="6628" width="16.28515625" style="6" customWidth="1"/>
    <col min="6629" max="6629" width="15" style="6" customWidth="1"/>
    <col min="6630" max="6631" width="12.42578125" style="6" customWidth="1"/>
    <col min="6632" max="6633" width="17.5703125" style="6" customWidth="1"/>
    <col min="6634" max="6634" width="7.28515625" style="6" customWidth="1"/>
    <col min="6635" max="6635" width="21.42578125" style="6" customWidth="1"/>
    <col min="6636" max="6637" width="16.28515625" style="6" customWidth="1"/>
    <col min="6638" max="6638" width="20.140625" style="6" customWidth="1"/>
    <col min="6639" max="6639" width="24" style="6" customWidth="1"/>
    <col min="6640" max="6640" width="18.85546875" style="6" customWidth="1"/>
    <col min="6641" max="6641" width="15" style="6" customWidth="1"/>
    <col min="6642" max="6642" width="20.140625" style="6" customWidth="1"/>
    <col min="6643" max="6643" width="16.28515625" style="6" customWidth="1"/>
    <col min="6644" max="6644" width="6" style="6" customWidth="1"/>
    <col min="6645" max="6645" width="12.42578125" style="6" customWidth="1"/>
    <col min="6646" max="6648" width="15" style="6" customWidth="1"/>
    <col min="6649" max="6649" width="7.28515625" style="6" customWidth="1"/>
    <col min="6650" max="6650" width="11.140625" style="6" customWidth="1"/>
    <col min="6651" max="6651" width="15" style="6" customWidth="1"/>
    <col min="6652" max="6652" width="18.85546875" style="6" customWidth="1"/>
    <col min="6653" max="6653" width="16.28515625" style="6" customWidth="1"/>
    <col min="6654" max="6654" width="25.28515625" style="6" customWidth="1"/>
    <col min="6655" max="6655" width="20.140625" style="6" customWidth="1"/>
    <col min="6656" max="6656" width="15" style="6" customWidth="1"/>
    <col min="6657" max="6657" width="17.5703125" style="6" customWidth="1"/>
    <col min="6658" max="6658" width="16.28515625" style="6" customWidth="1"/>
    <col min="6659" max="6660" width="15" style="6" customWidth="1"/>
    <col min="6661" max="6661" width="17.5703125" style="6" customWidth="1"/>
    <col min="6662" max="6662" width="20.140625" style="6" customWidth="1"/>
    <col min="6663" max="6663" width="16.28515625" style="6" customWidth="1"/>
    <col min="6664" max="6664" width="25.28515625" style="6" customWidth="1"/>
    <col min="6665" max="6665" width="18.85546875" style="6" customWidth="1"/>
    <col min="6666" max="6668" width="20.140625" style="6" customWidth="1"/>
    <col min="6669" max="6669" width="39.42578125" style="6" customWidth="1"/>
    <col min="6670" max="6670" width="25.28515625" style="6" customWidth="1"/>
    <col min="6671" max="6836" width="20.140625" style="6" customWidth="1"/>
    <col min="6837" max="6875" width="12.42578125" style="6" customWidth="1"/>
    <col min="6876" max="6876" width="20.140625" style="6" customWidth="1"/>
    <col min="6877" max="6877" width="21.42578125" style="6" customWidth="1"/>
    <col min="6878" max="6878" width="22.7109375" style="6" customWidth="1"/>
    <col min="6879" max="6879" width="13.7109375" style="6" customWidth="1"/>
    <col min="6880" max="6880" width="15" style="6" customWidth="1"/>
    <col min="6881" max="6882" width="17.5703125" style="6" customWidth="1"/>
    <col min="6883" max="6883" width="26.5703125" style="6" customWidth="1"/>
    <col min="6884" max="6884" width="16.28515625" style="6" customWidth="1"/>
    <col min="6885" max="6885" width="15" style="6" customWidth="1"/>
    <col min="6886" max="6887" width="12.42578125" style="6" customWidth="1"/>
    <col min="6888" max="6889" width="17.5703125" style="6" customWidth="1"/>
    <col min="6890" max="6890" width="7.28515625" style="6" customWidth="1"/>
    <col min="6891" max="6891" width="21.42578125" style="6" customWidth="1"/>
    <col min="6892" max="6893" width="16.28515625" style="6" customWidth="1"/>
    <col min="6894" max="6894" width="20.140625" style="6" customWidth="1"/>
    <col min="6895" max="6895" width="24" style="6" customWidth="1"/>
    <col min="6896" max="6896" width="18.85546875" style="6" customWidth="1"/>
    <col min="6897" max="6897" width="15" style="6" customWidth="1"/>
    <col min="6898" max="6898" width="20.140625" style="6" customWidth="1"/>
    <col min="6899" max="6899" width="16.28515625" style="6" customWidth="1"/>
    <col min="6900" max="6900" width="6" style="6" customWidth="1"/>
    <col min="6901" max="6901" width="12.42578125" style="6" customWidth="1"/>
    <col min="6902" max="6904" width="15" style="6" customWidth="1"/>
    <col min="6905" max="6905" width="7.28515625" style="6" customWidth="1"/>
    <col min="6906" max="6906" width="11.140625" style="6" customWidth="1"/>
    <col min="6907" max="6907" width="15" style="6" customWidth="1"/>
    <col min="6908" max="6908" width="18.85546875" style="6" customWidth="1"/>
    <col min="6909" max="6909" width="16.28515625" style="6" customWidth="1"/>
    <col min="6910" max="6910" width="25.28515625" style="6" customWidth="1"/>
    <col min="6911" max="6911" width="20.140625" style="6" customWidth="1"/>
    <col min="6912" max="6912" width="15" style="6" customWidth="1"/>
    <col min="6913" max="6913" width="17.5703125" style="6" customWidth="1"/>
    <col min="6914" max="6914" width="16.28515625" style="6" customWidth="1"/>
    <col min="6915" max="6916" width="15" style="6" customWidth="1"/>
    <col min="6917" max="6917" width="17.5703125" style="6" customWidth="1"/>
    <col min="6918" max="6918" width="20.140625" style="6" customWidth="1"/>
    <col min="6919" max="6919" width="16.28515625" style="6" customWidth="1"/>
    <col min="6920" max="6920" width="25.28515625" style="6" customWidth="1"/>
    <col min="6921" max="6921" width="18.85546875" style="6" customWidth="1"/>
    <col min="6922" max="6924" width="20.140625" style="6" customWidth="1"/>
    <col min="6925" max="6925" width="39.42578125" style="6" customWidth="1"/>
    <col min="6926" max="6926" width="25.28515625" style="6" customWidth="1"/>
    <col min="6927" max="7092" width="20.140625" style="6" customWidth="1"/>
    <col min="7093" max="7131" width="12.42578125" style="6" customWidth="1"/>
    <col min="7132" max="7132" width="20.140625" style="6" customWidth="1"/>
    <col min="7133" max="7133" width="21.42578125" style="6" customWidth="1"/>
    <col min="7134" max="7134" width="22.7109375" style="6" customWidth="1"/>
    <col min="7135" max="7135" width="13.7109375" style="6" customWidth="1"/>
    <col min="7136" max="7136" width="15" style="6" customWidth="1"/>
    <col min="7137" max="7138" width="17.5703125" style="6" customWidth="1"/>
    <col min="7139" max="7139" width="26.5703125" style="6" customWidth="1"/>
    <col min="7140" max="7140" width="16.28515625" style="6" customWidth="1"/>
    <col min="7141" max="7141" width="15" style="6" customWidth="1"/>
    <col min="7142" max="7143" width="12.42578125" style="6" customWidth="1"/>
    <col min="7144" max="7145" width="17.5703125" style="6" customWidth="1"/>
    <col min="7146" max="7146" width="7.28515625" style="6" customWidth="1"/>
    <col min="7147" max="7147" width="21.42578125" style="6" customWidth="1"/>
    <col min="7148" max="7149" width="16.28515625" style="6" customWidth="1"/>
    <col min="7150" max="7150" width="20.140625" style="6" customWidth="1"/>
    <col min="7151" max="7151" width="24" style="6" customWidth="1"/>
    <col min="7152" max="7152" width="18.85546875" style="6" customWidth="1"/>
    <col min="7153" max="7153" width="15" style="6" customWidth="1"/>
    <col min="7154" max="7154" width="20.140625" style="6" customWidth="1"/>
    <col min="7155" max="7155" width="16.28515625" style="6" customWidth="1"/>
    <col min="7156" max="7156" width="6" style="6" customWidth="1"/>
    <col min="7157" max="7157" width="12.42578125" style="6" customWidth="1"/>
    <col min="7158" max="7160" width="15" style="6" customWidth="1"/>
    <col min="7161" max="7161" width="7.28515625" style="6" customWidth="1"/>
    <col min="7162" max="7162" width="11.140625" style="6" customWidth="1"/>
    <col min="7163" max="7163" width="15" style="6" customWidth="1"/>
    <col min="7164" max="7164" width="18.85546875" style="6" customWidth="1"/>
    <col min="7165" max="7165" width="16.28515625" style="6" customWidth="1"/>
    <col min="7166" max="7166" width="25.28515625" style="6" customWidth="1"/>
    <col min="7167" max="7167" width="20.140625" style="6" customWidth="1"/>
    <col min="7168" max="7168" width="15" style="6" customWidth="1"/>
    <col min="7169" max="7169" width="17.5703125" style="6" customWidth="1"/>
    <col min="7170" max="7170" width="16.28515625" style="6" customWidth="1"/>
    <col min="7171" max="7172" width="15" style="6" customWidth="1"/>
    <col min="7173" max="7173" width="17.5703125" style="6" customWidth="1"/>
    <col min="7174" max="7174" width="20.140625" style="6" customWidth="1"/>
    <col min="7175" max="7175" width="16.28515625" style="6" customWidth="1"/>
    <col min="7176" max="7176" width="25.28515625" style="6" customWidth="1"/>
    <col min="7177" max="7177" width="18.85546875" style="6" customWidth="1"/>
    <col min="7178" max="7180" width="20.140625" style="6" customWidth="1"/>
    <col min="7181" max="7181" width="39.42578125" style="6" customWidth="1"/>
    <col min="7182" max="7182" width="25.28515625" style="6" customWidth="1"/>
    <col min="7183" max="7348" width="20.140625" style="6" customWidth="1"/>
    <col min="7349" max="7387" width="12.42578125" style="6" customWidth="1"/>
    <col min="7388" max="7388" width="20.140625" style="6" customWidth="1"/>
    <col min="7389" max="7389" width="21.42578125" style="6" customWidth="1"/>
    <col min="7390" max="7390" width="22.7109375" style="6" customWidth="1"/>
    <col min="7391" max="7391" width="13.7109375" style="6" customWidth="1"/>
    <col min="7392" max="7392" width="15" style="6" customWidth="1"/>
    <col min="7393" max="7394" width="17.5703125" style="6" customWidth="1"/>
    <col min="7395" max="7395" width="26.5703125" style="6" customWidth="1"/>
    <col min="7396" max="7396" width="16.28515625" style="6" customWidth="1"/>
    <col min="7397" max="7397" width="15" style="6" customWidth="1"/>
    <col min="7398" max="7399" width="12.42578125" style="6" customWidth="1"/>
    <col min="7400" max="7401" width="17.5703125" style="6" customWidth="1"/>
    <col min="7402" max="7402" width="7.28515625" style="6" customWidth="1"/>
    <col min="7403" max="7403" width="21.42578125" style="6" customWidth="1"/>
    <col min="7404" max="7405" width="16.28515625" style="6" customWidth="1"/>
    <col min="7406" max="7406" width="20.140625" style="6" customWidth="1"/>
    <col min="7407" max="7407" width="24" style="6" customWidth="1"/>
    <col min="7408" max="7408" width="18.85546875" style="6" customWidth="1"/>
    <col min="7409" max="7409" width="15" style="6" customWidth="1"/>
    <col min="7410" max="7410" width="20.140625" style="6" customWidth="1"/>
    <col min="7411" max="7411" width="16.28515625" style="6" customWidth="1"/>
    <col min="7412" max="7412" width="6" style="6" customWidth="1"/>
    <col min="7413" max="7413" width="12.42578125" style="6" customWidth="1"/>
    <col min="7414" max="7416" width="15" style="6" customWidth="1"/>
    <col min="7417" max="7417" width="7.28515625" style="6" customWidth="1"/>
    <col min="7418" max="7418" width="11.140625" style="6" customWidth="1"/>
    <col min="7419" max="7419" width="15" style="6" customWidth="1"/>
    <col min="7420" max="7420" width="18.85546875" style="6" customWidth="1"/>
    <col min="7421" max="7421" width="16.28515625" style="6" customWidth="1"/>
    <col min="7422" max="7422" width="25.28515625" style="6" customWidth="1"/>
    <col min="7423" max="7423" width="20.140625" style="6" customWidth="1"/>
    <col min="7424" max="7424" width="15" style="6" customWidth="1"/>
    <col min="7425" max="7425" width="17.5703125" style="6" customWidth="1"/>
    <col min="7426" max="7426" width="16.28515625" style="6" customWidth="1"/>
    <col min="7427" max="7428" width="15" style="6" customWidth="1"/>
    <col min="7429" max="7429" width="17.5703125" style="6" customWidth="1"/>
    <col min="7430" max="7430" width="20.140625" style="6" customWidth="1"/>
    <col min="7431" max="7431" width="16.28515625" style="6" customWidth="1"/>
    <col min="7432" max="7432" width="25.28515625" style="6" customWidth="1"/>
    <col min="7433" max="7433" width="18.85546875" style="6" customWidth="1"/>
    <col min="7434" max="7436" width="20.140625" style="6" customWidth="1"/>
    <col min="7437" max="7437" width="39.42578125" style="6" customWidth="1"/>
    <col min="7438" max="7438" width="25.28515625" style="6" customWidth="1"/>
    <col min="7439" max="7604" width="20.140625" style="6" customWidth="1"/>
    <col min="7605" max="7643" width="12.42578125" style="6" customWidth="1"/>
    <col min="7644" max="7644" width="20.140625" style="6" customWidth="1"/>
    <col min="7645" max="7645" width="21.42578125" style="6" customWidth="1"/>
    <col min="7646" max="7646" width="22.7109375" style="6" customWidth="1"/>
    <col min="7647" max="7647" width="13.7109375" style="6" customWidth="1"/>
    <col min="7648" max="7648" width="15" style="6" customWidth="1"/>
    <col min="7649" max="7650" width="17.5703125" style="6" customWidth="1"/>
    <col min="7651" max="7651" width="26.5703125" style="6" customWidth="1"/>
    <col min="7652" max="7652" width="16.28515625" style="6" customWidth="1"/>
    <col min="7653" max="7653" width="15" style="6" customWidth="1"/>
    <col min="7654" max="7655" width="12.42578125" style="6" customWidth="1"/>
    <col min="7656" max="7657" width="17.5703125" style="6" customWidth="1"/>
    <col min="7658" max="7658" width="7.28515625" style="6" customWidth="1"/>
    <col min="7659" max="7659" width="21.42578125" style="6" customWidth="1"/>
    <col min="7660" max="7661" width="16.28515625" style="6" customWidth="1"/>
    <col min="7662" max="7662" width="20.140625" style="6" customWidth="1"/>
    <col min="7663" max="7663" width="24" style="6" customWidth="1"/>
    <col min="7664" max="7664" width="18.85546875" style="6" customWidth="1"/>
    <col min="7665" max="7665" width="15" style="6" customWidth="1"/>
    <col min="7666" max="7666" width="20.140625" style="6" customWidth="1"/>
    <col min="7667" max="7667" width="16.28515625" style="6" customWidth="1"/>
    <col min="7668" max="7668" width="6" style="6" customWidth="1"/>
    <col min="7669" max="7669" width="12.42578125" style="6" customWidth="1"/>
    <col min="7670" max="7672" width="15" style="6" customWidth="1"/>
    <col min="7673" max="7673" width="7.28515625" style="6" customWidth="1"/>
    <col min="7674" max="7674" width="11.140625" style="6" customWidth="1"/>
    <col min="7675" max="7675" width="15" style="6" customWidth="1"/>
    <col min="7676" max="7676" width="18.85546875" style="6" customWidth="1"/>
    <col min="7677" max="7677" width="16.28515625" style="6" customWidth="1"/>
    <col min="7678" max="7678" width="25.28515625" style="6" customWidth="1"/>
    <col min="7679" max="7679" width="20.140625" style="6" customWidth="1"/>
    <col min="7680" max="7680" width="15" style="6" customWidth="1"/>
    <col min="7681" max="7681" width="17.5703125" style="6" customWidth="1"/>
    <col min="7682" max="7682" width="16.28515625" style="6" customWidth="1"/>
    <col min="7683" max="7684" width="15" style="6" customWidth="1"/>
    <col min="7685" max="7685" width="17.5703125" style="6" customWidth="1"/>
    <col min="7686" max="7686" width="20.140625" style="6" customWidth="1"/>
    <col min="7687" max="7687" width="16.28515625" style="6" customWidth="1"/>
    <col min="7688" max="7688" width="25.28515625" style="6" customWidth="1"/>
    <col min="7689" max="7689" width="18.85546875" style="6" customWidth="1"/>
    <col min="7690" max="7692" width="20.140625" style="6" customWidth="1"/>
    <col min="7693" max="7693" width="39.42578125" style="6" customWidth="1"/>
    <col min="7694" max="7694" width="25.28515625" style="6" customWidth="1"/>
    <col min="7695" max="7860" width="20.140625" style="6" customWidth="1"/>
    <col min="7861" max="7899" width="12.42578125" style="6" customWidth="1"/>
    <col min="7900" max="7900" width="20.140625" style="6" customWidth="1"/>
    <col min="7901" max="7901" width="21.42578125" style="6" customWidth="1"/>
    <col min="7902" max="7902" width="22.7109375" style="6" customWidth="1"/>
    <col min="7903" max="7903" width="13.7109375" style="6" customWidth="1"/>
    <col min="7904" max="7904" width="15" style="6" customWidth="1"/>
    <col min="7905" max="7906" width="17.5703125" style="6" customWidth="1"/>
    <col min="7907" max="7907" width="26.5703125" style="6" customWidth="1"/>
    <col min="7908" max="7908" width="16.28515625" style="6" customWidth="1"/>
    <col min="7909" max="7909" width="15" style="6" customWidth="1"/>
    <col min="7910" max="7911" width="12.42578125" style="6" customWidth="1"/>
    <col min="7912" max="7913" width="17.5703125" style="6" customWidth="1"/>
    <col min="7914" max="7914" width="7.28515625" style="6" customWidth="1"/>
    <col min="7915" max="7915" width="21.42578125" style="6" customWidth="1"/>
    <col min="7916" max="7917" width="16.28515625" style="6" customWidth="1"/>
    <col min="7918" max="7918" width="20.140625" style="6" customWidth="1"/>
    <col min="7919" max="7919" width="24" style="6" customWidth="1"/>
    <col min="7920" max="7920" width="18.85546875" style="6" customWidth="1"/>
    <col min="7921" max="7921" width="15" style="6" customWidth="1"/>
    <col min="7922" max="7922" width="20.140625" style="6" customWidth="1"/>
    <col min="7923" max="7923" width="16.28515625" style="6" customWidth="1"/>
    <col min="7924" max="7924" width="6" style="6" customWidth="1"/>
    <col min="7925" max="7925" width="12.42578125" style="6" customWidth="1"/>
    <col min="7926" max="7928" width="15" style="6" customWidth="1"/>
    <col min="7929" max="7929" width="7.28515625" style="6" customWidth="1"/>
    <col min="7930" max="7930" width="11.140625" style="6" customWidth="1"/>
    <col min="7931" max="7931" width="15" style="6" customWidth="1"/>
    <col min="7932" max="7932" width="18.85546875" style="6" customWidth="1"/>
    <col min="7933" max="7933" width="16.28515625" style="6" customWidth="1"/>
    <col min="7934" max="7934" width="25.28515625" style="6" customWidth="1"/>
    <col min="7935" max="7935" width="20.140625" style="6" customWidth="1"/>
    <col min="7936" max="7936" width="15" style="6" customWidth="1"/>
    <col min="7937" max="7937" width="17.5703125" style="6" customWidth="1"/>
    <col min="7938" max="7938" width="16.28515625" style="6" customWidth="1"/>
    <col min="7939" max="7940" width="15" style="6" customWidth="1"/>
    <col min="7941" max="7941" width="17.5703125" style="6" customWidth="1"/>
    <col min="7942" max="7942" width="20.140625" style="6" customWidth="1"/>
    <col min="7943" max="7943" width="16.28515625" style="6" customWidth="1"/>
    <col min="7944" max="7944" width="25.28515625" style="6" customWidth="1"/>
    <col min="7945" max="7945" width="18.85546875" style="6" customWidth="1"/>
    <col min="7946" max="7948" width="20.140625" style="6" customWidth="1"/>
    <col min="7949" max="7949" width="39.42578125" style="6" customWidth="1"/>
    <col min="7950" max="7950" width="25.28515625" style="6" customWidth="1"/>
    <col min="7951" max="8116" width="20.140625" style="6" customWidth="1"/>
    <col min="8117" max="8155" width="12.42578125" style="6" customWidth="1"/>
    <col min="8156" max="8156" width="20.140625" style="6" customWidth="1"/>
    <col min="8157" max="8157" width="21.42578125" style="6" customWidth="1"/>
    <col min="8158" max="8158" width="22.7109375" style="6" customWidth="1"/>
    <col min="8159" max="8159" width="13.7109375" style="6" customWidth="1"/>
    <col min="8160" max="8160" width="15" style="6" customWidth="1"/>
    <col min="8161" max="8162" width="17.5703125" style="6" customWidth="1"/>
    <col min="8163" max="8163" width="26.5703125" style="6" customWidth="1"/>
    <col min="8164" max="8164" width="16.28515625" style="6" customWidth="1"/>
    <col min="8165" max="8165" width="15" style="6" customWidth="1"/>
    <col min="8166" max="8167" width="12.42578125" style="6" customWidth="1"/>
    <col min="8168" max="8169" width="17.5703125" style="6" customWidth="1"/>
    <col min="8170" max="8170" width="7.28515625" style="6" customWidth="1"/>
    <col min="8171" max="8171" width="21.42578125" style="6" customWidth="1"/>
    <col min="8172" max="8173" width="16.28515625" style="6" customWidth="1"/>
    <col min="8174" max="8174" width="20.140625" style="6" customWidth="1"/>
    <col min="8175" max="8175" width="24" style="6" customWidth="1"/>
    <col min="8176" max="8176" width="18.85546875" style="6" customWidth="1"/>
    <col min="8177" max="8177" width="15" style="6" customWidth="1"/>
    <col min="8178" max="8178" width="20.140625" style="6" customWidth="1"/>
    <col min="8179" max="8179" width="16.28515625" style="6" customWidth="1"/>
    <col min="8180" max="8180" width="6" style="6" customWidth="1"/>
    <col min="8181" max="8181" width="12.42578125" style="6" customWidth="1"/>
    <col min="8182" max="8184" width="15" style="6" customWidth="1"/>
    <col min="8185" max="8185" width="7.28515625" style="6" customWidth="1"/>
    <col min="8186" max="8186" width="11.140625" style="6" customWidth="1"/>
    <col min="8187" max="8187" width="15" style="6" customWidth="1"/>
    <col min="8188" max="8188" width="18.85546875" style="6" customWidth="1"/>
    <col min="8189" max="8189" width="16.28515625" style="6" customWidth="1"/>
    <col min="8190" max="8190" width="25.28515625" style="6" customWidth="1"/>
    <col min="8191" max="8191" width="20.140625" style="6" customWidth="1"/>
    <col min="8192" max="8192" width="15" style="6" customWidth="1"/>
    <col min="8193" max="8193" width="17.5703125" style="6" customWidth="1"/>
    <col min="8194" max="8194" width="16.28515625" style="6" customWidth="1"/>
    <col min="8195" max="8196" width="15" style="6" customWidth="1"/>
    <col min="8197" max="8197" width="17.5703125" style="6" customWidth="1"/>
    <col min="8198" max="8198" width="20.140625" style="6" customWidth="1"/>
    <col min="8199" max="8199" width="16.28515625" style="6" customWidth="1"/>
    <col min="8200" max="8200" width="25.28515625" style="6" customWidth="1"/>
    <col min="8201" max="8201" width="18.85546875" style="6" customWidth="1"/>
    <col min="8202" max="8204" width="20.140625" style="6" customWidth="1"/>
    <col min="8205" max="8205" width="39.42578125" style="6" customWidth="1"/>
    <col min="8206" max="8206" width="25.28515625" style="6" customWidth="1"/>
    <col min="8207" max="8372" width="20.140625" style="6" customWidth="1"/>
    <col min="8373" max="8411" width="12.42578125" style="6" customWidth="1"/>
    <col min="8412" max="8412" width="20.140625" style="6" customWidth="1"/>
    <col min="8413" max="8413" width="21.42578125" style="6" customWidth="1"/>
    <col min="8414" max="8414" width="22.7109375" style="6" customWidth="1"/>
    <col min="8415" max="8415" width="13.7109375" style="6" customWidth="1"/>
    <col min="8416" max="8416" width="15" style="6" customWidth="1"/>
    <col min="8417" max="8418" width="17.5703125" style="6" customWidth="1"/>
    <col min="8419" max="8419" width="26.5703125" style="6" customWidth="1"/>
    <col min="8420" max="8420" width="16.28515625" style="6" customWidth="1"/>
    <col min="8421" max="8421" width="15" style="6" customWidth="1"/>
    <col min="8422" max="8423" width="12.42578125" style="6" customWidth="1"/>
    <col min="8424" max="8425" width="17.5703125" style="6" customWidth="1"/>
    <col min="8426" max="8426" width="7.28515625" style="6" customWidth="1"/>
    <col min="8427" max="8427" width="21.42578125" style="6" customWidth="1"/>
    <col min="8428" max="8429" width="16.28515625" style="6" customWidth="1"/>
    <col min="8430" max="8430" width="20.140625" style="6" customWidth="1"/>
    <col min="8431" max="8431" width="24" style="6" customWidth="1"/>
    <col min="8432" max="8432" width="18.85546875" style="6" customWidth="1"/>
    <col min="8433" max="8433" width="15" style="6" customWidth="1"/>
    <col min="8434" max="8434" width="20.140625" style="6" customWidth="1"/>
    <col min="8435" max="8435" width="16.28515625" style="6" customWidth="1"/>
    <col min="8436" max="8436" width="6" style="6" customWidth="1"/>
    <col min="8437" max="8437" width="12.42578125" style="6" customWidth="1"/>
    <col min="8438" max="8440" width="15" style="6" customWidth="1"/>
    <col min="8441" max="8441" width="7.28515625" style="6" customWidth="1"/>
    <col min="8442" max="8442" width="11.140625" style="6" customWidth="1"/>
    <col min="8443" max="8443" width="15" style="6" customWidth="1"/>
    <col min="8444" max="8444" width="18.85546875" style="6" customWidth="1"/>
    <col min="8445" max="8445" width="16.28515625" style="6" customWidth="1"/>
    <col min="8446" max="8446" width="25.28515625" style="6" customWidth="1"/>
    <col min="8447" max="8447" width="20.140625" style="6" customWidth="1"/>
    <col min="8448" max="8448" width="15" style="6" customWidth="1"/>
    <col min="8449" max="8449" width="17.5703125" style="6" customWidth="1"/>
    <col min="8450" max="8450" width="16.28515625" style="6" customWidth="1"/>
    <col min="8451" max="8452" width="15" style="6" customWidth="1"/>
    <col min="8453" max="8453" width="17.5703125" style="6" customWidth="1"/>
    <col min="8454" max="8454" width="20.140625" style="6" customWidth="1"/>
    <col min="8455" max="8455" width="16.28515625" style="6" customWidth="1"/>
    <col min="8456" max="8456" width="25.28515625" style="6" customWidth="1"/>
    <col min="8457" max="8457" width="18.85546875" style="6" customWidth="1"/>
    <col min="8458" max="8460" width="20.140625" style="6" customWidth="1"/>
    <col min="8461" max="8461" width="39.42578125" style="6" customWidth="1"/>
    <col min="8462" max="8462" width="25.28515625" style="6" customWidth="1"/>
    <col min="8463" max="8628" width="20.140625" style="6" customWidth="1"/>
    <col min="8629" max="8667" width="12.42578125" style="6" customWidth="1"/>
    <col min="8668" max="8668" width="20.140625" style="6" customWidth="1"/>
    <col min="8669" max="8669" width="21.42578125" style="6" customWidth="1"/>
    <col min="8670" max="8670" width="22.7109375" style="6" customWidth="1"/>
    <col min="8671" max="8671" width="13.7109375" style="6" customWidth="1"/>
    <col min="8672" max="8672" width="15" style="6" customWidth="1"/>
    <col min="8673" max="8674" width="17.5703125" style="6" customWidth="1"/>
    <col min="8675" max="8675" width="26.5703125" style="6" customWidth="1"/>
    <col min="8676" max="8676" width="16.28515625" style="6" customWidth="1"/>
    <col min="8677" max="8677" width="15" style="6" customWidth="1"/>
    <col min="8678" max="8679" width="12.42578125" style="6" customWidth="1"/>
    <col min="8680" max="8681" width="17.5703125" style="6" customWidth="1"/>
    <col min="8682" max="8682" width="7.28515625" style="6" customWidth="1"/>
    <col min="8683" max="8683" width="21.42578125" style="6" customWidth="1"/>
    <col min="8684" max="8685" width="16.28515625" style="6" customWidth="1"/>
    <col min="8686" max="8686" width="20.140625" style="6" customWidth="1"/>
    <col min="8687" max="8687" width="24" style="6" customWidth="1"/>
    <col min="8688" max="8688" width="18.85546875" style="6" customWidth="1"/>
    <col min="8689" max="8689" width="15" style="6" customWidth="1"/>
    <col min="8690" max="8690" width="20.140625" style="6" customWidth="1"/>
    <col min="8691" max="8691" width="16.28515625" style="6" customWidth="1"/>
    <col min="8692" max="8692" width="6" style="6" customWidth="1"/>
    <col min="8693" max="8693" width="12.42578125" style="6" customWidth="1"/>
    <col min="8694" max="8696" width="15" style="6" customWidth="1"/>
    <col min="8697" max="8697" width="7.28515625" style="6" customWidth="1"/>
    <col min="8698" max="8698" width="11.140625" style="6" customWidth="1"/>
    <col min="8699" max="8699" width="15" style="6" customWidth="1"/>
    <col min="8700" max="8700" width="18.85546875" style="6" customWidth="1"/>
    <col min="8701" max="8701" width="16.28515625" style="6" customWidth="1"/>
    <col min="8702" max="8702" width="25.28515625" style="6" customWidth="1"/>
    <col min="8703" max="8703" width="20.140625" style="6" customWidth="1"/>
    <col min="8704" max="8704" width="15" style="6" customWidth="1"/>
    <col min="8705" max="8705" width="17.5703125" style="6" customWidth="1"/>
    <col min="8706" max="8706" width="16.28515625" style="6" customWidth="1"/>
    <col min="8707" max="8708" width="15" style="6" customWidth="1"/>
    <col min="8709" max="8709" width="17.5703125" style="6" customWidth="1"/>
    <col min="8710" max="8710" width="20.140625" style="6" customWidth="1"/>
    <col min="8711" max="8711" width="16.28515625" style="6" customWidth="1"/>
    <col min="8712" max="8712" width="25.28515625" style="6" customWidth="1"/>
    <col min="8713" max="8713" width="18.85546875" style="6" customWidth="1"/>
    <col min="8714" max="8716" width="20.140625" style="6" customWidth="1"/>
    <col min="8717" max="8717" width="39.42578125" style="6" customWidth="1"/>
    <col min="8718" max="8718" width="25.28515625" style="6" customWidth="1"/>
    <col min="8719" max="8884" width="20.140625" style="6" customWidth="1"/>
    <col min="8885" max="8923" width="12.42578125" style="6" customWidth="1"/>
    <col min="8924" max="8924" width="20.140625" style="6" customWidth="1"/>
    <col min="8925" max="8925" width="21.42578125" style="6" customWidth="1"/>
    <col min="8926" max="8926" width="22.7109375" style="6" customWidth="1"/>
    <col min="8927" max="8927" width="13.7109375" style="6" customWidth="1"/>
    <col min="8928" max="8928" width="15" style="6" customWidth="1"/>
    <col min="8929" max="8930" width="17.5703125" style="6" customWidth="1"/>
    <col min="8931" max="8931" width="26.5703125" style="6" customWidth="1"/>
    <col min="8932" max="8932" width="16.28515625" style="6" customWidth="1"/>
    <col min="8933" max="8933" width="15" style="6" customWidth="1"/>
    <col min="8934" max="8935" width="12.42578125" style="6" customWidth="1"/>
    <col min="8936" max="8937" width="17.5703125" style="6" customWidth="1"/>
    <col min="8938" max="8938" width="7.28515625" style="6" customWidth="1"/>
    <col min="8939" max="8939" width="21.42578125" style="6" customWidth="1"/>
    <col min="8940" max="8941" width="16.28515625" style="6" customWidth="1"/>
    <col min="8942" max="8942" width="20.140625" style="6" customWidth="1"/>
    <col min="8943" max="8943" width="24" style="6" customWidth="1"/>
    <col min="8944" max="8944" width="18.85546875" style="6" customWidth="1"/>
    <col min="8945" max="8945" width="15" style="6" customWidth="1"/>
    <col min="8946" max="8946" width="20.140625" style="6" customWidth="1"/>
    <col min="8947" max="8947" width="16.28515625" style="6" customWidth="1"/>
    <col min="8948" max="8948" width="6" style="6" customWidth="1"/>
    <col min="8949" max="8949" width="12.42578125" style="6" customWidth="1"/>
    <col min="8950" max="8952" width="15" style="6" customWidth="1"/>
    <col min="8953" max="8953" width="7.28515625" style="6" customWidth="1"/>
    <col min="8954" max="8954" width="11.140625" style="6" customWidth="1"/>
    <col min="8955" max="8955" width="15" style="6" customWidth="1"/>
    <col min="8956" max="8956" width="18.85546875" style="6" customWidth="1"/>
    <col min="8957" max="8957" width="16.28515625" style="6" customWidth="1"/>
    <col min="8958" max="8958" width="25.28515625" style="6" customWidth="1"/>
    <col min="8959" max="8959" width="20.140625" style="6" customWidth="1"/>
    <col min="8960" max="8960" width="15" style="6" customWidth="1"/>
    <col min="8961" max="8961" width="17.5703125" style="6" customWidth="1"/>
    <col min="8962" max="8962" width="16.28515625" style="6" customWidth="1"/>
    <col min="8963" max="8964" width="15" style="6" customWidth="1"/>
    <col min="8965" max="8965" width="17.5703125" style="6" customWidth="1"/>
    <col min="8966" max="8966" width="20.140625" style="6" customWidth="1"/>
    <col min="8967" max="8967" width="16.28515625" style="6" customWidth="1"/>
    <col min="8968" max="8968" width="25.28515625" style="6" customWidth="1"/>
    <col min="8969" max="8969" width="18.85546875" style="6" customWidth="1"/>
    <col min="8970" max="8972" width="20.140625" style="6" customWidth="1"/>
    <col min="8973" max="8973" width="39.42578125" style="6" customWidth="1"/>
    <col min="8974" max="8974" width="25.28515625" style="6" customWidth="1"/>
    <col min="8975" max="9140" width="20.140625" style="6" customWidth="1"/>
    <col min="9141" max="9179" width="12.42578125" style="6" customWidth="1"/>
    <col min="9180" max="9180" width="20.140625" style="6" customWidth="1"/>
    <col min="9181" max="9181" width="21.42578125" style="6" customWidth="1"/>
    <col min="9182" max="9182" width="22.7109375" style="6" customWidth="1"/>
    <col min="9183" max="9183" width="13.7109375" style="6" customWidth="1"/>
    <col min="9184" max="9184" width="15" style="6" customWidth="1"/>
    <col min="9185" max="9186" width="17.5703125" style="6" customWidth="1"/>
    <col min="9187" max="9187" width="26.5703125" style="6" customWidth="1"/>
    <col min="9188" max="9188" width="16.28515625" style="6" customWidth="1"/>
    <col min="9189" max="9189" width="15" style="6" customWidth="1"/>
    <col min="9190" max="9191" width="12.42578125" style="6" customWidth="1"/>
    <col min="9192" max="9193" width="17.5703125" style="6" customWidth="1"/>
    <col min="9194" max="9194" width="7.28515625" style="6" customWidth="1"/>
    <col min="9195" max="9195" width="21.42578125" style="6" customWidth="1"/>
    <col min="9196" max="9197" width="16.28515625" style="6" customWidth="1"/>
    <col min="9198" max="9198" width="20.140625" style="6" customWidth="1"/>
    <col min="9199" max="9199" width="24" style="6" customWidth="1"/>
    <col min="9200" max="9200" width="18.85546875" style="6" customWidth="1"/>
    <col min="9201" max="9201" width="15" style="6" customWidth="1"/>
    <col min="9202" max="9202" width="20.140625" style="6" customWidth="1"/>
    <col min="9203" max="9203" width="16.28515625" style="6" customWidth="1"/>
    <col min="9204" max="9204" width="6" style="6" customWidth="1"/>
    <col min="9205" max="9205" width="12.42578125" style="6" customWidth="1"/>
    <col min="9206" max="9208" width="15" style="6" customWidth="1"/>
    <col min="9209" max="9209" width="7.28515625" style="6" customWidth="1"/>
    <col min="9210" max="9210" width="11.140625" style="6" customWidth="1"/>
    <col min="9211" max="9211" width="15" style="6" customWidth="1"/>
    <col min="9212" max="9212" width="18.85546875" style="6" customWidth="1"/>
    <col min="9213" max="9213" width="16.28515625" style="6" customWidth="1"/>
    <col min="9214" max="9214" width="25.28515625" style="6" customWidth="1"/>
    <col min="9215" max="9215" width="20.140625" style="6" customWidth="1"/>
    <col min="9216" max="9216" width="15" style="6" customWidth="1"/>
    <col min="9217" max="9217" width="17.5703125" style="6" customWidth="1"/>
    <col min="9218" max="9218" width="16.28515625" style="6" customWidth="1"/>
    <col min="9219" max="9220" width="15" style="6" customWidth="1"/>
    <col min="9221" max="9221" width="17.5703125" style="6" customWidth="1"/>
    <col min="9222" max="9222" width="20.140625" style="6" customWidth="1"/>
    <col min="9223" max="9223" width="16.28515625" style="6" customWidth="1"/>
    <col min="9224" max="9224" width="25.28515625" style="6" customWidth="1"/>
    <col min="9225" max="9225" width="18.85546875" style="6" customWidth="1"/>
    <col min="9226" max="9228" width="20.140625" style="6" customWidth="1"/>
    <col min="9229" max="9229" width="39.42578125" style="6" customWidth="1"/>
    <col min="9230" max="9230" width="25.28515625" style="6" customWidth="1"/>
    <col min="9231" max="9396" width="20.140625" style="6" customWidth="1"/>
    <col min="9397" max="9435" width="12.42578125" style="6" customWidth="1"/>
    <col min="9436" max="9436" width="20.140625" style="6" customWidth="1"/>
    <col min="9437" max="9437" width="21.42578125" style="6" customWidth="1"/>
    <col min="9438" max="9438" width="22.7109375" style="6" customWidth="1"/>
    <col min="9439" max="9439" width="13.7109375" style="6" customWidth="1"/>
    <col min="9440" max="9440" width="15" style="6" customWidth="1"/>
    <col min="9441" max="9442" width="17.5703125" style="6" customWidth="1"/>
    <col min="9443" max="9443" width="26.5703125" style="6" customWidth="1"/>
    <col min="9444" max="9444" width="16.28515625" style="6" customWidth="1"/>
    <col min="9445" max="9445" width="15" style="6" customWidth="1"/>
    <col min="9446" max="9447" width="12.42578125" style="6" customWidth="1"/>
    <col min="9448" max="9449" width="17.5703125" style="6" customWidth="1"/>
    <col min="9450" max="9450" width="7.28515625" style="6" customWidth="1"/>
    <col min="9451" max="9451" width="21.42578125" style="6" customWidth="1"/>
    <col min="9452" max="9453" width="16.28515625" style="6" customWidth="1"/>
    <col min="9454" max="9454" width="20.140625" style="6" customWidth="1"/>
    <col min="9455" max="9455" width="24" style="6" customWidth="1"/>
    <col min="9456" max="9456" width="18.85546875" style="6" customWidth="1"/>
    <col min="9457" max="9457" width="15" style="6" customWidth="1"/>
    <col min="9458" max="9458" width="20.140625" style="6" customWidth="1"/>
    <col min="9459" max="9459" width="16.28515625" style="6" customWidth="1"/>
    <col min="9460" max="9460" width="6" style="6" customWidth="1"/>
    <col min="9461" max="9461" width="12.42578125" style="6" customWidth="1"/>
    <col min="9462" max="9464" width="15" style="6" customWidth="1"/>
    <col min="9465" max="9465" width="7.28515625" style="6" customWidth="1"/>
    <col min="9466" max="9466" width="11.140625" style="6" customWidth="1"/>
    <col min="9467" max="9467" width="15" style="6" customWidth="1"/>
    <col min="9468" max="9468" width="18.85546875" style="6" customWidth="1"/>
    <col min="9469" max="9469" width="16.28515625" style="6" customWidth="1"/>
    <col min="9470" max="9470" width="25.28515625" style="6" customWidth="1"/>
    <col min="9471" max="9471" width="20.140625" style="6" customWidth="1"/>
    <col min="9472" max="9472" width="15" style="6" customWidth="1"/>
    <col min="9473" max="9473" width="17.5703125" style="6" customWidth="1"/>
    <col min="9474" max="9474" width="16.28515625" style="6" customWidth="1"/>
    <col min="9475" max="9476" width="15" style="6" customWidth="1"/>
    <col min="9477" max="9477" width="17.5703125" style="6" customWidth="1"/>
    <col min="9478" max="9478" width="20.140625" style="6" customWidth="1"/>
    <col min="9479" max="9479" width="16.28515625" style="6" customWidth="1"/>
    <col min="9480" max="9480" width="25.28515625" style="6" customWidth="1"/>
    <col min="9481" max="9481" width="18.85546875" style="6" customWidth="1"/>
    <col min="9482" max="9484" width="20.140625" style="6" customWidth="1"/>
    <col min="9485" max="9485" width="39.42578125" style="6" customWidth="1"/>
    <col min="9486" max="9486" width="25.28515625" style="6" customWidth="1"/>
    <col min="9487" max="9652" width="20.140625" style="6" customWidth="1"/>
    <col min="9653" max="9691" width="12.42578125" style="6" customWidth="1"/>
    <col min="9692" max="9692" width="20.140625" style="6" customWidth="1"/>
    <col min="9693" max="9693" width="21.42578125" style="6" customWidth="1"/>
    <col min="9694" max="9694" width="22.7109375" style="6" customWidth="1"/>
    <col min="9695" max="9695" width="13.7109375" style="6" customWidth="1"/>
    <col min="9696" max="9696" width="15" style="6" customWidth="1"/>
    <col min="9697" max="9698" width="17.5703125" style="6" customWidth="1"/>
    <col min="9699" max="9699" width="26.5703125" style="6" customWidth="1"/>
    <col min="9700" max="9700" width="16.28515625" style="6" customWidth="1"/>
    <col min="9701" max="9701" width="15" style="6" customWidth="1"/>
    <col min="9702" max="9703" width="12.42578125" style="6" customWidth="1"/>
    <col min="9704" max="9705" width="17.5703125" style="6" customWidth="1"/>
    <col min="9706" max="9706" width="7.28515625" style="6" customWidth="1"/>
    <col min="9707" max="9707" width="21.42578125" style="6" customWidth="1"/>
    <col min="9708" max="9709" width="16.28515625" style="6" customWidth="1"/>
    <col min="9710" max="9710" width="20.140625" style="6" customWidth="1"/>
    <col min="9711" max="9711" width="24" style="6" customWidth="1"/>
    <col min="9712" max="9712" width="18.85546875" style="6" customWidth="1"/>
    <col min="9713" max="9713" width="15" style="6" customWidth="1"/>
    <col min="9714" max="9714" width="20.140625" style="6" customWidth="1"/>
    <col min="9715" max="9715" width="16.28515625" style="6" customWidth="1"/>
    <col min="9716" max="9716" width="6" style="6" customWidth="1"/>
    <col min="9717" max="9717" width="12.42578125" style="6" customWidth="1"/>
    <col min="9718" max="9720" width="15" style="6" customWidth="1"/>
    <col min="9721" max="9721" width="7.28515625" style="6" customWidth="1"/>
    <col min="9722" max="9722" width="11.140625" style="6" customWidth="1"/>
    <col min="9723" max="9723" width="15" style="6" customWidth="1"/>
    <col min="9724" max="9724" width="18.85546875" style="6" customWidth="1"/>
    <col min="9725" max="9725" width="16.28515625" style="6" customWidth="1"/>
    <col min="9726" max="9726" width="25.28515625" style="6" customWidth="1"/>
    <col min="9727" max="9727" width="20.140625" style="6" customWidth="1"/>
    <col min="9728" max="9728" width="15" style="6" customWidth="1"/>
    <col min="9729" max="9729" width="17.5703125" style="6" customWidth="1"/>
    <col min="9730" max="9730" width="16.28515625" style="6" customWidth="1"/>
    <col min="9731" max="9732" width="15" style="6" customWidth="1"/>
    <col min="9733" max="9733" width="17.5703125" style="6" customWidth="1"/>
    <col min="9734" max="9734" width="20.140625" style="6" customWidth="1"/>
    <col min="9735" max="9735" width="16.28515625" style="6" customWidth="1"/>
    <col min="9736" max="9736" width="25.28515625" style="6" customWidth="1"/>
    <col min="9737" max="9737" width="18.85546875" style="6" customWidth="1"/>
    <col min="9738" max="9740" width="20.140625" style="6" customWidth="1"/>
    <col min="9741" max="9741" width="39.42578125" style="6" customWidth="1"/>
    <col min="9742" max="9742" width="25.28515625" style="6" customWidth="1"/>
    <col min="9743" max="9908" width="20.140625" style="6" customWidth="1"/>
    <col min="9909" max="9947" width="12.42578125" style="6" customWidth="1"/>
    <col min="9948" max="9948" width="20.140625" style="6" customWidth="1"/>
    <col min="9949" max="9949" width="21.42578125" style="6" customWidth="1"/>
    <col min="9950" max="9950" width="22.7109375" style="6" customWidth="1"/>
    <col min="9951" max="9951" width="13.7109375" style="6" customWidth="1"/>
    <col min="9952" max="9952" width="15" style="6" customWidth="1"/>
    <col min="9953" max="9954" width="17.5703125" style="6" customWidth="1"/>
    <col min="9955" max="9955" width="26.5703125" style="6" customWidth="1"/>
    <col min="9956" max="9956" width="16.28515625" style="6" customWidth="1"/>
    <col min="9957" max="9957" width="15" style="6" customWidth="1"/>
    <col min="9958" max="9959" width="12.42578125" style="6" customWidth="1"/>
    <col min="9960" max="9961" width="17.5703125" style="6" customWidth="1"/>
    <col min="9962" max="9962" width="7.28515625" style="6" customWidth="1"/>
    <col min="9963" max="9963" width="21.42578125" style="6" customWidth="1"/>
    <col min="9964" max="9965" width="16.28515625" style="6" customWidth="1"/>
    <col min="9966" max="9966" width="20.140625" style="6" customWidth="1"/>
    <col min="9967" max="9967" width="24" style="6" customWidth="1"/>
    <col min="9968" max="9968" width="18.85546875" style="6" customWidth="1"/>
    <col min="9969" max="9969" width="15" style="6" customWidth="1"/>
    <col min="9970" max="9970" width="20.140625" style="6" customWidth="1"/>
    <col min="9971" max="9971" width="16.28515625" style="6" customWidth="1"/>
    <col min="9972" max="9972" width="6" style="6" customWidth="1"/>
    <col min="9973" max="9973" width="12.42578125" style="6" customWidth="1"/>
    <col min="9974" max="9976" width="15" style="6" customWidth="1"/>
    <col min="9977" max="9977" width="7.28515625" style="6" customWidth="1"/>
    <col min="9978" max="9978" width="11.140625" style="6" customWidth="1"/>
    <col min="9979" max="9979" width="15" style="6" customWidth="1"/>
    <col min="9980" max="9980" width="18.85546875" style="6" customWidth="1"/>
    <col min="9981" max="9981" width="16.28515625" style="6" customWidth="1"/>
    <col min="9982" max="9982" width="25.28515625" style="6" customWidth="1"/>
    <col min="9983" max="9983" width="20.140625" style="6" customWidth="1"/>
    <col min="9984" max="9984" width="15" style="6" customWidth="1"/>
    <col min="9985" max="9985" width="17.5703125" style="6" customWidth="1"/>
    <col min="9986" max="9986" width="16.28515625" style="6" customWidth="1"/>
    <col min="9987" max="9988" width="15" style="6" customWidth="1"/>
    <col min="9989" max="9989" width="17.5703125" style="6" customWidth="1"/>
    <col min="9990" max="9990" width="20.140625" style="6" customWidth="1"/>
    <col min="9991" max="9991" width="16.28515625" style="6" customWidth="1"/>
    <col min="9992" max="9992" width="25.28515625" style="6" customWidth="1"/>
    <col min="9993" max="9993" width="18.85546875" style="6" customWidth="1"/>
    <col min="9994" max="9996" width="20.140625" style="6" customWidth="1"/>
    <col min="9997" max="9997" width="39.42578125" style="6" customWidth="1"/>
    <col min="9998" max="9998" width="25.28515625" style="6" customWidth="1"/>
    <col min="9999" max="10164" width="20.140625" style="6" customWidth="1"/>
    <col min="10165" max="10203" width="12.42578125" style="6" customWidth="1"/>
    <col min="10204" max="10204" width="20.140625" style="6" customWidth="1"/>
    <col min="10205" max="10205" width="21.42578125" style="6" customWidth="1"/>
    <col min="10206" max="10206" width="22.7109375" style="6" customWidth="1"/>
    <col min="10207" max="10207" width="13.7109375" style="6" customWidth="1"/>
    <col min="10208" max="10208" width="15" style="6" customWidth="1"/>
    <col min="10209" max="10210" width="17.5703125" style="6" customWidth="1"/>
    <col min="10211" max="10211" width="26.5703125" style="6" customWidth="1"/>
    <col min="10212" max="10212" width="16.28515625" style="6" customWidth="1"/>
    <col min="10213" max="10213" width="15" style="6" customWidth="1"/>
    <col min="10214" max="10215" width="12.42578125" style="6" customWidth="1"/>
    <col min="10216" max="10217" width="17.5703125" style="6" customWidth="1"/>
    <col min="10218" max="10218" width="7.28515625" style="6" customWidth="1"/>
    <col min="10219" max="10219" width="21.42578125" style="6" customWidth="1"/>
    <col min="10220" max="10221" width="16.28515625" style="6" customWidth="1"/>
    <col min="10222" max="10222" width="20.140625" style="6" customWidth="1"/>
    <col min="10223" max="10223" width="24" style="6" customWidth="1"/>
    <col min="10224" max="10224" width="18.85546875" style="6" customWidth="1"/>
    <col min="10225" max="10225" width="15" style="6" customWidth="1"/>
    <col min="10226" max="10226" width="20.140625" style="6" customWidth="1"/>
    <col min="10227" max="10227" width="16.28515625" style="6" customWidth="1"/>
    <col min="10228" max="10228" width="6" style="6" customWidth="1"/>
    <col min="10229" max="10229" width="12.42578125" style="6" customWidth="1"/>
    <col min="10230" max="10232" width="15" style="6" customWidth="1"/>
    <col min="10233" max="10233" width="7.28515625" style="6" customWidth="1"/>
    <col min="10234" max="10234" width="11.140625" style="6" customWidth="1"/>
    <col min="10235" max="10235" width="15" style="6" customWidth="1"/>
    <col min="10236" max="10236" width="18.85546875" style="6" customWidth="1"/>
    <col min="10237" max="10237" width="16.28515625" style="6" customWidth="1"/>
    <col min="10238" max="10238" width="25.28515625" style="6" customWidth="1"/>
    <col min="10239" max="10239" width="20.140625" style="6" customWidth="1"/>
    <col min="10240" max="10240" width="15" style="6" customWidth="1"/>
    <col min="10241" max="10241" width="17.5703125" style="6" customWidth="1"/>
    <col min="10242" max="10242" width="16.28515625" style="6" customWidth="1"/>
    <col min="10243" max="10244" width="15" style="6" customWidth="1"/>
    <col min="10245" max="10245" width="17.5703125" style="6" customWidth="1"/>
    <col min="10246" max="10246" width="20.140625" style="6" customWidth="1"/>
    <col min="10247" max="10247" width="16.28515625" style="6" customWidth="1"/>
    <col min="10248" max="10248" width="25.28515625" style="6" customWidth="1"/>
    <col min="10249" max="10249" width="18.85546875" style="6" customWidth="1"/>
    <col min="10250" max="10252" width="20.140625" style="6" customWidth="1"/>
    <col min="10253" max="10253" width="39.42578125" style="6" customWidth="1"/>
    <col min="10254" max="10254" width="25.28515625" style="6" customWidth="1"/>
    <col min="10255" max="10420" width="20.140625" style="6" customWidth="1"/>
    <col min="10421" max="10459" width="12.42578125" style="6" customWidth="1"/>
    <col min="10460" max="10460" width="20.140625" style="6" customWidth="1"/>
    <col min="10461" max="10461" width="21.42578125" style="6" customWidth="1"/>
    <col min="10462" max="10462" width="22.7109375" style="6" customWidth="1"/>
    <col min="10463" max="10463" width="13.7109375" style="6" customWidth="1"/>
    <col min="10464" max="10464" width="15" style="6" customWidth="1"/>
    <col min="10465" max="10466" width="17.5703125" style="6" customWidth="1"/>
    <col min="10467" max="10467" width="26.5703125" style="6" customWidth="1"/>
    <col min="10468" max="10468" width="16.28515625" style="6" customWidth="1"/>
    <col min="10469" max="10469" width="15" style="6" customWidth="1"/>
    <col min="10470" max="10471" width="12.42578125" style="6" customWidth="1"/>
    <col min="10472" max="10473" width="17.5703125" style="6" customWidth="1"/>
    <col min="10474" max="10474" width="7.28515625" style="6" customWidth="1"/>
    <col min="10475" max="10475" width="21.42578125" style="6" customWidth="1"/>
    <col min="10476" max="10477" width="16.28515625" style="6" customWidth="1"/>
    <col min="10478" max="10478" width="20.140625" style="6" customWidth="1"/>
    <col min="10479" max="10479" width="24" style="6" customWidth="1"/>
    <col min="10480" max="10480" width="18.85546875" style="6" customWidth="1"/>
    <col min="10481" max="10481" width="15" style="6" customWidth="1"/>
    <col min="10482" max="10482" width="20.140625" style="6" customWidth="1"/>
    <col min="10483" max="10483" width="16.28515625" style="6" customWidth="1"/>
    <col min="10484" max="10484" width="6" style="6" customWidth="1"/>
    <col min="10485" max="10485" width="12.42578125" style="6" customWidth="1"/>
    <col min="10486" max="10488" width="15" style="6" customWidth="1"/>
    <col min="10489" max="10489" width="7.28515625" style="6" customWidth="1"/>
    <col min="10490" max="10490" width="11.140625" style="6" customWidth="1"/>
    <col min="10491" max="10491" width="15" style="6" customWidth="1"/>
    <col min="10492" max="10492" width="18.85546875" style="6" customWidth="1"/>
    <col min="10493" max="10493" width="16.28515625" style="6" customWidth="1"/>
    <col min="10494" max="10494" width="25.28515625" style="6" customWidth="1"/>
    <col min="10495" max="10495" width="20.140625" style="6" customWidth="1"/>
    <col min="10496" max="10496" width="15" style="6" customWidth="1"/>
    <col min="10497" max="10497" width="17.5703125" style="6" customWidth="1"/>
    <col min="10498" max="10498" width="16.28515625" style="6" customWidth="1"/>
    <col min="10499" max="10500" width="15" style="6" customWidth="1"/>
    <col min="10501" max="10501" width="17.5703125" style="6" customWidth="1"/>
    <col min="10502" max="10502" width="20.140625" style="6" customWidth="1"/>
    <col min="10503" max="10503" width="16.28515625" style="6" customWidth="1"/>
    <col min="10504" max="10504" width="25.28515625" style="6" customWidth="1"/>
    <col min="10505" max="10505" width="18.85546875" style="6" customWidth="1"/>
    <col min="10506" max="10508" width="20.140625" style="6" customWidth="1"/>
    <col min="10509" max="10509" width="39.42578125" style="6" customWidth="1"/>
    <col min="10510" max="10510" width="25.28515625" style="6" customWidth="1"/>
    <col min="10511" max="10676" width="20.140625" style="6" customWidth="1"/>
    <col min="10677" max="10715" width="12.42578125" style="6" customWidth="1"/>
    <col min="10716" max="10716" width="20.140625" style="6" customWidth="1"/>
    <col min="10717" max="10717" width="21.42578125" style="6" customWidth="1"/>
    <col min="10718" max="10718" width="22.7109375" style="6" customWidth="1"/>
    <col min="10719" max="10719" width="13.7109375" style="6" customWidth="1"/>
    <col min="10720" max="10720" width="15" style="6" customWidth="1"/>
    <col min="10721" max="10722" width="17.5703125" style="6" customWidth="1"/>
    <col min="10723" max="10723" width="26.5703125" style="6" customWidth="1"/>
    <col min="10724" max="10724" width="16.28515625" style="6" customWidth="1"/>
    <col min="10725" max="10725" width="15" style="6" customWidth="1"/>
    <col min="10726" max="10727" width="12.42578125" style="6" customWidth="1"/>
    <col min="10728" max="10729" width="17.5703125" style="6" customWidth="1"/>
    <col min="10730" max="10730" width="7.28515625" style="6" customWidth="1"/>
    <col min="10731" max="10731" width="21.42578125" style="6" customWidth="1"/>
    <col min="10732" max="10733" width="16.28515625" style="6" customWidth="1"/>
    <col min="10734" max="10734" width="20.140625" style="6" customWidth="1"/>
    <col min="10735" max="10735" width="24" style="6" customWidth="1"/>
    <col min="10736" max="10736" width="18.85546875" style="6" customWidth="1"/>
    <col min="10737" max="10737" width="15" style="6" customWidth="1"/>
    <col min="10738" max="10738" width="20.140625" style="6" customWidth="1"/>
    <col min="10739" max="10739" width="16.28515625" style="6" customWidth="1"/>
    <col min="10740" max="10740" width="6" style="6" customWidth="1"/>
    <col min="10741" max="10741" width="12.42578125" style="6" customWidth="1"/>
    <col min="10742" max="10744" width="15" style="6" customWidth="1"/>
    <col min="10745" max="10745" width="7.28515625" style="6" customWidth="1"/>
    <col min="10746" max="10746" width="11.140625" style="6" customWidth="1"/>
    <col min="10747" max="10747" width="15" style="6" customWidth="1"/>
    <col min="10748" max="10748" width="18.85546875" style="6" customWidth="1"/>
    <col min="10749" max="10749" width="16.28515625" style="6" customWidth="1"/>
    <col min="10750" max="10750" width="25.28515625" style="6" customWidth="1"/>
    <col min="10751" max="10751" width="20.140625" style="6" customWidth="1"/>
    <col min="10752" max="10752" width="15" style="6" customWidth="1"/>
    <col min="10753" max="10753" width="17.5703125" style="6" customWidth="1"/>
    <col min="10754" max="10754" width="16.28515625" style="6" customWidth="1"/>
    <col min="10755" max="10756" width="15" style="6" customWidth="1"/>
    <col min="10757" max="10757" width="17.5703125" style="6" customWidth="1"/>
    <col min="10758" max="10758" width="20.140625" style="6" customWidth="1"/>
    <col min="10759" max="10759" width="16.28515625" style="6" customWidth="1"/>
    <col min="10760" max="10760" width="25.28515625" style="6" customWidth="1"/>
    <col min="10761" max="10761" width="18.85546875" style="6" customWidth="1"/>
    <col min="10762" max="10764" width="20.140625" style="6" customWidth="1"/>
    <col min="10765" max="10765" width="39.42578125" style="6" customWidth="1"/>
    <col min="10766" max="10766" width="25.28515625" style="6" customWidth="1"/>
    <col min="10767" max="10932" width="20.140625" style="6" customWidth="1"/>
    <col min="10933" max="10971" width="12.42578125" style="6" customWidth="1"/>
    <col min="10972" max="10972" width="20.140625" style="6" customWidth="1"/>
    <col min="10973" max="10973" width="21.42578125" style="6" customWidth="1"/>
    <col min="10974" max="10974" width="22.7109375" style="6" customWidth="1"/>
    <col min="10975" max="10975" width="13.7109375" style="6" customWidth="1"/>
    <col min="10976" max="10976" width="15" style="6" customWidth="1"/>
    <col min="10977" max="10978" width="17.5703125" style="6" customWidth="1"/>
    <col min="10979" max="10979" width="26.5703125" style="6" customWidth="1"/>
    <col min="10980" max="10980" width="16.28515625" style="6" customWidth="1"/>
    <col min="10981" max="10981" width="15" style="6" customWidth="1"/>
    <col min="10982" max="10983" width="12.42578125" style="6" customWidth="1"/>
    <col min="10984" max="10985" width="17.5703125" style="6" customWidth="1"/>
    <col min="10986" max="10986" width="7.28515625" style="6" customWidth="1"/>
    <col min="10987" max="10987" width="21.42578125" style="6" customWidth="1"/>
    <col min="10988" max="10989" width="16.28515625" style="6" customWidth="1"/>
    <col min="10990" max="10990" width="20.140625" style="6" customWidth="1"/>
    <col min="10991" max="10991" width="24" style="6" customWidth="1"/>
    <col min="10992" max="10992" width="18.85546875" style="6" customWidth="1"/>
    <col min="10993" max="10993" width="15" style="6" customWidth="1"/>
    <col min="10994" max="10994" width="20.140625" style="6" customWidth="1"/>
    <col min="10995" max="10995" width="16.28515625" style="6" customWidth="1"/>
    <col min="10996" max="10996" width="6" style="6" customWidth="1"/>
    <col min="10997" max="10997" width="12.42578125" style="6" customWidth="1"/>
    <col min="10998" max="11000" width="15" style="6" customWidth="1"/>
    <col min="11001" max="11001" width="7.28515625" style="6" customWidth="1"/>
    <col min="11002" max="11002" width="11.140625" style="6" customWidth="1"/>
    <col min="11003" max="11003" width="15" style="6" customWidth="1"/>
    <col min="11004" max="11004" width="18.85546875" style="6" customWidth="1"/>
    <col min="11005" max="11005" width="16.28515625" style="6" customWidth="1"/>
    <col min="11006" max="11006" width="25.28515625" style="6" customWidth="1"/>
    <col min="11007" max="11007" width="20.140625" style="6" customWidth="1"/>
    <col min="11008" max="11008" width="15" style="6" customWidth="1"/>
    <col min="11009" max="11009" width="17.5703125" style="6" customWidth="1"/>
    <col min="11010" max="11010" width="16.28515625" style="6" customWidth="1"/>
    <col min="11011" max="11012" width="15" style="6" customWidth="1"/>
    <col min="11013" max="11013" width="17.5703125" style="6" customWidth="1"/>
    <col min="11014" max="11014" width="20.140625" style="6" customWidth="1"/>
    <col min="11015" max="11015" width="16.28515625" style="6" customWidth="1"/>
    <col min="11016" max="11016" width="25.28515625" style="6" customWidth="1"/>
    <col min="11017" max="11017" width="18.85546875" style="6" customWidth="1"/>
    <col min="11018" max="11020" width="20.140625" style="6" customWidth="1"/>
    <col min="11021" max="11021" width="39.42578125" style="6" customWidth="1"/>
    <col min="11022" max="11022" width="25.28515625" style="6" customWidth="1"/>
    <col min="11023" max="11188" width="20.140625" style="6" customWidth="1"/>
    <col min="11189" max="11227" width="12.42578125" style="6" customWidth="1"/>
    <col min="11228" max="11228" width="20.140625" style="6" customWidth="1"/>
    <col min="11229" max="11229" width="21.42578125" style="6" customWidth="1"/>
    <col min="11230" max="11230" width="22.7109375" style="6" customWidth="1"/>
    <col min="11231" max="11231" width="13.7109375" style="6" customWidth="1"/>
    <col min="11232" max="11232" width="15" style="6" customWidth="1"/>
    <col min="11233" max="11234" width="17.5703125" style="6" customWidth="1"/>
    <col min="11235" max="11235" width="26.5703125" style="6" customWidth="1"/>
    <col min="11236" max="11236" width="16.28515625" style="6" customWidth="1"/>
    <col min="11237" max="11237" width="15" style="6" customWidth="1"/>
    <col min="11238" max="11239" width="12.42578125" style="6" customWidth="1"/>
    <col min="11240" max="11241" width="17.5703125" style="6" customWidth="1"/>
    <col min="11242" max="11242" width="7.28515625" style="6" customWidth="1"/>
    <col min="11243" max="11243" width="21.42578125" style="6" customWidth="1"/>
    <col min="11244" max="11245" width="16.28515625" style="6" customWidth="1"/>
    <col min="11246" max="11246" width="20.140625" style="6" customWidth="1"/>
    <col min="11247" max="11247" width="24" style="6" customWidth="1"/>
    <col min="11248" max="11248" width="18.85546875" style="6" customWidth="1"/>
    <col min="11249" max="11249" width="15" style="6" customWidth="1"/>
    <col min="11250" max="11250" width="20.140625" style="6" customWidth="1"/>
    <col min="11251" max="11251" width="16.28515625" style="6" customWidth="1"/>
    <col min="11252" max="11252" width="6" style="6" customWidth="1"/>
    <col min="11253" max="11253" width="12.42578125" style="6" customWidth="1"/>
    <col min="11254" max="11256" width="15" style="6" customWidth="1"/>
    <col min="11257" max="11257" width="7.28515625" style="6" customWidth="1"/>
    <col min="11258" max="11258" width="11.140625" style="6" customWidth="1"/>
    <col min="11259" max="11259" width="15" style="6" customWidth="1"/>
    <col min="11260" max="11260" width="18.85546875" style="6" customWidth="1"/>
    <col min="11261" max="11261" width="16.28515625" style="6" customWidth="1"/>
    <col min="11262" max="11262" width="25.28515625" style="6" customWidth="1"/>
    <col min="11263" max="11263" width="20.140625" style="6" customWidth="1"/>
    <col min="11264" max="11264" width="15" style="6" customWidth="1"/>
    <col min="11265" max="11265" width="17.5703125" style="6" customWidth="1"/>
    <col min="11266" max="11266" width="16.28515625" style="6" customWidth="1"/>
    <col min="11267" max="11268" width="15" style="6" customWidth="1"/>
    <col min="11269" max="11269" width="17.5703125" style="6" customWidth="1"/>
    <col min="11270" max="11270" width="20.140625" style="6" customWidth="1"/>
    <col min="11271" max="11271" width="16.28515625" style="6" customWidth="1"/>
    <col min="11272" max="11272" width="25.28515625" style="6" customWidth="1"/>
    <col min="11273" max="11273" width="18.85546875" style="6" customWidth="1"/>
    <col min="11274" max="11276" width="20.140625" style="6" customWidth="1"/>
    <col min="11277" max="11277" width="39.42578125" style="6" customWidth="1"/>
    <col min="11278" max="11278" width="25.28515625" style="6" customWidth="1"/>
    <col min="11279" max="11444" width="20.140625" style="6" customWidth="1"/>
    <col min="11445" max="11483" width="12.42578125" style="6" customWidth="1"/>
    <col min="11484" max="11484" width="20.140625" style="6" customWidth="1"/>
    <col min="11485" max="11485" width="21.42578125" style="6" customWidth="1"/>
    <col min="11486" max="11486" width="22.7109375" style="6" customWidth="1"/>
    <col min="11487" max="11487" width="13.7109375" style="6" customWidth="1"/>
    <col min="11488" max="11488" width="15" style="6" customWidth="1"/>
    <col min="11489" max="11490" width="17.5703125" style="6" customWidth="1"/>
    <col min="11491" max="11491" width="26.5703125" style="6" customWidth="1"/>
    <col min="11492" max="11492" width="16.28515625" style="6" customWidth="1"/>
    <col min="11493" max="11493" width="15" style="6" customWidth="1"/>
    <col min="11494" max="11495" width="12.42578125" style="6" customWidth="1"/>
    <col min="11496" max="11497" width="17.5703125" style="6" customWidth="1"/>
    <col min="11498" max="11498" width="7.28515625" style="6" customWidth="1"/>
    <col min="11499" max="11499" width="21.42578125" style="6" customWidth="1"/>
    <col min="11500" max="11501" width="16.28515625" style="6" customWidth="1"/>
    <col min="11502" max="11502" width="20.140625" style="6" customWidth="1"/>
    <col min="11503" max="11503" width="24" style="6" customWidth="1"/>
    <col min="11504" max="11504" width="18.85546875" style="6" customWidth="1"/>
    <col min="11505" max="11505" width="15" style="6" customWidth="1"/>
    <col min="11506" max="11506" width="20.140625" style="6" customWidth="1"/>
    <col min="11507" max="11507" width="16.28515625" style="6" customWidth="1"/>
    <col min="11508" max="11508" width="6" style="6" customWidth="1"/>
    <col min="11509" max="11509" width="12.42578125" style="6" customWidth="1"/>
    <col min="11510" max="11512" width="15" style="6" customWidth="1"/>
    <col min="11513" max="11513" width="7.28515625" style="6" customWidth="1"/>
    <col min="11514" max="11514" width="11.140625" style="6" customWidth="1"/>
    <col min="11515" max="11515" width="15" style="6" customWidth="1"/>
    <col min="11516" max="11516" width="18.85546875" style="6" customWidth="1"/>
    <col min="11517" max="11517" width="16.28515625" style="6" customWidth="1"/>
    <col min="11518" max="11518" width="25.28515625" style="6" customWidth="1"/>
    <col min="11519" max="11519" width="20.140625" style="6" customWidth="1"/>
    <col min="11520" max="11520" width="15" style="6" customWidth="1"/>
    <col min="11521" max="11521" width="17.5703125" style="6" customWidth="1"/>
    <col min="11522" max="11522" width="16.28515625" style="6" customWidth="1"/>
    <col min="11523" max="11524" width="15" style="6" customWidth="1"/>
    <col min="11525" max="11525" width="17.5703125" style="6" customWidth="1"/>
    <col min="11526" max="11526" width="20.140625" style="6" customWidth="1"/>
    <col min="11527" max="11527" width="16.28515625" style="6" customWidth="1"/>
    <col min="11528" max="11528" width="25.28515625" style="6" customWidth="1"/>
    <col min="11529" max="11529" width="18.85546875" style="6" customWidth="1"/>
    <col min="11530" max="11532" width="20.140625" style="6" customWidth="1"/>
    <col min="11533" max="11533" width="39.42578125" style="6" customWidth="1"/>
    <col min="11534" max="11534" width="25.28515625" style="6" customWidth="1"/>
    <col min="11535" max="11700" width="20.140625" style="6" customWidth="1"/>
    <col min="11701" max="11739" width="12.42578125" style="6" customWidth="1"/>
    <col min="11740" max="11740" width="20.140625" style="6" customWidth="1"/>
    <col min="11741" max="11741" width="21.42578125" style="6" customWidth="1"/>
    <col min="11742" max="11742" width="22.7109375" style="6" customWidth="1"/>
    <col min="11743" max="11743" width="13.7109375" style="6" customWidth="1"/>
    <col min="11744" max="11744" width="15" style="6" customWidth="1"/>
    <col min="11745" max="11746" width="17.5703125" style="6" customWidth="1"/>
    <col min="11747" max="11747" width="26.5703125" style="6" customWidth="1"/>
    <col min="11748" max="11748" width="16.28515625" style="6" customWidth="1"/>
    <col min="11749" max="11749" width="15" style="6" customWidth="1"/>
    <col min="11750" max="11751" width="12.42578125" style="6" customWidth="1"/>
    <col min="11752" max="11753" width="17.5703125" style="6" customWidth="1"/>
    <col min="11754" max="11754" width="7.28515625" style="6" customWidth="1"/>
    <col min="11755" max="11755" width="21.42578125" style="6" customWidth="1"/>
    <col min="11756" max="11757" width="16.28515625" style="6" customWidth="1"/>
    <col min="11758" max="11758" width="20.140625" style="6" customWidth="1"/>
    <col min="11759" max="11759" width="24" style="6" customWidth="1"/>
    <col min="11760" max="11760" width="18.85546875" style="6" customWidth="1"/>
    <col min="11761" max="11761" width="15" style="6" customWidth="1"/>
    <col min="11762" max="11762" width="20.140625" style="6" customWidth="1"/>
    <col min="11763" max="11763" width="16.28515625" style="6" customWidth="1"/>
    <col min="11764" max="11764" width="6" style="6" customWidth="1"/>
    <col min="11765" max="11765" width="12.42578125" style="6" customWidth="1"/>
    <col min="11766" max="11768" width="15" style="6" customWidth="1"/>
    <col min="11769" max="11769" width="7.28515625" style="6" customWidth="1"/>
    <col min="11770" max="11770" width="11.140625" style="6" customWidth="1"/>
    <col min="11771" max="11771" width="15" style="6" customWidth="1"/>
    <col min="11772" max="11772" width="18.85546875" style="6" customWidth="1"/>
    <col min="11773" max="11773" width="16.28515625" style="6" customWidth="1"/>
    <col min="11774" max="11774" width="25.28515625" style="6" customWidth="1"/>
    <col min="11775" max="11775" width="20.140625" style="6" customWidth="1"/>
    <col min="11776" max="11776" width="15" style="6" customWidth="1"/>
    <col min="11777" max="11777" width="17.5703125" style="6" customWidth="1"/>
    <col min="11778" max="11778" width="16.28515625" style="6" customWidth="1"/>
    <col min="11779" max="11780" width="15" style="6" customWidth="1"/>
    <col min="11781" max="11781" width="17.5703125" style="6" customWidth="1"/>
    <col min="11782" max="11782" width="20.140625" style="6" customWidth="1"/>
    <col min="11783" max="11783" width="16.28515625" style="6" customWidth="1"/>
    <col min="11784" max="11784" width="25.28515625" style="6" customWidth="1"/>
    <col min="11785" max="11785" width="18.85546875" style="6" customWidth="1"/>
    <col min="11786" max="11788" width="20.140625" style="6" customWidth="1"/>
    <col min="11789" max="11789" width="39.42578125" style="6" customWidth="1"/>
    <col min="11790" max="11790" width="25.28515625" style="6" customWidth="1"/>
    <col min="11791" max="11956" width="20.140625" style="6" customWidth="1"/>
    <col min="11957" max="11995" width="12.42578125" style="6" customWidth="1"/>
    <col min="11996" max="11996" width="20.140625" style="6" customWidth="1"/>
    <col min="11997" max="11997" width="21.42578125" style="6" customWidth="1"/>
    <col min="11998" max="11998" width="22.7109375" style="6" customWidth="1"/>
    <col min="11999" max="11999" width="13.7109375" style="6" customWidth="1"/>
    <col min="12000" max="12000" width="15" style="6" customWidth="1"/>
    <col min="12001" max="12002" width="17.5703125" style="6" customWidth="1"/>
    <col min="12003" max="12003" width="26.5703125" style="6" customWidth="1"/>
    <col min="12004" max="12004" width="16.28515625" style="6" customWidth="1"/>
    <col min="12005" max="12005" width="15" style="6" customWidth="1"/>
    <col min="12006" max="12007" width="12.42578125" style="6" customWidth="1"/>
    <col min="12008" max="12009" width="17.5703125" style="6" customWidth="1"/>
    <col min="12010" max="12010" width="7.28515625" style="6" customWidth="1"/>
    <col min="12011" max="12011" width="21.42578125" style="6" customWidth="1"/>
    <col min="12012" max="12013" width="16.28515625" style="6" customWidth="1"/>
    <col min="12014" max="12014" width="20.140625" style="6" customWidth="1"/>
    <col min="12015" max="12015" width="24" style="6" customWidth="1"/>
    <col min="12016" max="12016" width="18.85546875" style="6" customWidth="1"/>
    <col min="12017" max="12017" width="15" style="6" customWidth="1"/>
    <col min="12018" max="12018" width="20.140625" style="6" customWidth="1"/>
    <col min="12019" max="12019" width="16.28515625" style="6" customWidth="1"/>
    <col min="12020" max="12020" width="6" style="6" customWidth="1"/>
    <col min="12021" max="12021" width="12.42578125" style="6" customWidth="1"/>
    <col min="12022" max="12024" width="15" style="6" customWidth="1"/>
    <col min="12025" max="12025" width="7.28515625" style="6" customWidth="1"/>
    <col min="12026" max="12026" width="11.140625" style="6" customWidth="1"/>
    <col min="12027" max="12027" width="15" style="6" customWidth="1"/>
    <col min="12028" max="12028" width="18.85546875" style="6" customWidth="1"/>
    <col min="12029" max="12029" width="16.28515625" style="6" customWidth="1"/>
    <col min="12030" max="12030" width="25.28515625" style="6" customWidth="1"/>
    <col min="12031" max="12031" width="20.140625" style="6" customWidth="1"/>
    <col min="12032" max="12032" width="15" style="6" customWidth="1"/>
    <col min="12033" max="12033" width="17.5703125" style="6" customWidth="1"/>
    <col min="12034" max="12034" width="16.28515625" style="6" customWidth="1"/>
    <col min="12035" max="12036" width="15" style="6" customWidth="1"/>
    <col min="12037" max="12037" width="17.5703125" style="6" customWidth="1"/>
    <col min="12038" max="12038" width="20.140625" style="6" customWidth="1"/>
    <col min="12039" max="12039" width="16.28515625" style="6" customWidth="1"/>
    <col min="12040" max="12040" width="25.28515625" style="6" customWidth="1"/>
    <col min="12041" max="12041" width="18.85546875" style="6" customWidth="1"/>
    <col min="12042" max="12044" width="20.140625" style="6" customWidth="1"/>
    <col min="12045" max="12045" width="39.42578125" style="6" customWidth="1"/>
    <col min="12046" max="12046" width="25.28515625" style="6" customWidth="1"/>
    <col min="12047" max="12212" width="20.140625" style="6" customWidth="1"/>
    <col min="12213" max="12251" width="12.42578125" style="6" customWidth="1"/>
    <col min="12252" max="12252" width="20.140625" style="6" customWidth="1"/>
    <col min="12253" max="12253" width="21.42578125" style="6" customWidth="1"/>
    <col min="12254" max="12254" width="22.7109375" style="6" customWidth="1"/>
    <col min="12255" max="12255" width="13.7109375" style="6" customWidth="1"/>
    <col min="12256" max="12256" width="15" style="6" customWidth="1"/>
    <col min="12257" max="12258" width="17.5703125" style="6" customWidth="1"/>
    <col min="12259" max="12259" width="26.5703125" style="6" customWidth="1"/>
    <col min="12260" max="12260" width="16.28515625" style="6" customWidth="1"/>
    <col min="12261" max="12261" width="15" style="6" customWidth="1"/>
    <col min="12262" max="12263" width="12.42578125" style="6" customWidth="1"/>
    <col min="12264" max="12265" width="17.5703125" style="6" customWidth="1"/>
    <col min="12266" max="12266" width="7.28515625" style="6" customWidth="1"/>
    <col min="12267" max="12267" width="21.42578125" style="6" customWidth="1"/>
    <col min="12268" max="12269" width="16.28515625" style="6" customWidth="1"/>
    <col min="12270" max="12270" width="20.140625" style="6" customWidth="1"/>
    <col min="12271" max="12271" width="24" style="6" customWidth="1"/>
    <col min="12272" max="12272" width="18.85546875" style="6" customWidth="1"/>
    <col min="12273" max="12273" width="15" style="6" customWidth="1"/>
    <col min="12274" max="12274" width="20.140625" style="6" customWidth="1"/>
    <col min="12275" max="12275" width="16.28515625" style="6" customWidth="1"/>
    <col min="12276" max="12276" width="6" style="6" customWidth="1"/>
    <col min="12277" max="12277" width="12.42578125" style="6" customWidth="1"/>
    <col min="12278" max="12280" width="15" style="6" customWidth="1"/>
    <col min="12281" max="12281" width="7.28515625" style="6" customWidth="1"/>
    <col min="12282" max="12282" width="11.140625" style="6" customWidth="1"/>
    <col min="12283" max="12283" width="15" style="6" customWidth="1"/>
    <col min="12284" max="12284" width="18.85546875" style="6" customWidth="1"/>
    <col min="12285" max="12285" width="16.28515625" style="6" customWidth="1"/>
    <col min="12286" max="12286" width="25.28515625" style="6" customWidth="1"/>
    <col min="12287" max="12287" width="20.140625" style="6" customWidth="1"/>
    <col min="12288" max="12288" width="15" style="6" customWidth="1"/>
    <col min="12289" max="12289" width="17.5703125" style="6" customWidth="1"/>
    <col min="12290" max="12290" width="16.28515625" style="6" customWidth="1"/>
    <col min="12291" max="12292" width="15" style="6" customWidth="1"/>
    <col min="12293" max="12293" width="17.5703125" style="6" customWidth="1"/>
    <col min="12294" max="12294" width="20.140625" style="6" customWidth="1"/>
    <col min="12295" max="12295" width="16.28515625" style="6" customWidth="1"/>
    <col min="12296" max="12296" width="25.28515625" style="6" customWidth="1"/>
    <col min="12297" max="12297" width="18.85546875" style="6" customWidth="1"/>
    <col min="12298" max="12300" width="20.140625" style="6" customWidth="1"/>
    <col min="12301" max="12301" width="39.42578125" style="6" customWidth="1"/>
    <col min="12302" max="12302" width="25.28515625" style="6" customWidth="1"/>
    <col min="12303" max="12468" width="20.140625" style="6" customWidth="1"/>
    <col min="12469" max="12507" width="12.42578125" style="6" customWidth="1"/>
    <col min="12508" max="12508" width="20.140625" style="6" customWidth="1"/>
    <col min="12509" max="12509" width="21.42578125" style="6" customWidth="1"/>
    <col min="12510" max="12510" width="22.7109375" style="6" customWidth="1"/>
    <col min="12511" max="12511" width="13.7109375" style="6" customWidth="1"/>
    <col min="12512" max="12512" width="15" style="6" customWidth="1"/>
    <col min="12513" max="12514" width="17.5703125" style="6" customWidth="1"/>
    <col min="12515" max="12515" width="26.5703125" style="6" customWidth="1"/>
    <col min="12516" max="12516" width="16.28515625" style="6" customWidth="1"/>
    <col min="12517" max="12517" width="15" style="6" customWidth="1"/>
    <col min="12518" max="12519" width="12.42578125" style="6" customWidth="1"/>
    <col min="12520" max="12521" width="17.5703125" style="6" customWidth="1"/>
    <col min="12522" max="12522" width="7.28515625" style="6" customWidth="1"/>
    <col min="12523" max="12523" width="21.42578125" style="6" customWidth="1"/>
    <col min="12524" max="12525" width="16.28515625" style="6" customWidth="1"/>
    <col min="12526" max="12526" width="20.140625" style="6" customWidth="1"/>
    <col min="12527" max="12527" width="24" style="6" customWidth="1"/>
    <col min="12528" max="12528" width="18.85546875" style="6" customWidth="1"/>
    <col min="12529" max="12529" width="15" style="6" customWidth="1"/>
    <col min="12530" max="12530" width="20.140625" style="6" customWidth="1"/>
    <col min="12531" max="12531" width="16.28515625" style="6" customWidth="1"/>
    <col min="12532" max="12532" width="6" style="6" customWidth="1"/>
    <col min="12533" max="12533" width="12.42578125" style="6" customWidth="1"/>
    <col min="12534" max="12536" width="15" style="6" customWidth="1"/>
    <col min="12537" max="12537" width="7.28515625" style="6" customWidth="1"/>
    <col min="12538" max="12538" width="11.140625" style="6" customWidth="1"/>
    <col min="12539" max="12539" width="15" style="6" customWidth="1"/>
    <col min="12540" max="12540" width="18.85546875" style="6" customWidth="1"/>
    <col min="12541" max="12541" width="16.28515625" style="6" customWidth="1"/>
    <col min="12542" max="12542" width="25.28515625" style="6" customWidth="1"/>
    <col min="12543" max="12543" width="20.140625" style="6" customWidth="1"/>
    <col min="12544" max="12544" width="15" style="6" customWidth="1"/>
    <col min="12545" max="12545" width="17.5703125" style="6" customWidth="1"/>
    <col min="12546" max="12546" width="16.28515625" style="6" customWidth="1"/>
    <col min="12547" max="12548" width="15" style="6" customWidth="1"/>
    <col min="12549" max="12549" width="17.5703125" style="6" customWidth="1"/>
    <col min="12550" max="12550" width="20.140625" style="6" customWidth="1"/>
    <col min="12551" max="12551" width="16.28515625" style="6" customWidth="1"/>
    <col min="12552" max="12552" width="25.28515625" style="6" customWidth="1"/>
    <col min="12553" max="12553" width="18.85546875" style="6" customWidth="1"/>
    <col min="12554" max="12556" width="20.140625" style="6" customWidth="1"/>
    <col min="12557" max="12557" width="39.42578125" style="6" customWidth="1"/>
    <col min="12558" max="12558" width="25.28515625" style="6" customWidth="1"/>
    <col min="12559" max="12724" width="20.140625" style="6" customWidth="1"/>
    <col min="12725" max="12763" width="12.42578125" style="6" customWidth="1"/>
    <col min="12764" max="12764" width="20.140625" style="6" customWidth="1"/>
    <col min="12765" max="12765" width="21.42578125" style="6" customWidth="1"/>
    <col min="12766" max="12766" width="22.7109375" style="6" customWidth="1"/>
    <col min="12767" max="12767" width="13.7109375" style="6" customWidth="1"/>
    <col min="12768" max="12768" width="15" style="6" customWidth="1"/>
    <col min="12769" max="12770" width="17.5703125" style="6" customWidth="1"/>
    <col min="12771" max="12771" width="26.5703125" style="6" customWidth="1"/>
    <col min="12772" max="12772" width="16.28515625" style="6" customWidth="1"/>
    <col min="12773" max="12773" width="15" style="6" customWidth="1"/>
    <col min="12774" max="12775" width="12.42578125" style="6" customWidth="1"/>
    <col min="12776" max="12777" width="17.5703125" style="6" customWidth="1"/>
    <col min="12778" max="12778" width="7.28515625" style="6" customWidth="1"/>
    <col min="12779" max="12779" width="21.42578125" style="6" customWidth="1"/>
    <col min="12780" max="12781" width="16.28515625" style="6" customWidth="1"/>
    <col min="12782" max="12782" width="20.140625" style="6" customWidth="1"/>
    <col min="12783" max="12783" width="24" style="6" customWidth="1"/>
    <col min="12784" max="12784" width="18.85546875" style="6" customWidth="1"/>
    <col min="12785" max="12785" width="15" style="6" customWidth="1"/>
    <col min="12786" max="12786" width="20.140625" style="6" customWidth="1"/>
    <col min="12787" max="12787" width="16.28515625" style="6" customWidth="1"/>
    <col min="12788" max="12788" width="6" style="6" customWidth="1"/>
    <col min="12789" max="12789" width="12.42578125" style="6" customWidth="1"/>
    <col min="12790" max="12792" width="15" style="6" customWidth="1"/>
    <col min="12793" max="12793" width="7.28515625" style="6" customWidth="1"/>
    <col min="12794" max="12794" width="11.140625" style="6" customWidth="1"/>
    <col min="12795" max="12795" width="15" style="6" customWidth="1"/>
    <col min="12796" max="12796" width="18.85546875" style="6" customWidth="1"/>
    <col min="12797" max="12797" width="16.28515625" style="6" customWidth="1"/>
    <col min="12798" max="12798" width="25.28515625" style="6" customWidth="1"/>
    <col min="12799" max="12799" width="20.140625" style="6" customWidth="1"/>
    <col min="12800" max="12800" width="15" style="6" customWidth="1"/>
    <col min="12801" max="12801" width="17.5703125" style="6" customWidth="1"/>
    <col min="12802" max="12802" width="16.28515625" style="6" customWidth="1"/>
    <col min="12803" max="12804" width="15" style="6" customWidth="1"/>
    <col min="12805" max="12805" width="17.5703125" style="6" customWidth="1"/>
    <col min="12806" max="12806" width="20.140625" style="6" customWidth="1"/>
    <col min="12807" max="12807" width="16.28515625" style="6" customWidth="1"/>
    <col min="12808" max="12808" width="25.28515625" style="6" customWidth="1"/>
    <col min="12809" max="12809" width="18.85546875" style="6" customWidth="1"/>
    <col min="12810" max="12812" width="20.140625" style="6" customWidth="1"/>
    <col min="12813" max="12813" width="39.42578125" style="6" customWidth="1"/>
    <col min="12814" max="12814" width="25.28515625" style="6" customWidth="1"/>
    <col min="12815" max="12980" width="20.140625" style="6" customWidth="1"/>
    <col min="12981" max="13019" width="12.42578125" style="6" customWidth="1"/>
    <col min="13020" max="13020" width="20.140625" style="6" customWidth="1"/>
    <col min="13021" max="13021" width="21.42578125" style="6" customWidth="1"/>
    <col min="13022" max="13022" width="22.7109375" style="6" customWidth="1"/>
    <col min="13023" max="13023" width="13.7109375" style="6" customWidth="1"/>
    <col min="13024" max="13024" width="15" style="6" customWidth="1"/>
    <col min="13025" max="13026" width="17.5703125" style="6" customWidth="1"/>
    <col min="13027" max="13027" width="26.5703125" style="6" customWidth="1"/>
    <col min="13028" max="13028" width="16.28515625" style="6" customWidth="1"/>
    <col min="13029" max="13029" width="15" style="6" customWidth="1"/>
    <col min="13030" max="13031" width="12.42578125" style="6" customWidth="1"/>
    <col min="13032" max="13033" width="17.5703125" style="6" customWidth="1"/>
    <col min="13034" max="13034" width="7.28515625" style="6" customWidth="1"/>
    <col min="13035" max="13035" width="21.42578125" style="6" customWidth="1"/>
    <col min="13036" max="13037" width="16.28515625" style="6" customWidth="1"/>
    <col min="13038" max="13038" width="20.140625" style="6" customWidth="1"/>
    <col min="13039" max="13039" width="24" style="6" customWidth="1"/>
    <col min="13040" max="13040" width="18.85546875" style="6" customWidth="1"/>
    <col min="13041" max="13041" width="15" style="6" customWidth="1"/>
    <col min="13042" max="13042" width="20.140625" style="6" customWidth="1"/>
    <col min="13043" max="13043" width="16.28515625" style="6" customWidth="1"/>
    <col min="13044" max="13044" width="6" style="6" customWidth="1"/>
    <col min="13045" max="13045" width="12.42578125" style="6" customWidth="1"/>
    <col min="13046" max="13048" width="15" style="6" customWidth="1"/>
    <col min="13049" max="13049" width="7.28515625" style="6" customWidth="1"/>
    <col min="13050" max="13050" width="11.140625" style="6" customWidth="1"/>
    <col min="13051" max="13051" width="15" style="6" customWidth="1"/>
    <col min="13052" max="13052" width="18.85546875" style="6" customWidth="1"/>
    <col min="13053" max="13053" width="16.28515625" style="6" customWidth="1"/>
    <col min="13054" max="13054" width="25.28515625" style="6" customWidth="1"/>
    <col min="13055" max="13055" width="20.140625" style="6" customWidth="1"/>
    <col min="13056" max="13056" width="15" style="6" customWidth="1"/>
    <col min="13057" max="13057" width="17.5703125" style="6" customWidth="1"/>
    <col min="13058" max="13058" width="16.28515625" style="6" customWidth="1"/>
    <col min="13059" max="13060" width="15" style="6" customWidth="1"/>
    <col min="13061" max="13061" width="17.5703125" style="6" customWidth="1"/>
    <col min="13062" max="13062" width="20.140625" style="6" customWidth="1"/>
    <col min="13063" max="13063" width="16.28515625" style="6" customWidth="1"/>
    <col min="13064" max="13064" width="25.28515625" style="6" customWidth="1"/>
    <col min="13065" max="13065" width="18.85546875" style="6" customWidth="1"/>
    <col min="13066" max="13068" width="20.140625" style="6" customWidth="1"/>
    <col min="13069" max="13069" width="39.42578125" style="6" customWidth="1"/>
    <col min="13070" max="13070" width="25.28515625" style="6" customWidth="1"/>
    <col min="13071" max="13236" width="20.140625" style="6" customWidth="1"/>
    <col min="13237" max="13275" width="12.42578125" style="6" customWidth="1"/>
    <col min="13276" max="13276" width="20.140625" style="6" customWidth="1"/>
    <col min="13277" max="13277" width="21.42578125" style="6" customWidth="1"/>
    <col min="13278" max="13278" width="22.7109375" style="6" customWidth="1"/>
    <col min="13279" max="13279" width="13.7109375" style="6" customWidth="1"/>
    <col min="13280" max="13280" width="15" style="6" customWidth="1"/>
    <col min="13281" max="13282" width="17.5703125" style="6" customWidth="1"/>
    <col min="13283" max="13283" width="26.5703125" style="6" customWidth="1"/>
    <col min="13284" max="13284" width="16.28515625" style="6" customWidth="1"/>
    <col min="13285" max="13285" width="15" style="6" customWidth="1"/>
    <col min="13286" max="13287" width="12.42578125" style="6" customWidth="1"/>
    <col min="13288" max="13289" width="17.5703125" style="6" customWidth="1"/>
    <col min="13290" max="13290" width="7.28515625" style="6" customWidth="1"/>
    <col min="13291" max="13291" width="21.42578125" style="6" customWidth="1"/>
    <col min="13292" max="13293" width="16.28515625" style="6" customWidth="1"/>
    <col min="13294" max="13294" width="20.140625" style="6" customWidth="1"/>
    <col min="13295" max="13295" width="24" style="6" customWidth="1"/>
    <col min="13296" max="13296" width="18.85546875" style="6" customWidth="1"/>
    <col min="13297" max="13297" width="15" style="6" customWidth="1"/>
    <col min="13298" max="13298" width="20.140625" style="6" customWidth="1"/>
    <col min="13299" max="13299" width="16.28515625" style="6" customWidth="1"/>
    <col min="13300" max="13300" width="6" style="6" customWidth="1"/>
    <col min="13301" max="13301" width="12.42578125" style="6" customWidth="1"/>
    <col min="13302" max="13304" width="15" style="6" customWidth="1"/>
    <col min="13305" max="13305" width="7.28515625" style="6" customWidth="1"/>
    <col min="13306" max="13306" width="11.140625" style="6" customWidth="1"/>
    <col min="13307" max="13307" width="15" style="6" customWidth="1"/>
    <col min="13308" max="13308" width="18.85546875" style="6" customWidth="1"/>
    <col min="13309" max="13309" width="16.28515625" style="6" customWidth="1"/>
    <col min="13310" max="13310" width="25.28515625" style="6" customWidth="1"/>
    <col min="13311" max="13311" width="20.140625" style="6" customWidth="1"/>
    <col min="13312" max="13312" width="15" style="6" customWidth="1"/>
    <col min="13313" max="13313" width="17.5703125" style="6" customWidth="1"/>
    <col min="13314" max="13314" width="16.28515625" style="6" customWidth="1"/>
    <col min="13315" max="13316" width="15" style="6" customWidth="1"/>
    <col min="13317" max="13317" width="17.5703125" style="6" customWidth="1"/>
    <col min="13318" max="13318" width="20.140625" style="6" customWidth="1"/>
    <col min="13319" max="13319" width="16.28515625" style="6" customWidth="1"/>
    <col min="13320" max="13320" width="25.28515625" style="6" customWidth="1"/>
    <col min="13321" max="13321" width="18.85546875" style="6" customWidth="1"/>
    <col min="13322" max="13324" width="20.140625" style="6" customWidth="1"/>
    <col min="13325" max="13325" width="39.42578125" style="6" customWidth="1"/>
    <col min="13326" max="13326" width="25.28515625" style="6" customWidth="1"/>
    <col min="13327" max="13492" width="20.140625" style="6" customWidth="1"/>
    <col min="13493" max="13531" width="12.42578125" style="6" customWidth="1"/>
    <col min="13532" max="13532" width="20.140625" style="6" customWidth="1"/>
    <col min="13533" max="13533" width="21.42578125" style="6" customWidth="1"/>
    <col min="13534" max="13534" width="22.7109375" style="6" customWidth="1"/>
    <col min="13535" max="13535" width="13.7109375" style="6" customWidth="1"/>
    <col min="13536" max="13536" width="15" style="6" customWidth="1"/>
    <col min="13537" max="13538" width="17.5703125" style="6" customWidth="1"/>
    <col min="13539" max="13539" width="26.5703125" style="6" customWidth="1"/>
    <col min="13540" max="13540" width="16.28515625" style="6" customWidth="1"/>
    <col min="13541" max="13541" width="15" style="6" customWidth="1"/>
    <col min="13542" max="13543" width="12.42578125" style="6" customWidth="1"/>
    <col min="13544" max="13545" width="17.5703125" style="6" customWidth="1"/>
    <col min="13546" max="13546" width="7.28515625" style="6" customWidth="1"/>
    <col min="13547" max="13547" width="21.42578125" style="6" customWidth="1"/>
    <col min="13548" max="13549" width="16.28515625" style="6" customWidth="1"/>
    <col min="13550" max="13550" width="20.140625" style="6" customWidth="1"/>
    <col min="13551" max="13551" width="24" style="6" customWidth="1"/>
    <col min="13552" max="13552" width="18.85546875" style="6" customWidth="1"/>
    <col min="13553" max="13553" width="15" style="6" customWidth="1"/>
    <col min="13554" max="13554" width="20.140625" style="6" customWidth="1"/>
    <col min="13555" max="13555" width="16.28515625" style="6" customWidth="1"/>
    <col min="13556" max="13556" width="6" style="6" customWidth="1"/>
    <col min="13557" max="13557" width="12.42578125" style="6" customWidth="1"/>
    <col min="13558" max="13560" width="15" style="6" customWidth="1"/>
    <col min="13561" max="13561" width="7.28515625" style="6" customWidth="1"/>
    <col min="13562" max="13562" width="11.140625" style="6" customWidth="1"/>
    <col min="13563" max="13563" width="15" style="6" customWidth="1"/>
    <col min="13564" max="13564" width="18.85546875" style="6" customWidth="1"/>
    <col min="13565" max="13565" width="16.28515625" style="6" customWidth="1"/>
    <col min="13566" max="13566" width="25.28515625" style="6" customWidth="1"/>
    <col min="13567" max="13567" width="20.140625" style="6" customWidth="1"/>
    <col min="13568" max="13568" width="15" style="6" customWidth="1"/>
    <col min="13569" max="13569" width="17.5703125" style="6" customWidth="1"/>
    <col min="13570" max="13570" width="16.28515625" style="6" customWidth="1"/>
    <col min="13571" max="13572" width="15" style="6" customWidth="1"/>
    <col min="13573" max="13573" width="17.5703125" style="6" customWidth="1"/>
    <col min="13574" max="13574" width="20.140625" style="6" customWidth="1"/>
    <col min="13575" max="13575" width="16.28515625" style="6" customWidth="1"/>
    <col min="13576" max="13576" width="25.28515625" style="6" customWidth="1"/>
    <col min="13577" max="13577" width="18.85546875" style="6" customWidth="1"/>
    <col min="13578" max="13580" width="20.140625" style="6" customWidth="1"/>
    <col min="13581" max="13581" width="39.42578125" style="6" customWidth="1"/>
    <col min="13582" max="13582" width="25.28515625" style="6" customWidth="1"/>
    <col min="13583" max="13748" width="20.140625" style="6" customWidth="1"/>
    <col min="13749" max="13787" width="12.42578125" style="6" customWidth="1"/>
    <col min="13788" max="13788" width="20.140625" style="6" customWidth="1"/>
    <col min="13789" max="13789" width="21.42578125" style="6" customWidth="1"/>
    <col min="13790" max="13790" width="22.7109375" style="6" customWidth="1"/>
    <col min="13791" max="13791" width="13.7109375" style="6" customWidth="1"/>
    <col min="13792" max="13792" width="15" style="6" customWidth="1"/>
    <col min="13793" max="13794" width="17.5703125" style="6" customWidth="1"/>
    <col min="13795" max="13795" width="26.5703125" style="6" customWidth="1"/>
    <col min="13796" max="13796" width="16.28515625" style="6" customWidth="1"/>
    <col min="13797" max="13797" width="15" style="6" customWidth="1"/>
    <col min="13798" max="13799" width="12.42578125" style="6" customWidth="1"/>
    <col min="13800" max="13801" width="17.5703125" style="6" customWidth="1"/>
    <col min="13802" max="13802" width="7.28515625" style="6" customWidth="1"/>
    <col min="13803" max="13803" width="21.42578125" style="6" customWidth="1"/>
    <col min="13804" max="13805" width="16.28515625" style="6" customWidth="1"/>
    <col min="13806" max="13806" width="20.140625" style="6" customWidth="1"/>
    <col min="13807" max="13807" width="24" style="6" customWidth="1"/>
    <col min="13808" max="13808" width="18.85546875" style="6" customWidth="1"/>
    <col min="13809" max="13809" width="15" style="6" customWidth="1"/>
    <col min="13810" max="13810" width="20.140625" style="6" customWidth="1"/>
    <col min="13811" max="13811" width="16.28515625" style="6" customWidth="1"/>
    <col min="13812" max="13812" width="6" style="6" customWidth="1"/>
    <col min="13813" max="13813" width="12.42578125" style="6" customWidth="1"/>
    <col min="13814" max="13816" width="15" style="6" customWidth="1"/>
    <col min="13817" max="13817" width="7.28515625" style="6" customWidth="1"/>
    <col min="13818" max="13818" width="11.140625" style="6" customWidth="1"/>
    <col min="13819" max="13819" width="15" style="6" customWidth="1"/>
    <col min="13820" max="13820" width="18.85546875" style="6" customWidth="1"/>
    <col min="13821" max="13821" width="16.28515625" style="6" customWidth="1"/>
    <col min="13822" max="13822" width="25.28515625" style="6" customWidth="1"/>
    <col min="13823" max="13823" width="20.140625" style="6" customWidth="1"/>
    <col min="13824" max="13824" width="15" style="6" customWidth="1"/>
    <col min="13825" max="13825" width="17.5703125" style="6" customWidth="1"/>
    <col min="13826" max="13826" width="16.28515625" style="6" customWidth="1"/>
    <col min="13827" max="13828" width="15" style="6" customWidth="1"/>
    <col min="13829" max="13829" width="17.5703125" style="6" customWidth="1"/>
    <col min="13830" max="13830" width="20.140625" style="6" customWidth="1"/>
    <col min="13831" max="13831" width="16.28515625" style="6" customWidth="1"/>
    <col min="13832" max="13832" width="25.28515625" style="6" customWidth="1"/>
    <col min="13833" max="13833" width="18.85546875" style="6" customWidth="1"/>
    <col min="13834" max="13836" width="20.140625" style="6" customWidth="1"/>
    <col min="13837" max="13837" width="39.42578125" style="6" customWidth="1"/>
    <col min="13838" max="13838" width="25.28515625" style="6" customWidth="1"/>
    <col min="13839" max="14004" width="20.140625" style="6" customWidth="1"/>
    <col min="14005" max="14043" width="12.42578125" style="6" customWidth="1"/>
    <col min="14044" max="14044" width="20.140625" style="6" customWidth="1"/>
    <col min="14045" max="14045" width="21.42578125" style="6" customWidth="1"/>
    <col min="14046" max="14046" width="22.7109375" style="6" customWidth="1"/>
    <col min="14047" max="14047" width="13.7109375" style="6" customWidth="1"/>
    <col min="14048" max="14048" width="15" style="6" customWidth="1"/>
    <col min="14049" max="14050" width="17.5703125" style="6" customWidth="1"/>
    <col min="14051" max="14051" width="26.5703125" style="6" customWidth="1"/>
    <col min="14052" max="14052" width="16.28515625" style="6" customWidth="1"/>
    <col min="14053" max="14053" width="15" style="6" customWidth="1"/>
    <col min="14054" max="14055" width="12.42578125" style="6" customWidth="1"/>
    <col min="14056" max="14057" width="17.5703125" style="6" customWidth="1"/>
    <col min="14058" max="14058" width="7.28515625" style="6" customWidth="1"/>
    <col min="14059" max="14059" width="21.42578125" style="6" customWidth="1"/>
    <col min="14060" max="14061" width="16.28515625" style="6" customWidth="1"/>
    <col min="14062" max="14062" width="20.140625" style="6" customWidth="1"/>
    <col min="14063" max="14063" width="24" style="6" customWidth="1"/>
    <col min="14064" max="14064" width="18.85546875" style="6" customWidth="1"/>
    <col min="14065" max="14065" width="15" style="6" customWidth="1"/>
    <col min="14066" max="14066" width="20.140625" style="6" customWidth="1"/>
    <col min="14067" max="14067" width="16.28515625" style="6" customWidth="1"/>
    <col min="14068" max="14068" width="6" style="6" customWidth="1"/>
    <col min="14069" max="14069" width="12.42578125" style="6" customWidth="1"/>
    <col min="14070" max="14072" width="15" style="6" customWidth="1"/>
    <col min="14073" max="14073" width="7.28515625" style="6" customWidth="1"/>
    <col min="14074" max="14074" width="11.140625" style="6" customWidth="1"/>
    <col min="14075" max="14075" width="15" style="6" customWidth="1"/>
    <col min="14076" max="14076" width="18.85546875" style="6" customWidth="1"/>
    <col min="14077" max="14077" width="16.28515625" style="6" customWidth="1"/>
    <col min="14078" max="14078" width="25.28515625" style="6" customWidth="1"/>
    <col min="14079" max="14079" width="20.140625" style="6" customWidth="1"/>
    <col min="14080" max="14080" width="15" style="6" customWidth="1"/>
    <col min="14081" max="14081" width="17.5703125" style="6" customWidth="1"/>
    <col min="14082" max="14082" width="16.28515625" style="6" customWidth="1"/>
    <col min="14083" max="14084" width="15" style="6" customWidth="1"/>
    <col min="14085" max="14085" width="17.5703125" style="6" customWidth="1"/>
    <col min="14086" max="14086" width="20.140625" style="6" customWidth="1"/>
    <col min="14087" max="14087" width="16.28515625" style="6" customWidth="1"/>
    <col min="14088" max="14088" width="25.28515625" style="6" customWidth="1"/>
    <col min="14089" max="14089" width="18.85546875" style="6" customWidth="1"/>
    <col min="14090" max="14092" width="20.140625" style="6" customWidth="1"/>
    <col min="14093" max="14093" width="39.42578125" style="6" customWidth="1"/>
    <col min="14094" max="14094" width="25.28515625" style="6" customWidth="1"/>
    <col min="14095" max="14260" width="20.140625" style="6" customWidth="1"/>
    <col min="14261" max="14299" width="12.42578125" style="6" customWidth="1"/>
    <col min="14300" max="14300" width="20.140625" style="6" customWidth="1"/>
    <col min="14301" max="14301" width="21.42578125" style="6" customWidth="1"/>
    <col min="14302" max="14302" width="22.7109375" style="6" customWidth="1"/>
    <col min="14303" max="14303" width="13.7109375" style="6" customWidth="1"/>
    <col min="14304" max="14304" width="15" style="6" customWidth="1"/>
    <col min="14305" max="14306" width="17.5703125" style="6" customWidth="1"/>
    <col min="14307" max="14307" width="26.5703125" style="6" customWidth="1"/>
    <col min="14308" max="14308" width="16.28515625" style="6" customWidth="1"/>
    <col min="14309" max="14309" width="15" style="6" customWidth="1"/>
    <col min="14310" max="14311" width="12.42578125" style="6" customWidth="1"/>
    <col min="14312" max="14313" width="17.5703125" style="6" customWidth="1"/>
    <col min="14314" max="14314" width="7.28515625" style="6" customWidth="1"/>
    <col min="14315" max="14315" width="21.42578125" style="6" customWidth="1"/>
    <col min="14316" max="14317" width="16.28515625" style="6" customWidth="1"/>
    <col min="14318" max="14318" width="20.140625" style="6" customWidth="1"/>
    <col min="14319" max="14319" width="24" style="6" customWidth="1"/>
    <col min="14320" max="14320" width="18.85546875" style="6" customWidth="1"/>
    <col min="14321" max="14321" width="15" style="6" customWidth="1"/>
    <col min="14322" max="14322" width="20.140625" style="6" customWidth="1"/>
    <col min="14323" max="14323" width="16.28515625" style="6" customWidth="1"/>
    <col min="14324" max="14324" width="6" style="6" customWidth="1"/>
    <col min="14325" max="14325" width="12.42578125" style="6" customWidth="1"/>
    <col min="14326" max="14328" width="15" style="6" customWidth="1"/>
    <col min="14329" max="14329" width="7.28515625" style="6" customWidth="1"/>
    <col min="14330" max="14330" width="11.140625" style="6" customWidth="1"/>
    <col min="14331" max="14331" width="15" style="6" customWidth="1"/>
    <col min="14332" max="14332" width="18.85546875" style="6" customWidth="1"/>
    <col min="14333" max="14333" width="16.28515625" style="6" customWidth="1"/>
    <col min="14334" max="14334" width="25.28515625" style="6" customWidth="1"/>
    <col min="14335" max="14335" width="20.140625" style="6" customWidth="1"/>
    <col min="14336" max="14336" width="15" style="6" customWidth="1"/>
    <col min="14337" max="14337" width="17.5703125" style="6" customWidth="1"/>
    <col min="14338" max="14338" width="16.28515625" style="6" customWidth="1"/>
    <col min="14339" max="14340" width="15" style="6" customWidth="1"/>
    <col min="14341" max="14341" width="17.5703125" style="6" customWidth="1"/>
    <col min="14342" max="14342" width="20.140625" style="6" customWidth="1"/>
    <col min="14343" max="14343" width="16.28515625" style="6" customWidth="1"/>
    <col min="14344" max="14344" width="25.28515625" style="6" customWidth="1"/>
    <col min="14345" max="14345" width="18.85546875" style="6" customWidth="1"/>
    <col min="14346" max="14348" width="20.140625" style="6" customWidth="1"/>
    <col min="14349" max="14349" width="39.42578125" style="6" customWidth="1"/>
    <col min="14350" max="14350" width="25.28515625" style="6" customWidth="1"/>
    <col min="14351" max="14516" width="20.140625" style="6" customWidth="1"/>
    <col min="14517" max="14555" width="12.42578125" style="6" customWidth="1"/>
    <col min="14556" max="14556" width="20.140625" style="6" customWidth="1"/>
    <col min="14557" max="14557" width="21.42578125" style="6" customWidth="1"/>
    <col min="14558" max="14558" width="22.7109375" style="6" customWidth="1"/>
    <col min="14559" max="14559" width="13.7109375" style="6" customWidth="1"/>
    <col min="14560" max="14560" width="15" style="6" customWidth="1"/>
    <col min="14561" max="14562" width="17.5703125" style="6" customWidth="1"/>
    <col min="14563" max="14563" width="26.5703125" style="6" customWidth="1"/>
    <col min="14564" max="14564" width="16.28515625" style="6" customWidth="1"/>
    <col min="14565" max="14565" width="15" style="6" customWidth="1"/>
    <col min="14566" max="14567" width="12.42578125" style="6" customWidth="1"/>
    <col min="14568" max="14569" width="17.5703125" style="6" customWidth="1"/>
    <col min="14570" max="14570" width="7.28515625" style="6" customWidth="1"/>
    <col min="14571" max="14571" width="21.42578125" style="6" customWidth="1"/>
    <col min="14572" max="14573" width="16.28515625" style="6" customWidth="1"/>
    <col min="14574" max="14574" width="20.140625" style="6" customWidth="1"/>
    <col min="14575" max="14575" width="24" style="6" customWidth="1"/>
    <col min="14576" max="14576" width="18.85546875" style="6" customWidth="1"/>
    <col min="14577" max="14577" width="15" style="6" customWidth="1"/>
    <col min="14578" max="14578" width="20.140625" style="6" customWidth="1"/>
    <col min="14579" max="14579" width="16.28515625" style="6" customWidth="1"/>
    <col min="14580" max="14580" width="6" style="6" customWidth="1"/>
    <col min="14581" max="14581" width="12.42578125" style="6" customWidth="1"/>
    <col min="14582" max="14584" width="15" style="6" customWidth="1"/>
    <col min="14585" max="14585" width="7.28515625" style="6" customWidth="1"/>
    <col min="14586" max="14586" width="11.140625" style="6" customWidth="1"/>
    <col min="14587" max="14587" width="15" style="6" customWidth="1"/>
    <col min="14588" max="14588" width="18.85546875" style="6" customWidth="1"/>
    <col min="14589" max="14589" width="16.28515625" style="6" customWidth="1"/>
    <col min="14590" max="14590" width="25.28515625" style="6" customWidth="1"/>
    <col min="14591" max="14591" width="20.140625" style="6" customWidth="1"/>
    <col min="14592" max="14592" width="15" style="6" customWidth="1"/>
    <col min="14593" max="14593" width="17.5703125" style="6" customWidth="1"/>
    <col min="14594" max="14594" width="16.28515625" style="6" customWidth="1"/>
    <col min="14595" max="14596" width="15" style="6" customWidth="1"/>
    <col min="14597" max="14597" width="17.5703125" style="6" customWidth="1"/>
    <col min="14598" max="14598" width="20.140625" style="6" customWidth="1"/>
    <col min="14599" max="14599" width="16.28515625" style="6" customWidth="1"/>
    <col min="14600" max="14600" width="25.28515625" style="6" customWidth="1"/>
    <col min="14601" max="14601" width="18.85546875" style="6" customWidth="1"/>
    <col min="14602" max="14604" width="20.140625" style="6" customWidth="1"/>
    <col min="14605" max="14605" width="39.42578125" style="6" customWidth="1"/>
    <col min="14606" max="14606" width="25.28515625" style="6" customWidth="1"/>
    <col min="14607" max="14772" width="20.140625" style="6" customWidth="1"/>
    <col min="14773" max="14811" width="12.42578125" style="6" customWidth="1"/>
    <col min="14812" max="14812" width="20.140625" style="6" customWidth="1"/>
    <col min="14813" max="14813" width="21.42578125" style="6" customWidth="1"/>
    <col min="14814" max="14814" width="22.7109375" style="6" customWidth="1"/>
    <col min="14815" max="14815" width="13.7109375" style="6" customWidth="1"/>
    <col min="14816" max="14816" width="15" style="6" customWidth="1"/>
    <col min="14817" max="14818" width="17.5703125" style="6" customWidth="1"/>
    <col min="14819" max="14819" width="26.5703125" style="6" customWidth="1"/>
    <col min="14820" max="14820" width="16.28515625" style="6" customWidth="1"/>
    <col min="14821" max="14821" width="15" style="6" customWidth="1"/>
    <col min="14822" max="14823" width="12.42578125" style="6" customWidth="1"/>
    <col min="14824" max="14825" width="17.5703125" style="6" customWidth="1"/>
    <col min="14826" max="14826" width="7.28515625" style="6" customWidth="1"/>
    <col min="14827" max="14827" width="21.42578125" style="6" customWidth="1"/>
    <col min="14828" max="14829" width="16.28515625" style="6" customWidth="1"/>
    <col min="14830" max="14830" width="20.140625" style="6" customWidth="1"/>
    <col min="14831" max="14831" width="24" style="6" customWidth="1"/>
    <col min="14832" max="14832" width="18.85546875" style="6" customWidth="1"/>
    <col min="14833" max="14833" width="15" style="6" customWidth="1"/>
    <col min="14834" max="14834" width="20.140625" style="6" customWidth="1"/>
    <col min="14835" max="14835" width="16.28515625" style="6" customWidth="1"/>
    <col min="14836" max="14836" width="6" style="6" customWidth="1"/>
    <col min="14837" max="14837" width="12.42578125" style="6" customWidth="1"/>
    <col min="14838" max="14840" width="15" style="6" customWidth="1"/>
    <col min="14841" max="14841" width="7.28515625" style="6" customWidth="1"/>
    <col min="14842" max="14842" width="11.140625" style="6" customWidth="1"/>
    <col min="14843" max="14843" width="15" style="6" customWidth="1"/>
    <col min="14844" max="14844" width="18.85546875" style="6" customWidth="1"/>
    <col min="14845" max="14845" width="16.28515625" style="6" customWidth="1"/>
    <col min="14846" max="14846" width="25.28515625" style="6" customWidth="1"/>
    <col min="14847" max="14847" width="20.140625" style="6" customWidth="1"/>
    <col min="14848" max="14848" width="15" style="6" customWidth="1"/>
    <col min="14849" max="14849" width="17.5703125" style="6" customWidth="1"/>
    <col min="14850" max="14850" width="16.28515625" style="6" customWidth="1"/>
    <col min="14851" max="14852" width="15" style="6" customWidth="1"/>
    <col min="14853" max="14853" width="17.5703125" style="6" customWidth="1"/>
    <col min="14854" max="14854" width="20.140625" style="6" customWidth="1"/>
    <col min="14855" max="14855" width="16.28515625" style="6" customWidth="1"/>
    <col min="14856" max="14856" width="25.28515625" style="6" customWidth="1"/>
    <col min="14857" max="14857" width="18.85546875" style="6" customWidth="1"/>
    <col min="14858" max="14860" width="20.140625" style="6" customWidth="1"/>
    <col min="14861" max="14861" width="39.42578125" style="6" customWidth="1"/>
    <col min="14862" max="14862" width="25.28515625" style="6" customWidth="1"/>
    <col min="14863" max="15028" width="20.140625" style="6" customWidth="1"/>
    <col min="15029" max="15067" width="12.42578125" style="6" customWidth="1"/>
    <col min="15068" max="15068" width="20.140625" style="6" customWidth="1"/>
    <col min="15069" max="15069" width="21.42578125" style="6" customWidth="1"/>
    <col min="15070" max="15070" width="22.7109375" style="6" customWidth="1"/>
    <col min="15071" max="15071" width="13.7109375" style="6" customWidth="1"/>
    <col min="15072" max="15072" width="15" style="6" customWidth="1"/>
    <col min="15073" max="15074" width="17.5703125" style="6" customWidth="1"/>
    <col min="15075" max="15075" width="26.5703125" style="6" customWidth="1"/>
    <col min="15076" max="15076" width="16.28515625" style="6" customWidth="1"/>
    <col min="15077" max="15077" width="15" style="6" customWidth="1"/>
    <col min="15078" max="15079" width="12.42578125" style="6" customWidth="1"/>
    <col min="15080" max="15081" width="17.5703125" style="6" customWidth="1"/>
    <col min="15082" max="15082" width="7.28515625" style="6" customWidth="1"/>
    <col min="15083" max="15083" width="21.42578125" style="6" customWidth="1"/>
    <col min="15084" max="15085" width="16.28515625" style="6" customWidth="1"/>
    <col min="15086" max="15086" width="20.140625" style="6" customWidth="1"/>
    <col min="15087" max="15087" width="24" style="6" customWidth="1"/>
    <col min="15088" max="15088" width="18.85546875" style="6" customWidth="1"/>
    <col min="15089" max="15089" width="15" style="6" customWidth="1"/>
    <col min="15090" max="15090" width="20.140625" style="6" customWidth="1"/>
    <col min="15091" max="15091" width="16.28515625" style="6" customWidth="1"/>
    <col min="15092" max="15092" width="6" style="6" customWidth="1"/>
    <col min="15093" max="15093" width="12.42578125" style="6" customWidth="1"/>
    <col min="15094" max="15096" width="15" style="6" customWidth="1"/>
    <col min="15097" max="15097" width="7.28515625" style="6" customWidth="1"/>
    <col min="15098" max="15098" width="11.140625" style="6" customWidth="1"/>
    <col min="15099" max="15099" width="15" style="6" customWidth="1"/>
    <col min="15100" max="15100" width="18.85546875" style="6" customWidth="1"/>
    <col min="15101" max="15101" width="16.28515625" style="6" customWidth="1"/>
    <col min="15102" max="15102" width="25.28515625" style="6" customWidth="1"/>
    <col min="15103" max="15103" width="20.140625" style="6" customWidth="1"/>
    <col min="15104" max="15104" width="15" style="6" customWidth="1"/>
    <col min="15105" max="15105" width="17.5703125" style="6" customWidth="1"/>
    <col min="15106" max="15106" width="16.28515625" style="6" customWidth="1"/>
    <col min="15107" max="15108" width="15" style="6" customWidth="1"/>
    <col min="15109" max="15109" width="17.5703125" style="6" customWidth="1"/>
    <col min="15110" max="15110" width="20.140625" style="6" customWidth="1"/>
    <col min="15111" max="15111" width="16.28515625" style="6" customWidth="1"/>
    <col min="15112" max="15112" width="25.28515625" style="6" customWidth="1"/>
    <col min="15113" max="15113" width="18.85546875" style="6" customWidth="1"/>
    <col min="15114" max="15116" width="20.140625" style="6" customWidth="1"/>
    <col min="15117" max="15117" width="39.42578125" style="6" customWidth="1"/>
    <col min="15118" max="15118" width="25.28515625" style="6" customWidth="1"/>
    <col min="15119" max="15284" width="20.140625" style="6" customWidth="1"/>
    <col min="15285" max="15323" width="12.42578125" style="6" customWidth="1"/>
    <col min="15324" max="15324" width="20.140625" style="6" customWidth="1"/>
    <col min="15325" max="15325" width="21.42578125" style="6" customWidth="1"/>
    <col min="15326" max="15326" width="22.7109375" style="6" customWidth="1"/>
    <col min="15327" max="15327" width="13.7109375" style="6" customWidth="1"/>
    <col min="15328" max="15328" width="15" style="6" customWidth="1"/>
    <col min="15329" max="15330" width="17.5703125" style="6" customWidth="1"/>
    <col min="15331" max="15331" width="26.5703125" style="6" customWidth="1"/>
    <col min="15332" max="15332" width="16.28515625" style="6" customWidth="1"/>
    <col min="15333" max="15333" width="15" style="6" customWidth="1"/>
    <col min="15334" max="15335" width="12.42578125" style="6" customWidth="1"/>
    <col min="15336" max="15337" width="17.5703125" style="6" customWidth="1"/>
    <col min="15338" max="15338" width="7.28515625" style="6" customWidth="1"/>
    <col min="15339" max="15339" width="21.42578125" style="6" customWidth="1"/>
    <col min="15340" max="15341" width="16.28515625" style="6" customWidth="1"/>
    <col min="15342" max="15342" width="20.140625" style="6" customWidth="1"/>
    <col min="15343" max="15343" width="24" style="6" customWidth="1"/>
    <col min="15344" max="15344" width="18.85546875" style="6" customWidth="1"/>
    <col min="15345" max="15345" width="15" style="6" customWidth="1"/>
    <col min="15346" max="15346" width="20.140625" style="6" customWidth="1"/>
    <col min="15347" max="15347" width="16.28515625" style="6" customWidth="1"/>
    <col min="15348" max="15348" width="6" style="6" customWidth="1"/>
    <col min="15349" max="15349" width="12.42578125" style="6" customWidth="1"/>
    <col min="15350" max="15352" width="15" style="6" customWidth="1"/>
    <col min="15353" max="15353" width="7.28515625" style="6" customWidth="1"/>
    <col min="15354" max="15354" width="11.140625" style="6" customWidth="1"/>
    <col min="15355" max="15355" width="15" style="6" customWidth="1"/>
    <col min="15356" max="15356" width="18.85546875" style="6" customWidth="1"/>
    <col min="15357" max="15357" width="16.28515625" style="6" customWidth="1"/>
    <col min="15358" max="15358" width="25.28515625" style="6" customWidth="1"/>
    <col min="15359" max="15359" width="20.140625" style="6" customWidth="1"/>
    <col min="15360" max="15360" width="15" style="6" customWidth="1"/>
    <col min="15361" max="15361" width="17.5703125" style="6" customWidth="1"/>
    <col min="15362" max="15362" width="16.28515625" style="6" customWidth="1"/>
    <col min="15363" max="15364" width="15" style="6" customWidth="1"/>
    <col min="15365" max="15365" width="17.5703125" style="6" customWidth="1"/>
    <col min="15366" max="15366" width="20.140625" style="6" customWidth="1"/>
    <col min="15367" max="15367" width="16.28515625" style="6" customWidth="1"/>
    <col min="15368" max="15368" width="25.28515625" style="6" customWidth="1"/>
    <col min="15369" max="15369" width="18.85546875" style="6" customWidth="1"/>
    <col min="15370" max="15372" width="20.140625" style="6" customWidth="1"/>
    <col min="15373" max="15373" width="39.42578125" style="6" customWidth="1"/>
    <col min="15374" max="15374" width="25.28515625" style="6" customWidth="1"/>
    <col min="15375" max="15540" width="20.140625" style="6" customWidth="1"/>
    <col min="15541" max="15579" width="12.42578125" style="6" customWidth="1"/>
    <col min="15580" max="15580" width="20.140625" style="6" customWidth="1"/>
    <col min="15581" max="15581" width="21.42578125" style="6" customWidth="1"/>
    <col min="15582" max="15582" width="22.7109375" style="6" customWidth="1"/>
    <col min="15583" max="15583" width="13.7109375" style="6" customWidth="1"/>
    <col min="15584" max="15584" width="15" style="6" customWidth="1"/>
    <col min="15585" max="15586" width="17.5703125" style="6" customWidth="1"/>
    <col min="15587" max="15587" width="26.5703125" style="6" customWidth="1"/>
    <col min="15588" max="15588" width="16.28515625" style="6" customWidth="1"/>
    <col min="15589" max="15589" width="15" style="6" customWidth="1"/>
    <col min="15590" max="15591" width="12.42578125" style="6" customWidth="1"/>
    <col min="15592" max="15593" width="17.5703125" style="6" customWidth="1"/>
    <col min="15594" max="15594" width="7.28515625" style="6" customWidth="1"/>
    <col min="15595" max="15595" width="21.42578125" style="6" customWidth="1"/>
    <col min="15596" max="15597" width="16.28515625" style="6" customWidth="1"/>
    <col min="15598" max="15598" width="20.140625" style="6" customWidth="1"/>
    <col min="15599" max="15599" width="24" style="6" customWidth="1"/>
    <col min="15600" max="15600" width="18.85546875" style="6" customWidth="1"/>
    <col min="15601" max="15601" width="15" style="6" customWidth="1"/>
    <col min="15602" max="15602" width="20.140625" style="6" customWidth="1"/>
    <col min="15603" max="15603" width="16.28515625" style="6" customWidth="1"/>
    <col min="15604" max="15604" width="6" style="6" customWidth="1"/>
    <col min="15605" max="15605" width="12.42578125" style="6" customWidth="1"/>
    <col min="15606" max="15608" width="15" style="6" customWidth="1"/>
    <col min="15609" max="15609" width="7.28515625" style="6" customWidth="1"/>
    <col min="15610" max="15610" width="11.140625" style="6" customWidth="1"/>
    <col min="15611" max="15611" width="15" style="6" customWidth="1"/>
    <col min="15612" max="15612" width="18.85546875" style="6" customWidth="1"/>
    <col min="15613" max="15613" width="16.28515625" style="6" customWidth="1"/>
    <col min="15614" max="15614" width="25.28515625" style="6" customWidth="1"/>
    <col min="15615" max="15615" width="20.140625" style="6" customWidth="1"/>
    <col min="15616" max="15616" width="15" style="6" customWidth="1"/>
    <col min="15617" max="15617" width="17.5703125" style="6" customWidth="1"/>
    <col min="15618" max="15618" width="16.28515625" style="6" customWidth="1"/>
    <col min="15619" max="15620" width="15" style="6" customWidth="1"/>
    <col min="15621" max="15621" width="17.5703125" style="6" customWidth="1"/>
    <col min="15622" max="15622" width="20.140625" style="6" customWidth="1"/>
    <col min="15623" max="15623" width="16.28515625" style="6" customWidth="1"/>
    <col min="15624" max="15624" width="25.28515625" style="6" customWidth="1"/>
    <col min="15625" max="15625" width="18.85546875" style="6" customWidth="1"/>
    <col min="15626" max="15628" width="20.140625" style="6" customWidth="1"/>
    <col min="15629" max="15629" width="39.42578125" style="6" customWidth="1"/>
    <col min="15630" max="15630" width="25.28515625" style="6" customWidth="1"/>
    <col min="15631" max="15796" width="20.140625" style="6" customWidth="1"/>
    <col min="15797" max="15835" width="12.42578125" style="6" customWidth="1"/>
    <col min="15836" max="15836" width="20.140625" style="6" customWidth="1"/>
    <col min="15837" max="15837" width="21.42578125" style="6" customWidth="1"/>
    <col min="15838" max="15838" width="22.7109375" style="6" customWidth="1"/>
    <col min="15839" max="15839" width="13.7109375" style="6" customWidth="1"/>
    <col min="15840" max="15840" width="15" style="6" customWidth="1"/>
    <col min="15841" max="15842" width="17.5703125" style="6" customWidth="1"/>
    <col min="15843" max="15843" width="26.5703125" style="6" customWidth="1"/>
    <col min="15844" max="15844" width="16.28515625" style="6" customWidth="1"/>
    <col min="15845" max="15845" width="15" style="6" customWidth="1"/>
    <col min="15846" max="15847" width="12.42578125" style="6" customWidth="1"/>
    <col min="15848" max="15849" width="17.5703125" style="6" customWidth="1"/>
    <col min="15850" max="15850" width="7.28515625" style="6" customWidth="1"/>
    <col min="15851" max="15851" width="21.42578125" style="6" customWidth="1"/>
    <col min="15852" max="15853" width="16.28515625" style="6" customWidth="1"/>
    <col min="15854" max="15854" width="20.140625" style="6" customWidth="1"/>
    <col min="15855" max="15855" width="24" style="6" customWidth="1"/>
    <col min="15856" max="15856" width="18.85546875" style="6" customWidth="1"/>
    <col min="15857" max="15857" width="15" style="6" customWidth="1"/>
    <col min="15858" max="15858" width="20.140625" style="6" customWidth="1"/>
    <col min="15859" max="15859" width="16.28515625" style="6" customWidth="1"/>
    <col min="15860" max="15860" width="6" style="6" customWidth="1"/>
    <col min="15861" max="15861" width="12.42578125" style="6" customWidth="1"/>
    <col min="15862" max="15864" width="15" style="6" customWidth="1"/>
    <col min="15865" max="15865" width="7.28515625" style="6" customWidth="1"/>
    <col min="15866" max="15866" width="11.140625" style="6" customWidth="1"/>
    <col min="15867" max="15867" width="15" style="6" customWidth="1"/>
    <col min="15868" max="15868" width="18.85546875" style="6" customWidth="1"/>
    <col min="15869" max="15869" width="16.28515625" style="6" customWidth="1"/>
    <col min="15870" max="15870" width="25.28515625" style="6" customWidth="1"/>
    <col min="15871" max="15871" width="20.140625" style="6" customWidth="1"/>
    <col min="15872" max="15872" width="15" style="6" customWidth="1"/>
    <col min="15873" max="15873" width="17.5703125" style="6" customWidth="1"/>
    <col min="15874" max="15874" width="16.28515625" style="6" customWidth="1"/>
    <col min="15875" max="15876" width="15" style="6" customWidth="1"/>
    <col min="15877" max="15877" width="17.5703125" style="6" customWidth="1"/>
    <col min="15878" max="15878" width="20.140625" style="6" customWidth="1"/>
    <col min="15879" max="15879" width="16.28515625" style="6" customWidth="1"/>
    <col min="15880" max="15880" width="25.28515625" style="6" customWidth="1"/>
    <col min="15881" max="15881" width="18.85546875" style="6" customWidth="1"/>
    <col min="15882" max="15884" width="20.140625" style="6" customWidth="1"/>
    <col min="15885" max="15885" width="39.42578125" style="6" customWidth="1"/>
    <col min="15886" max="15886" width="25.28515625" style="6" customWidth="1"/>
    <col min="15887" max="16052" width="20.140625" style="6" customWidth="1"/>
    <col min="16053" max="16091" width="12.42578125" style="6" customWidth="1"/>
    <col min="16092" max="16092" width="20.140625" style="6" customWidth="1"/>
    <col min="16093" max="16093" width="21.42578125" style="6" customWidth="1"/>
    <col min="16094" max="16094" width="22.7109375" style="6" customWidth="1"/>
    <col min="16095" max="16095" width="13.7109375" style="6" customWidth="1"/>
    <col min="16096" max="16096" width="15" style="6" customWidth="1"/>
    <col min="16097" max="16098" width="17.5703125" style="6" customWidth="1"/>
    <col min="16099" max="16099" width="26.5703125" style="6" customWidth="1"/>
    <col min="16100" max="16100" width="16.28515625" style="6" customWidth="1"/>
    <col min="16101" max="16101" width="15" style="6" customWidth="1"/>
    <col min="16102" max="16103" width="12.42578125" style="6" customWidth="1"/>
    <col min="16104" max="16105" width="17.5703125" style="6" customWidth="1"/>
    <col min="16106" max="16106" width="7.28515625" style="6" customWidth="1"/>
    <col min="16107" max="16107" width="21.42578125" style="6" customWidth="1"/>
    <col min="16108" max="16109" width="16.28515625" style="6" customWidth="1"/>
    <col min="16110" max="16110" width="20.140625" style="6" customWidth="1"/>
    <col min="16111" max="16111" width="24" style="6" customWidth="1"/>
    <col min="16112" max="16112" width="18.85546875" style="6" customWidth="1"/>
    <col min="16113" max="16113" width="15" style="6" customWidth="1"/>
    <col min="16114" max="16114" width="20.140625" style="6" customWidth="1"/>
    <col min="16115" max="16115" width="16.28515625" style="6" customWidth="1"/>
    <col min="16116" max="16116" width="6" style="6" customWidth="1"/>
    <col min="16117" max="16117" width="12.42578125" style="6" customWidth="1"/>
    <col min="16118" max="16120" width="15" style="6" customWidth="1"/>
    <col min="16121" max="16121" width="7.28515625" style="6" customWidth="1"/>
    <col min="16122" max="16122" width="11.140625" style="6" customWidth="1"/>
    <col min="16123" max="16123" width="15" style="6" customWidth="1"/>
    <col min="16124" max="16124" width="18.85546875" style="6" customWidth="1"/>
    <col min="16125" max="16125" width="16.28515625" style="6" customWidth="1"/>
    <col min="16126" max="16126" width="25.28515625" style="6" customWidth="1"/>
    <col min="16127" max="16127" width="20.140625" style="6" customWidth="1"/>
    <col min="16128" max="16128" width="15" style="6" customWidth="1"/>
    <col min="16129" max="16129" width="17.5703125" style="6" customWidth="1"/>
    <col min="16130" max="16130" width="16.28515625" style="6" customWidth="1"/>
    <col min="16131" max="16132" width="15" style="6" customWidth="1"/>
    <col min="16133" max="16133" width="17.5703125" style="6" customWidth="1"/>
    <col min="16134" max="16134" width="20.140625" style="6" customWidth="1"/>
    <col min="16135" max="16135" width="16.28515625" style="6" customWidth="1"/>
    <col min="16136" max="16136" width="25.28515625" style="6" customWidth="1"/>
    <col min="16137" max="16137" width="18.85546875" style="6" customWidth="1"/>
    <col min="16138" max="16140" width="20.140625" style="6" customWidth="1"/>
    <col min="16141" max="16141" width="39.42578125" style="6" customWidth="1"/>
    <col min="16142" max="16142" width="25.28515625" style="6" customWidth="1"/>
    <col min="16143" max="16308" width="20.140625" style="6" customWidth="1"/>
    <col min="16309" max="16384" width="12.42578125" style="6" customWidth="1"/>
  </cols>
  <sheetData>
    <row r="1" spans="1:219" s="29" customFormat="1" ht="15" x14ac:dyDescent="0.2">
      <c r="A1" s="57"/>
      <c r="B1" s="96">
        <f ca="1">WORKDAY(TODAY(),1,$U$72:$U$436)</f>
        <v>45776</v>
      </c>
      <c r="C1" s="22"/>
      <c r="D1" s="23"/>
      <c r="E1" s="23"/>
      <c r="F1" s="23"/>
      <c r="G1" s="23"/>
      <c r="H1" s="24"/>
      <c r="I1" s="23"/>
      <c r="J1" s="23"/>
      <c r="K1" s="23"/>
      <c r="L1" s="23"/>
      <c r="M1" s="23"/>
      <c r="N1" s="23"/>
      <c r="O1" s="25"/>
      <c r="P1" s="23"/>
      <c r="Q1" s="22"/>
      <c r="R1" s="26"/>
      <c r="S1" s="27"/>
      <c r="T1" s="23"/>
      <c r="U1" s="93" t="s">
        <v>0</v>
      </c>
      <c r="V1" s="84"/>
      <c r="W1" s="84"/>
      <c r="X1" s="83"/>
      <c r="Y1" s="84"/>
      <c r="Z1" s="84"/>
      <c r="AA1" s="93" t="s">
        <v>2</v>
      </c>
      <c r="AB1" s="23"/>
      <c r="AC1" s="23"/>
      <c r="AD1" s="26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0"/>
      <c r="GC1" s="20"/>
      <c r="GD1" s="20"/>
      <c r="GE1" s="20"/>
      <c r="GF1" s="20"/>
      <c r="GG1" s="20"/>
      <c r="GH1" s="20"/>
      <c r="GI1" s="20"/>
      <c r="GJ1" s="28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</row>
    <row r="2" spans="1:219" s="29" customFormat="1" ht="15" x14ac:dyDescent="0.2">
      <c r="A2" s="21"/>
      <c r="B2" s="94" t="s">
        <v>58</v>
      </c>
      <c r="C2" s="30"/>
      <c r="D2" s="20"/>
      <c r="E2" s="31"/>
      <c r="F2" s="32"/>
      <c r="G2" s="32"/>
      <c r="H2" s="33"/>
      <c r="I2" s="34"/>
      <c r="J2" s="34"/>
      <c r="K2" s="20"/>
      <c r="L2" s="20"/>
      <c r="M2" s="20"/>
      <c r="N2" s="20"/>
      <c r="O2" s="35"/>
      <c r="P2" s="20"/>
      <c r="Q2" s="30"/>
      <c r="R2" s="26"/>
      <c r="S2" s="27"/>
      <c r="T2" s="36"/>
      <c r="U2" s="37"/>
      <c r="V2" s="36"/>
      <c r="W2" s="38"/>
      <c r="X2" s="36"/>
      <c r="Y2" s="36"/>
      <c r="Z2" s="38"/>
      <c r="AA2" s="38"/>
      <c r="AB2" s="38"/>
      <c r="AC2" s="36"/>
      <c r="AD2" s="39"/>
      <c r="AE2" s="36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</row>
    <row r="3" spans="1:219" s="29" customFormat="1" ht="15" x14ac:dyDescent="0.2">
      <c r="A3" s="58"/>
      <c r="B3" s="95" t="s">
        <v>59</v>
      </c>
      <c r="C3" s="30"/>
      <c r="D3" s="20"/>
      <c r="E3" s="31"/>
      <c r="F3" s="32"/>
      <c r="G3" s="32"/>
      <c r="H3" s="32"/>
      <c r="I3" s="80"/>
      <c r="J3" s="34"/>
      <c r="K3" s="20"/>
      <c r="L3" s="20"/>
      <c r="M3" s="20"/>
      <c r="N3" s="20"/>
      <c r="O3" s="35"/>
      <c r="P3" s="20"/>
      <c r="Q3" s="30"/>
      <c r="R3" s="26"/>
      <c r="S3" s="27"/>
      <c r="T3" s="36"/>
      <c r="U3" s="93" t="s">
        <v>1</v>
      </c>
      <c r="V3" s="36"/>
      <c r="W3" s="38"/>
      <c r="X3" s="36"/>
      <c r="Y3" s="36"/>
      <c r="Z3" s="38"/>
      <c r="AA3" s="38"/>
      <c r="AB3" s="38"/>
      <c r="AC3" s="36"/>
      <c r="AD3" s="39"/>
      <c r="AE3" s="36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</row>
    <row r="4" spans="1:219" s="29" customFormat="1" x14ac:dyDescent="0.15">
      <c r="A4" s="76"/>
      <c r="B4" s="20"/>
      <c r="C4" s="30"/>
      <c r="D4" s="20"/>
      <c r="E4" s="31"/>
      <c r="F4" s="32"/>
      <c r="G4" s="32"/>
      <c r="H4" s="32"/>
      <c r="I4" s="80"/>
      <c r="J4" s="34"/>
      <c r="K4" s="20"/>
      <c r="L4" s="20"/>
      <c r="M4" s="20"/>
      <c r="N4" s="20"/>
      <c r="O4" s="35"/>
      <c r="P4" s="20"/>
      <c r="Q4" s="30"/>
      <c r="R4" s="26"/>
      <c r="S4" s="27"/>
      <c r="T4" s="36"/>
      <c r="U4" s="36"/>
      <c r="V4" s="36"/>
      <c r="W4" s="38"/>
      <c r="X4" s="36"/>
      <c r="Y4" s="36"/>
      <c r="Z4" s="38"/>
      <c r="AA4" s="38"/>
      <c r="AB4" s="38"/>
      <c r="AC4" s="36"/>
      <c r="AD4" s="39"/>
      <c r="AE4" s="36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</row>
    <row r="5" spans="1:219" s="29" customFormat="1" x14ac:dyDescent="0.15">
      <c r="A5" s="77" t="str">
        <f>IF(A4="Sim",VLOOKUP($B$1,$A$12:$S$377,16),"")</f>
        <v/>
      </c>
      <c r="B5" s="115" t="s">
        <v>67</v>
      </c>
      <c r="C5" s="116" t="s">
        <v>68</v>
      </c>
      <c r="D5" s="115" t="s">
        <v>69</v>
      </c>
      <c r="E5" s="117" t="s">
        <v>70</v>
      </c>
      <c r="F5" s="118" t="s">
        <v>71</v>
      </c>
      <c r="G5" s="118" t="s">
        <v>72</v>
      </c>
      <c r="H5" s="118" t="s">
        <v>73</v>
      </c>
      <c r="I5" s="119" t="s">
        <v>74</v>
      </c>
      <c r="J5" s="120" t="s">
        <v>75</v>
      </c>
      <c r="K5" s="117" t="s">
        <v>76</v>
      </c>
      <c r="L5" s="117" t="s">
        <v>77</v>
      </c>
      <c r="M5" s="121" t="s">
        <v>78</v>
      </c>
      <c r="N5" s="121" t="s">
        <v>79</v>
      </c>
      <c r="O5" s="122" t="s">
        <v>80</v>
      </c>
      <c r="P5" s="116" t="s">
        <v>81</v>
      </c>
      <c r="Q5" s="115" t="s">
        <v>82</v>
      </c>
      <c r="R5" s="123" t="s">
        <v>83</v>
      </c>
      <c r="S5" s="123" t="s">
        <v>84</v>
      </c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</row>
    <row r="6" spans="1:219" s="29" customFormat="1" ht="13.5" customHeight="1" x14ac:dyDescent="0.15">
      <c r="A6" s="77" t="str">
        <f>IF(A4="Sim",VLOOKUP($B$1,$A$12:$S$377,17),"")</f>
        <v/>
      </c>
      <c r="B6" s="24">
        <v>2</v>
      </c>
      <c r="C6" s="24">
        <f t="shared" ref="C6:S6" si="0">(B6+1)</f>
        <v>3</v>
      </c>
      <c r="D6" s="24">
        <f t="shared" si="0"/>
        <v>4</v>
      </c>
      <c r="E6" s="24">
        <f t="shared" si="0"/>
        <v>5</v>
      </c>
      <c r="F6" s="24">
        <f t="shared" si="0"/>
        <v>6</v>
      </c>
      <c r="G6" s="24">
        <f t="shared" si="0"/>
        <v>7</v>
      </c>
      <c r="H6" s="24">
        <f>(G6+1)</f>
        <v>8</v>
      </c>
      <c r="I6" s="24">
        <f t="shared" si="0"/>
        <v>9</v>
      </c>
      <c r="J6" s="24">
        <f t="shared" si="0"/>
        <v>10</v>
      </c>
      <c r="K6" s="24">
        <f t="shared" si="0"/>
        <v>11</v>
      </c>
      <c r="L6" s="24">
        <f t="shared" si="0"/>
        <v>12</v>
      </c>
      <c r="M6" s="24">
        <f t="shared" si="0"/>
        <v>13</v>
      </c>
      <c r="N6" s="24">
        <f t="shared" si="0"/>
        <v>14</v>
      </c>
      <c r="O6" s="24">
        <f t="shared" si="0"/>
        <v>15</v>
      </c>
      <c r="P6" s="24">
        <f t="shared" si="0"/>
        <v>16</v>
      </c>
      <c r="Q6" s="24">
        <f t="shared" si="0"/>
        <v>17</v>
      </c>
      <c r="R6" s="24">
        <f t="shared" si="0"/>
        <v>18</v>
      </c>
      <c r="S6" s="24">
        <f t="shared" si="0"/>
        <v>19</v>
      </c>
      <c r="T6" s="23"/>
      <c r="U6" s="23"/>
      <c r="V6" s="23"/>
      <c r="W6" s="23"/>
      <c r="X6" s="23"/>
      <c r="Y6" s="23"/>
      <c r="Z6" s="23"/>
      <c r="AA6" s="23"/>
      <c r="AB6" s="23"/>
      <c r="AC6" s="23"/>
      <c r="AD6" s="26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</row>
    <row r="7" spans="1:219" s="29" customFormat="1" ht="12.75" x14ac:dyDescent="0.15">
      <c r="A7" s="78" t="s">
        <v>56</v>
      </c>
      <c r="B7" s="24" t="s">
        <v>62</v>
      </c>
      <c r="C7" s="41" t="s">
        <v>4</v>
      </c>
      <c r="D7" s="42" t="s">
        <v>5</v>
      </c>
      <c r="E7" s="43" t="s">
        <v>5</v>
      </c>
      <c r="F7" s="42" t="s">
        <v>5</v>
      </c>
      <c r="G7" s="42" t="s">
        <v>5</v>
      </c>
      <c r="H7" s="42" t="s">
        <v>5</v>
      </c>
      <c r="I7" s="44" t="s">
        <v>6</v>
      </c>
      <c r="J7" s="44" t="s">
        <v>6</v>
      </c>
      <c r="K7" s="44" t="s">
        <v>6</v>
      </c>
      <c r="L7" s="44" t="s">
        <v>6</v>
      </c>
      <c r="M7" s="45" t="s">
        <v>6</v>
      </c>
      <c r="N7" s="46" t="s">
        <v>7</v>
      </c>
      <c r="O7" s="47" t="s">
        <v>8</v>
      </c>
      <c r="P7" s="24" t="s">
        <v>9</v>
      </c>
      <c r="Q7" s="41" t="s">
        <v>10</v>
      </c>
      <c r="R7" s="48" t="s">
        <v>11</v>
      </c>
      <c r="S7" s="49" t="s">
        <v>11</v>
      </c>
      <c r="T7" s="23"/>
      <c r="U7" s="23"/>
      <c r="V7" s="23"/>
      <c r="W7" s="23"/>
      <c r="X7" s="23"/>
      <c r="Y7" s="23"/>
      <c r="Z7" s="23"/>
      <c r="AA7" s="23"/>
      <c r="AB7" s="23"/>
      <c r="AC7" s="23"/>
      <c r="AD7" s="26"/>
      <c r="AE7" s="23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</row>
    <row r="8" spans="1:219" s="29" customFormat="1" ht="14.25" x14ac:dyDescent="0.15">
      <c r="A8" s="97">
        <v>44089</v>
      </c>
      <c r="B8" s="24" t="s">
        <v>63</v>
      </c>
      <c r="C8" s="41" t="s">
        <v>12</v>
      </c>
      <c r="D8" s="41" t="s">
        <v>13</v>
      </c>
      <c r="E8" s="50" t="s">
        <v>14</v>
      </c>
      <c r="F8" s="24" t="s">
        <v>14</v>
      </c>
      <c r="G8" s="24" t="s">
        <v>14</v>
      </c>
      <c r="H8" s="24" t="s">
        <v>14</v>
      </c>
      <c r="I8" s="51"/>
      <c r="J8" s="51" t="s">
        <v>3</v>
      </c>
      <c r="K8" s="52" t="s">
        <v>15</v>
      </c>
      <c r="L8" s="52" t="s">
        <v>15</v>
      </c>
      <c r="M8" s="46" t="s">
        <v>14</v>
      </c>
      <c r="N8" s="46" t="s">
        <v>16</v>
      </c>
      <c r="O8" s="47"/>
      <c r="P8" s="24"/>
      <c r="Q8" s="41"/>
      <c r="R8" s="48" t="s">
        <v>17</v>
      </c>
      <c r="S8" s="49" t="s">
        <v>3</v>
      </c>
      <c r="T8" s="23"/>
      <c r="U8" s="23"/>
      <c r="V8" s="23"/>
      <c r="W8" s="23"/>
      <c r="X8" s="23"/>
      <c r="Y8" s="23"/>
      <c r="Z8" s="23"/>
      <c r="AA8" s="23"/>
      <c r="AB8" s="23"/>
      <c r="AC8" s="23"/>
      <c r="AD8" s="26"/>
      <c r="AE8" s="23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</row>
    <row r="9" spans="1:219" s="29" customFormat="1" ht="14.25" x14ac:dyDescent="0.2">
      <c r="A9" s="79" t="s">
        <v>57</v>
      </c>
      <c r="B9" s="84" t="s">
        <v>61</v>
      </c>
      <c r="C9" s="41" t="s">
        <v>65</v>
      </c>
      <c r="D9" s="24"/>
      <c r="E9" s="50" t="s">
        <v>19</v>
      </c>
      <c r="F9" s="24" t="s">
        <v>20</v>
      </c>
      <c r="G9" s="24" t="s">
        <v>20</v>
      </c>
      <c r="H9" s="24" t="s">
        <v>20</v>
      </c>
      <c r="I9" s="51" t="s">
        <v>21</v>
      </c>
      <c r="J9" s="51" t="s">
        <v>22</v>
      </c>
      <c r="K9" s="52" t="s">
        <v>23</v>
      </c>
      <c r="L9" s="52" t="s">
        <v>23</v>
      </c>
      <c r="M9" s="46" t="s">
        <v>24</v>
      </c>
      <c r="N9" s="24" t="s">
        <v>20</v>
      </c>
      <c r="O9" s="47"/>
      <c r="P9" s="24"/>
      <c r="Q9" s="41"/>
      <c r="R9" s="48" t="s">
        <v>25</v>
      </c>
      <c r="S9" s="49"/>
      <c r="T9" s="23"/>
      <c r="U9" s="56"/>
      <c r="V9" s="56">
        <v>1</v>
      </c>
      <c r="W9" s="56">
        <v>2</v>
      </c>
      <c r="X9" s="56">
        <v>3</v>
      </c>
      <c r="Y9" s="56">
        <v>4</v>
      </c>
      <c r="Z9" s="56">
        <v>5</v>
      </c>
      <c r="AA9" s="56">
        <v>6</v>
      </c>
      <c r="AB9" s="56">
        <v>7</v>
      </c>
      <c r="AC9" s="56">
        <v>8</v>
      </c>
      <c r="AD9" s="56">
        <v>9</v>
      </c>
      <c r="AE9" s="56">
        <v>10</v>
      </c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</row>
    <row r="10" spans="1:219" s="29" customFormat="1" ht="14.25" x14ac:dyDescent="0.15">
      <c r="A10" s="97">
        <v>44133</v>
      </c>
      <c r="B10" s="24" t="s">
        <v>60</v>
      </c>
      <c r="C10" s="41" t="s">
        <v>64</v>
      </c>
      <c r="D10" s="41" t="s">
        <v>26</v>
      </c>
      <c r="E10" s="50" t="s">
        <v>27</v>
      </c>
      <c r="F10" s="24" t="s">
        <v>28</v>
      </c>
      <c r="G10" s="24" t="s">
        <v>29</v>
      </c>
      <c r="H10" s="24" t="s">
        <v>30</v>
      </c>
      <c r="I10" s="51" t="s">
        <v>31</v>
      </c>
      <c r="J10" s="51" t="s">
        <v>15</v>
      </c>
      <c r="K10" s="24" t="s">
        <v>32</v>
      </c>
      <c r="L10" s="24" t="s">
        <v>33</v>
      </c>
      <c r="M10" s="24" t="s">
        <v>34</v>
      </c>
      <c r="N10" s="46" t="s">
        <v>35</v>
      </c>
      <c r="O10" s="47"/>
      <c r="P10" s="24" t="s">
        <v>36</v>
      </c>
      <c r="Q10" s="41"/>
      <c r="R10" s="48"/>
      <c r="S10" s="49"/>
      <c r="T10" s="55"/>
      <c r="U10" s="101" t="s">
        <v>37</v>
      </c>
      <c r="V10" s="102" t="s">
        <v>38</v>
      </c>
      <c r="W10" s="101" t="s">
        <v>39</v>
      </c>
      <c r="X10" s="101" t="s">
        <v>40</v>
      </c>
      <c r="Y10" s="101" t="s">
        <v>41</v>
      </c>
      <c r="Z10" s="101" t="s">
        <v>42</v>
      </c>
      <c r="AA10" s="103" t="s">
        <v>42</v>
      </c>
      <c r="AB10" s="101" t="s">
        <v>43</v>
      </c>
      <c r="AC10" s="101" t="s">
        <v>44</v>
      </c>
      <c r="AD10" s="104" t="s">
        <v>45</v>
      </c>
      <c r="AE10" s="101" t="s">
        <v>45</v>
      </c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</row>
    <row r="11" spans="1:219" s="29" customFormat="1" x14ac:dyDescent="0.15">
      <c r="A11" s="57"/>
      <c r="B11" s="24" t="s">
        <v>46</v>
      </c>
      <c r="C11" s="41" t="s">
        <v>46</v>
      </c>
      <c r="D11" s="51"/>
      <c r="E11" s="50"/>
      <c r="F11" s="53"/>
      <c r="G11" s="53" t="s">
        <v>18</v>
      </c>
      <c r="H11" s="53"/>
      <c r="I11" s="51"/>
      <c r="J11" s="51" t="s">
        <v>23</v>
      </c>
      <c r="K11" s="50"/>
      <c r="L11" s="50"/>
      <c r="M11" s="54"/>
      <c r="N11" s="54"/>
      <c r="O11" s="47"/>
      <c r="P11" s="24" t="s">
        <v>46</v>
      </c>
      <c r="Q11" s="41" t="s">
        <v>46</v>
      </c>
      <c r="R11" s="48"/>
      <c r="S11" s="49"/>
      <c r="T11" s="55"/>
      <c r="U11" s="101"/>
      <c r="V11" s="102"/>
      <c r="W11" s="101" t="s">
        <v>46</v>
      </c>
      <c r="X11" s="101" t="s">
        <v>47</v>
      </c>
      <c r="Y11" s="105">
        <f>I12</f>
        <v>0.04</v>
      </c>
      <c r="Z11" s="101" t="s">
        <v>46</v>
      </c>
      <c r="AA11" s="103" t="s">
        <v>48</v>
      </c>
      <c r="AB11" s="101" t="s">
        <v>46</v>
      </c>
      <c r="AC11" s="101"/>
      <c r="AD11" s="104" t="s">
        <v>49</v>
      </c>
      <c r="AE11" s="101" t="s">
        <v>49</v>
      </c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</row>
    <row r="12" spans="1:219" ht="14.25" x14ac:dyDescent="0.2">
      <c r="A12" s="99">
        <f>A10</f>
        <v>44133</v>
      </c>
      <c r="B12" s="81">
        <f>C12+P12</f>
        <v>1000</v>
      </c>
      <c r="C12" s="98">
        <v>1000</v>
      </c>
      <c r="D12" s="11">
        <f>IF(VLOOKUP(A12,[1]DI!$A$4:$B$15000,2)=0,D11,VLOOKUP(A12,[1]DI!$A$4:$B$15000,2))</f>
        <v>1.9000000000000006E-2</v>
      </c>
      <c r="E12" s="12">
        <f>IF(A12&lt;A$10,1,ROUND(((1+D12)^(1/252)),8))</f>
        <v>1.0000746899999999</v>
      </c>
      <c r="F12" s="12">
        <v>1</v>
      </c>
      <c r="G12" s="12">
        <f>F12</f>
        <v>1</v>
      </c>
      <c r="H12" s="12">
        <f>ROUND(F12/G12,8)</f>
        <v>1</v>
      </c>
      <c r="I12" s="100">
        <v>0.04</v>
      </c>
      <c r="J12" s="71">
        <f>A10</f>
        <v>44133</v>
      </c>
      <c r="K12" s="14">
        <v>0</v>
      </c>
      <c r="L12" s="14">
        <v>0</v>
      </c>
      <c r="M12" s="10">
        <f>ROUND((I12+1)^(L12/252),9)</f>
        <v>1</v>
      </c>
      <c r="N12" s="10">
        <f t="shared" ref="N12:N75" si="1">ROUND(H12*M12,9)</f>
        <v>1</v>
      </c>
      <c r="O12" s="14">
        <v>0</v>
      </c>
      <c r="P12" s="12">
        <f>TRUNC(((N12-1)*C12),8)</f>
        <v>0</v>
      </c>
      <c r="Q12" s="12">
        <f>IF(O12&gt;0,VLOOKUP(O12,$U$12:$Z$48,6),0)</f>
        <v>0</v>
      </c>
      <c r="R12" s="4" t="s">
        <v>50</v>
      </c>
      <c r="S12" s="61">
        <f>AE12</f>
        <v>44270</v>
      </c>
      <c r="T12" s="4"/>
      <c r="U12" s="85">
        <v>0</v>
      </c>
      <c r="V12" s="86">
        <f t="shared" ref="V12:V20" si="2">AB72</f>
        <v>44133</v>
      </c>
      <c r="W12" s="92">
        <f>C12</f>
        <v>1000</v>
      </c>
      <c r="X12" s="87"/>
      <c r="Y12" s="88"/>
      <c r="Z12" s="88"/>
      <c r="AA12" s="89"/>
      <c r="AB12" s="88"/>
      <c r="AC12" s="85">
        <v>0</v>
      </c>
      <c r="AD12" s="90" t="s">
        <v>66</v>
      </c>
      <c r="AE12" s="86">
        <f>V13</f>
        <v>44270</v>
      </c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</row>
    <row r="13" spans="1:219" x14ac:dyDescent="0.15">
      <c r="A13" s="68">
        <f>WORKDAY(A12,1,$U$72:$U$214)</f>
        <v>44134</v>
      </c>
      <c r="B13" s="81">
        <f t="shared" ref="B13:B76" si="3">C13+P13</f>
        <v>1000.23035199</v>
      </c>
      <c r="C13" s="70">
        <f t="shared" ref="C13:C76" si="4">(C12-Q12)</f>
        <v>1000</v>
      </c>
      <c r="D13" s="11">
        <f>IF(VLOOKUP(A13,[1]DI!$A$4:$B$15000,2)=0,D12,VLOOKUP(A13,[1]DI!$A$4:$B$15000,2))</f>
        <v>1.9000000000000006E-2</v>
      </c>
      <c r="E13" s="70">
        <f t="shared" ref="E13" si="5">IF(A13&lt;A$10,1,ROUND(((1+D13)^(1/252)),8))</f>
        <v>1.0000746899999999</v>
      </c>
      <c r="F13" s="70">
        <f>(TRUNC(PRODUCT($E$12:$E12),16))</f>
        <v>1.0000746899999999</v>
      </c>
      <c r="G13" s="70">
        <f t="shared" ref="G13" si="6">IF(O12&gt;0,F12,G12)</f>
        <v>1</v>
      </c>
      <c r="H13" s="70">
        <f t="shared" ref="H13" si="7">ROUND(F13/G13,8)</f>
        <v>1.0000746899999999</v>
      </c>
      <c r="I13" s="69">
        <f t="shared" ref="I13:I76" si="8">I12</f>
        <v>0.04</v>
      </c>
      <c r="J13" s="71">
        <f t="shared" ref="J13:J76" si="9">IF(O12&gt;0,VLOOKUP(O12,U$12:AE$48,2),J12)</f>
        <v>44133</v>
      </c>
      <c r="K13" s="72">
        <f t="shared" ref="K13:K76" si="10">IF(A13&gt;J13,IF(NETWORKDAYS(J13,A13,$U$72:$U$436)-1=0,1,NETWORKDAYS(J13,A13,$U$72:$U$436)-1),0)</f>
        <v>1</v>
      </c>
      <c r="L13" s="73">
        <f t="shared" ref="L13:L76" si="11">IF(AND(K13=1,K12=1),1,IF(K13&gt;0,IF(K13=K12,K13+1,K13),0))</f>
        <v>1</v>
      </c>
      <c r="M13" s="74">
        <f>ROUND((I13+1)^(L13/252),9)</f>
        <v>1.00015565</v>
      </c>
      <c r="N13" s="74">
        <f>ROUND(H13*M13,9)</f>
        <v>1.000230352</v>
      </c>
      <c r="O13" s="73">
        <f t="shared" ref="O13:O76" si="12">IF(VLOOKUP(A13,V$12:AC$60,8)=VLOOKUP(A12,V$12:AC$60,8),0,VLOOKUP(A13,V$12:AC$60,8))</f>
        <v>0</v>
      </c>
      <c r="P13" s="70">
        <f t="shared" ref="P13:P76" si="13">TRUNC(((N13-1)*C13),8)</f>
        <v>0.23035199000000001</v>
      </c>
      <c r="Q13" s="70">
        <f t="shared" ref="Q13:Q76" si="14">IF(O13&gt;0,VLOOKUP(O13,$U$12:$Z$60,6),0)</f>
        <v>0</v>
      </c>
      <c r="R13" s="75" t="str">
        <f t="shared" ref="R13:R76" si="15">IF(O12&gt;0,VLOOKUP(O12,U$12:AE$60,10),R12)</f>
        <v>A+J=</v>
      </c>
      <c r="S13" s="71">
        <f t="shared" ref="S13:S76" si="16">IF(O12&gt;0,VLOOKUP(O12,U$12:AE$60,11),S12)</f>
        <v>44270</v>
      </c>
      <c r="T13" s="4"/>
      <c r="U13" s="85">
        <f t="shared" ref="U13:U20" si="17">U12+1</f>
        <v>1</v>
      </c>
      <c r="V13" s="86">
        <f t="shared" si="2"/>
        <v>44270</v>
      </c>
      <c r="W13" s="92">
        <f t="shared" ref="W13" si="18">(W12-Z13)</f>
        <v>1000</v>
      </c>
      <c r="X13" s="91">
        <f t="shared" ref="X13" si="19">NETWORKDAYS(V12,V13,U$72:U$436)-1</f>
        <v>92</v>
      </c>
      <c r="Y13" s="88">
        <f t="shared" ref="Y13" si="20">ROUND((ROUND(((1+Y$11)^(X13/252)),9)-1)*W12,2)</f>
        <v>14.42</v>
      </c>
      <c r="Z13" s="92">
        <f>TRUNC(W$12*AA13,8)</f>
        <v>0</v>
      </c>
      <c r="AA13" s="89">
        <v>0</v>
      </c>
      <c r="AB13" s="92">
        <f t="shared" ref="AB13" si="21">(Y13+Z13)</f>
        <v>14.42</v>
      </c>
      <c r="AC13" s="85">
        <f t="shared" ref="AC13:AC20" si="22">AC12+1</f>
        <v>1</v>
      </c>
      <c r="AD13" s="90" t="s">
        <v>66</v>
      </c>
      <c r="AE13" s="86">
        <f t="shared" ref="AE13:AE19" si="23">V14</f>
        <v>44454</v>
      </c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</row>
    <row r="14" spans="1:219" x14ac:dyDescent="0.15">
      <c r="A14" s="68">
        <f t="shared" ref="A14:A77" si="24">WORKDAY(A13,1,$U$72:$U$214)</f>
        <v>44138</v>
      </c>
      <c r="B14" s="81">
        <f t="shared" si="3"/>
        <v>1000.460761</v>
      </c>
      <c r="C14" s="70">
        <f t="shared" si="4"/>
        <v>1000</v>
      </c>
      <c r="D14" s="11">
        <f>IF(VLOOKUP(A14,[1]DI!$A$4:$B$15000,2)=0,D13,VLOOKUP(A14,[1]DI!$A$4:$B$15000,2))</f>
        <v>1.9000000000000006E-2</v>
      </c>
      <c r="E14" s="70">
        <f t="shared" ref="E14:E77" si="25">IF(A14&lt;A$10,1,ROUND(((1+D14)^(1/252)),8))</f>
        <v>1.0000746899999999</v>
      </c>
      <c r="F14" s="70">
        <f>(TRUNC(PRODUCT($E$12:$E13),16))</f>
        <v>1.0001493855785999</v>
      </c>
      <c r="G14" s="70">
        <f t="shared" ref="G14:G77" si="26">IF(O13&gt;0,F13,G13)</f>
        <v>1</v>
      </c>
      <c r="H14" s="70">
        <f t="shared" ref="H14:H77" si="27">ROUND(F14/G14,8)</f>
        <v>1.00014939</v>
      </c>
      <c r="I14" s="69">
        <f t="shared" si="8"/>
        <v>0.04</v>
      </c>
      <c r="J14" s="71">
        <f t="shared" si="9"/>
        <v>44133</v>
      </c>
      <c r="K14" s="72">
        <f t="shared" si="10"/>
        <v>2</v>
      </c>
      <c r="L14" s="73">
        <f t="shared" si="11"/>
        <v>2</v>
      </c>
      <c r="M14" s="74">
        <f t="shared" ref="M14:M75" si="28">ROUND((I14+1)^(L14/252),9)</f>
        <v>1.0003113239999999</v>
      </c>
      <c r="N14" s="74">
        <f t="shared" si="1"/>
        <v>1.000460761</v>
      </c>
      <c r="O14" s="73">
        <f t="shared" si="12"/>
        <v>0</v>
      </c>
      <c r="P14" s="70">
        <f t="shared" si="13"/>
        <v>0.46076099999999998</v>
      </c>
      <c r="Q14" s="70">
        <f t="shared" si="14"/>
        <v>0</v>
      </c>
      <c r="R14" s="75" t="str">
        <f t="shared" si="15"/>
        <v>A+J=</v>
      </c>
      <c r="S14" s="71">
        <f t="shared" si="16"/>
        <v>44270</v>
      </c>
      <c r="T14" s="4"/>
      <c r="U14" s="85">
        <f t="shared" si="17"/>
        <v>2</v>
      </c>
      <c r="V14" s="86">
        <f t="shared" si="2"/>
        <v>44454</v>
      </c>
      <c r="W14" s="92">
        <f t="shared" ref="W14:W20" si="29">(W13-Z14)</f>
        <v>1000</v>
      </c>
      <c r="X14" s="91">
        <f t="shared" ref="X14:X20" si="30">NETWORKDAYS(V13,V14,U$72:U$436)-1</f>
        <v>128</v>
      </c>
      <c r="Y14" s="88">
        <f t="shared" ref="Y14:Y20" si="31">ROUND((ROUND(((1+Y$11)^(X14/252)),9)-1)*W13,2)</f>
        <v>20.12</v>
      </c>
      <c r="Z14" s="92">
        <f t="shared" ref="Z14:Z20" si="32">TRUNC(W$12*AA14,8)</f>
        <v>0</v>
      </c>
      <c r="AA14" s="89">
        <v>0</v>
      </c>
      <c r="AB14" s="92">
        <f t="shared" ref="AB14:AB20" si="33">(Y14+Z14)</f>
        <v>20.12</v>
      </c>
      <c r="AC14" s="85">
        <f t="shared" si="22"/>
        <v>2</v>
      </c>
      <c r="AD14" s="90" t="s">
        <v>66</v>
      </c>
      <c r="AE14" s="86">
        <f t="shared" si="23"/>
        <v>44635</v>
      </c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</row>
    <row r="15" spans="1:219" x14ac:dyDescent="0.15">
      <c r="A15" s="68">
        <f t="shared" si="24"/>
        <v>44139</v>
      </c>
      <c r="B15" s="81">
        <f t="shared" si="3"/>
        <v>1000.69121699</v>
      </c>
      <c r="C15" s="70">
        <f t="shared" si="4"/>
        <v>1000</v>
      </c>
      <c r="D15" s="11">
        <f>IF(VLOOKUP(A15,[1]DI!$A$4:$B$15000,2)=0,D14,VLOOKUP(A15,[1]DI!$A$4:$B$15000,2))</f>
        <v>1.9000000000000006E-2</v>
      </c>
      <c r="E15" s="70">
        <f t="shared" si="25"/>
        <v>1.0000746899999999</v>
      </c>
      <c r="F15" s="70">
        <f>(TRUNC(PRODUCT($E$12:$E14),16))</f>
        <v>1.0002240867362</v>
      </c>
      <c r="G15" s="70">
        <f t="shared" si="26"/>
        <v>1</v>
      </c>
      <c r="H15" s="70">
        <f t="shared" si="27"/>
        <v>1.0002240899999999</v>
      </c>
      <c r="I15" s="69">
        <f t="shared" si="8"/>
        <v>0.04</v>
      </c>
      <c r="J15" s="71">
        <f t="shared" si="9"/>
        <v>44133</v>
      </c>
      <c r="K15" s="72">
        <f t="shared" si="10"/>
        <v>3</v>
      </c>
      <c r="L15" s="73">
        <f t="shared" si="11"/>
        <v>3</v>
      </c>
      <c r="M15" s="74">
        <f t="shared" si="28"/>
        <v>1.000467022</v>
      </c>
      <c r="N15" s="74">
        <f t="shared" si="1"/>
        <v>1.000691217</v>
      </c>
      <c r="O15" s="73">
        <f t="shared" si="12"/>
        <v>0</v>
      </c>
      <c r="P15" s="70">
        <f t="shared" si="13"/>
        <v>0.69121699000000003</v>
      </c>
      <c r="Q15" s="70">
        <f t="shared" si="14"/>
        <v>0</v>
      </c>
      <c r="R15" s="75" t="str">
        <f t="shared" si="15"/>
        <v>A+J=</v>
      </c>
      <c r="S15" s="71">
        <f t="shared" si="16"/>
        <v>44270</v>
      </c>
      <c r="T15" s="4"/>
      <c r="U15" s="85">
        <f t="shared" si="17"/>
        <v>3</v>
      </c>
      <c r="V15" s="86">
        <f t="shared" si="2"/>
        <v>44635</v>
      </c>
      <c r="W15" s="92">
        <f t="shared" si="29"/>
        <v>1000</v>
      </c>
      <c r="X15" s="91">
        <f t="shared" si="30"/>
        <v>124</v>
      </c>
      <c r="Y15" s="88">
        <f t="shared" si="31"/>
        <v>19.489999999999998</v>
      </c>
      <c r="Z15" s="92">
        <f t="shared" si="32"/>
        <v>0</v>
      </c>
      <c r="AA15" s="89">
        <v>0</v>
      </c>
      <c r="AB15" s="92">
        <f t="shared" si="33"/>
        <v>19.489999999999998</v>
      </c>
      <c r="AC15" s="85">
        <f t="shared" si="22"/>
        <v>3</v>
      </c>
      <c r="AD15" s="90" t="s">
        <v>50</v>
      </c>
      <c r="AE15" s="86">
        <f t="shared" si="23"/>
        <v>44819</v>
      </c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</row>
    <row r="16" spans="1:219" x14ac:dyDescent="0.15">
      <c r="A16" s="68">
        <f t="shared" si="24"/>
        <v>44140</v>
      </c>
      <c r="B16" s="81">
        <f t="shared" si="3"/>
        <v>1000.921721</v>
      </c>
      <c r="C16" s="70">
        <f t="shared" si="4"/>
        <v>1000</v>
      </c>
      <c r="D16" s="11">
        <f>IF(VLOOKUP(A16,[1]DI!$A$4:$B$15000,2)=0,D15,VLOOKUP(A16,[1]DI!$A$4:$B$15000,2))</f>
        <v>1.9000000000000006E-2</v>
      </c>
      <c r="E16" s="70">
        <f t="shared" si="25"/>
        <v>1.0000746899999999</v>
      </c>
      <c r="F16" s="70">
        <f>(TRUNC(PRODUCT($E$12:$E15),16))</f>
        <v>1.0002987934732399</v>
      </c>
      <c r="G16" s="70">
        <f t="shared" si="26"/>
        <v>1</v>
      </c>
      <c r="H16" s="70">
        <f t="shared" si="27"/>
        <v>1.00029879</v>
      </c>
      <c r="I16" s="69">
        <f t="shared" si="8"/>
        <v>0.04</v>
      </c>
      <c r="J16" s="71">
        <f t="shared" si="9"/>
        <v>44133</v>
      </c>
      <c r="K16" s="72">
        <f t="shared" si="10"/>
        <v>4</v>
      </c>
      <c r="L16" s="73">
        <f t="shared" si="11"/>
        <v>4</v>
      </c>
      <c r="M16" s="74">
        <f t="shared" si="28"/>
        <v>1.000622745</v>
      </c>
      <c r="N16" s="74">
        <f t="shared" si="1"/>
        <v>1.0009217210000001</v>
      </c>
      <c r="O16" s="73">
        <f t="shared" si="12"/>
        <v>0</v>
      </c>
      <c r="P16" s="70">
        <f t="shared" si="13"/>
        <v>0.92172100000000001</v>
      </c>
      <c r="Q16" s="70">
        <f t="shared" si="14"/>
        <v>0</v>
      </c>
      <c r="R16" s="75" t="str">
        <f t="shared" si="15"/>
        <v>A+J=</v>
      </c>
      <c r="S16" s="71">
        <f t="shared" si="16"/>
        <v>44270</v>
      </c>
      <c r="T16" s="4"/>
      <c r="U16" s="85">
        <f t="shared" si="17"/>
        <v>4</v>
      </c>
      <c r="V16" s="86">
        <f t="shared" si="2"/>
        <v>44819</v>
      </c>
      <c r="W16" s="92">
        <f t="shared" si="29"/>
        <v>666.66699999999992</v>
      </c>
      <c r="X16" s="91">
        <f t="shared" si="30"/>
        <v>128</v>
      </c>
      <c r="Y16" s="88">
        <f t="shared" si="31"/>
        <v>20.12</v>
      </c>
      <c r="Z16" s="92">
        <f t="shared" si="32"/>
        <v>333.33300000000003</v>
      </c>
      <c r="AA16" s="89">
        <v>0.33333299999999999</v>
      </c>
      <c r="AB16" s="92">
        <f t="shared" si="33"/>
        <v>353.45300000000003</v>
      </c>
      <c r="AC16" s="85">
        <f t="shared" si="22"/>
        <v>4</v>
      </c>
      <c r="AD16" s="90" t="s">
        <v>66</v>
      </c>
      <c r="AE16" s="86">
        <f t="shared" si="23"/>
        <v>45000</v>
      </c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</row>
    <row r="17" spans="1:191" x14ac:dyDescent="0.15">
      <c r="A17" s="68">
        <f t="shared" si="24"/>
        <v>44141</v>
      </c>
      <c r="B17" s="81">
        <f t="shared" si="3"/>
        <v>1001.152293</v>
      </c>
      <c r="C17" s="70">
        <f t="shared" si="4"/>
        <v>1000</v>
      </c>
      <c r="D17" s="11">
        <f>IF(VLOOKUP(A17,[1]DI!$A$4:$B$15000,2)=0,D16,VLOOKUP(A17,[1]DI!$A$4:$B$15000,2))</f>
        <v>1.9000000000000006E-2</v>
      </c>
      <c r="E17" s="70">
        <f t="shared" si="25"/>
        <v>1.0000746899999999</v>
      </c>
      <c r="F17" s="70">
        <f>(TRUNC(PRODUCT($E$12:$E16),16))</f>
        <v>1.00037350579013</v>
      </c>
      <c r="G17" s="70">
        <f t="shared" si="26"/>
        <v>1</v>
      </c>
      <c r="H17" s="70">
        <f t="shared" si="27"/>
        <v>1.00037351</v>
      </c>
      <c r="I17" s="69">
        <f t="shared" si="8"/>
        <v>0.04</v>
      </c>
      <c r="J17" s="71">
        <f t="shared" si="9"/>
        <v>44133</v>
      </c>
      <c r="K17" s="72">
        <f t="shared" si="10"/>
        <v>5</v>
      </c>
      <c r="L17" s="73">
        <f t="shared" si="11"/>
        <v>5</v>
      </c>
      <c r="M17" s="74">
        <f t="shared" si="28"/>
        <v>1.000778492</v>
      </c>
      <c r="N17" s="74">
        <f t="shared" si="1"/>
        <v>1.0011522930000001</v>
      </c>
      <c r="O17" s="73">
        <f t="shared" si="12"/>
        <v>0</v>
      </c>
      <c r="P17" s="70">
        <f t="shared" si="13"/>
        <v>1.152293</v>
      </c>
      <c r="Q17" s="70">
        <f t="shared" si="14"/>
        <v>0</v>
      </c>
      <c r="R17" s="75" t="str">
        <f t="shared" si="15"/>
        <v>A+J=</v>
      </c>
      <c r="S17" s="71">
        <f t="shared" si="16"/>
        <v>44270</v>
      </c>
      <c r="T17" s="4"/>
      <c r="U17" s="85">
        <f t="shared" si="17"/>
        <v>5</v>
      </c>
      <c r="V17" s="86">
        <f t="shared" si="2"/>
        <v>45000</v>
      </c>
      <c r="W17" s="92">
        <f t="shared" si="29"/>
        <v>666.66699999999992</v>
      </c>
      <c r="X17" s="91">
        <f t="shared" si="30"/>
        <v>124</v>
      </c>
      <c r="Y17" s="88">
        <f t="shared" si="31"/>
        <v>12.99</v>
      </c>
      <c r="Z17" s="92">
        <f t="shared" si="32"/>
        <v>0</v>
      </c>
      <c r="AA17" s="89">
        <v>0</v>
      </c>
      <c r="AB17" s="92">
        <f t="shared" si="33"/>
        <v>12.99</v>
      </c>
      <c r="AC17" s="85">
        <f t="shared" si="22"/>
        <v>5</v>
      </c>
      <c r="AD17" s="90" t="s">
        <v>50</v>
      </c>
      <c r="AE17" s="86">
        <f t="shared" si="23"/>
        <v>45184</v>
      </c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</row>
    <row r="18" spans="1:191" x14ac:dyDescent="0.15">
      <c r="A18" s="68">
        <f t="shared" si="24"/>
        <v>44144</v>
      </c>
      <c r="B18" s="81">
        <f t="shared" si="3"/>
        <v>1001.3829019999999</v>
      </c>
      <c r="C18" s="70">
        <f t="shared" si="4"/>
        <v>1000</v>
      </c>
      <c r="D18" s="11">
        <f>IF(VLOOKUP(A18,[1]DI!$A$4:$B$15000,2)=0,D17,VLOOKUP(A18,[1]DI!$A$4:$B$15000,2))</f>
        <v>1.9000000000000006E-2</v>
      </c>
      <c r="E18" s="70">
        <f t="shared" si="25"/>
        <v>1.0000746899999999</v>
      </c>
      <c r="F18" s="70">
        <f>(TRUNC(PRODUCT($E$12:$E17),16))</f>
        <v>1.00044822368727</v>
      </c>
      <c r="G18" s="70">
        <f t="shared" si="26"/>
        <v>1</v>
      </c>
      <c r="H18" s="70">
        <f t="shared" si="27"/>
        <v>1.00044822</v>
      </c>
      <c r="I18" s="69">
        <f t="shared" si="8"/>
        <v>0.04</v>
      </c>
      <c r="J18" s="71">
        <f t="shared" si="9"/>
        <v>44133</v>
      </c>
      <c r="K18" s="72">
        <f t="shared" si="10"/>
        <v>6</v>
      </c>
      <c r="L18" s="73">
        <f t="shared" si="11"/>
        <v>6</v>
      </c>
      <c r="M18" s="74">
        <f t="shared" si="28"/>
        <v>1.000934263</v>
      </c>
      <c r="N18" s="74">
        <f t="shared" si="1"/>
        <v>1.001382902</v>
      </c>
      <c r="O18" s="73">
        <f t="shared" si="12"/>
        <v>0</v>
      </c>
      <c r="P18" s="70">
        <f t="shared" si="13"/>
        <v>1.3829020000000001</v>
      </c>
      <c r="Q18" s="70">
        <f t="shared" si="14"/>
        <v>0</v>
      </c>
      <c r="R18" s="75" t="str">
        <f t="shared" si="15"/>
        <v>A+J=</v>
      </c>
      <c r="S18" s="71">
        <f t="shared" si="16"/>
        <v>44270</v>
      </c>
      <c r="T18" s="4"/>
      <c r="U18" s="85">
        <f t="shared" si="17"/>
        <v>6</v>
      </c>
      <c r="V18" s="86">
        <f t="shared" si="2"/>
        <v>45184</v>
      </c>
      <c r="W18" s="92">
        <f t="shared" si="29"/>
        <v>333.33399999999989</v>
      </c>
      <c r="X18" s="91">
        <f t="shared" si="30"/>
        <v>127</v>
      </c>
      <c r="Y18" s="88">
        <f t="shared" si="31"/>
        <v>13.31</v>
      </c>
      <c r="Z18" s="92">
        <f t="shared" si="32"/>
        <v>333.33300000000003</v>
      </c>
      <c r="AA18" s="89">
        <v>0.33333299999999999</v>
      </c>
      <c r="AB18" s="92">
        <f t="shared" si="33"/>
        <v>346.64300000000003</v>
      </c>
      <c r="AC18" s="85">
        <f t="shared" si="22"/>
        <v>6</v>
      </c>
      <c r="AD18" s="90" t="s">
        <v>66</v>
      </c>
      <c r="AE18" s="86">
        <f t="shared" si="23"/>
        <v>45366</v>
      </c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</row>
    <row r="19" spans="1:191" x14ac:dyDescent="0.15">
      <c r="A19" s="68">
        <f t="shared" si="24"/>
        <v>44145</v>
      </c>
      <c r="B19" s="81">
        <f t="shared" si="3"/>
        <v>1001.61357799</v>
      </c>
      <c r="C19" s="70">
        <f t="shared" si="4"/>
        <v>1000</v>
      </c>
      <c r="D19" s="11">
        <f>IF(VLOOKUP(A19,[1]DI!$A$4:$B$15000,2)=0,D18,VLOOKUP(A19,[1]DI!$A$4:$B$15000,2))</f>
        <v>1.9000000000000006E-2</v>
      </c>
      <c r="E19" s="70">
        <f t="shared" si="25"/>
        <v>1.0000746899999999</v>
      </c>
      <c r="F19" s="70">
        <f>(TRUNC(PRODUCT($E$12:$E18),16))</f>
        <v>1.0005229471651</v>
      </c>
      <c r="G19" s="70">
        <f t="shared" si="26"/>
        <v>1</v>
      </c>
      <c r="H19" s="70">
        <f t="shared" si="27"/>
        <v>1.0005229499999999</v>
      </c>
      <c r="I19" s="69">
        <f t="shared" si="8"/>
        <v>0.04</v>
      </c>
      <c r="J19" s="71">
        <f t="shared" si="9"/>
        <v>44133</v>
      </c>
      <c r="K19" s="72">
        <f t="shared" si="10"/>
        <v>7</v>
      </c>
      <c r="L19" s="73">
        <f t="shared" si="11"/>
        <v>7</v>
      </c>
      <c r="M19" s="74">
        <f t="shared" si="28"/>
        <v>1.0010900579999999</v>
      </c>
      <c r="N19" s="74">
        <f t="shared" si="1"/>
        <v>1.0016135779999999</v>
      </c>
      <c r="O19" s="73">
        <f t="shared" si="12"/>
        <v>0</v>
      </c>
      <c r="P19" s="70">
        <f t="shared" si="13"/>
        <v>1.61357799</v>
      </c>
      <c r="Q19" s="70">
        <f t="shared" si="14"/>
        <v>0</v>
      </c>
      <c r="R19" s="75" t="str">
        <f t="shared" si="15"/>
        <v>A+J=</v>
      </c>
      <c r="S19" s="71">
        <f t="shared" si="16"/>
        <v>44270</v>
      </c>
      <c r="T19" s="4"/>
      <c r="U19" s="85">
        <f t="shared" si="17"/>
        <v>7</v>
      </c>
      <c r="V19" s="86">
        <f t="shared" si="2"/>
        <v>45366</v>
      </c>
      <c r="W19" s="92">
        <f t="shared" si="29"/>
        <v>333.33399999999989</v>
      </c>
      <c r="X19" s="91">
        <f t="shared" si="30"/>
        <v>123</v>
      </c>
      <c r="Y19" s="88">
        <f t="shared" si="31"/>
        <v>6.44</v>
      </c>
      <c r="Z19" s="92">
        <f t="shared" si="32"/>
        <v>0</v>
      </c>
      <c r="AA19" s="89">
        <v>0</v>
      </c>
      <c r="AB19" s="92">
        <f t="shared" si="33"/>
        <v>6.44</v>
      </c>
      <c r="AC19" s="85">
        <f t="shared" si="22"/>
        <v>7</v>
      </c>
      <c r="AD19" s="90" t="s">
        <v>50</v>
      </c>
      <c r="AE19" s="86">
        <f t="shared" si="23"/>
        <v>45551</v>
      </c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</row>
    <row r="20" spans="1:191" x14ac:dyDescent="0.15">
      <c r="A20" s="68">
        <f t="shared" si="24"/>
        <v>44146</v>
      </c>
      <c r="B20" s="81">
        <f t="shared" si="3"/>
        <v>1001.844302</v>
      </c>
      <c r="C20" s="70">
        <f t="shared" si="4"/>
        <v>1000</v>
      </c>
      <c r="D20" s="11">
        <f>IF(VLOOKUP(A20,[1]DI!$A$4:$B$15000,2)=0,D19,VLOOKUP(A20,[1]DI!$A$4:$B$15000,2))</f>
        <v>1.9000000000000006E-2</v>
      </c>
      <c r="E20" s="70">
        <f t="shared" si="25"/>
        <v>1.0000746899999999</v>
      </c>
      <c r="F20" s="70">
        <f>(TRUNC(PRODUCT($E$12:$E19),16))</f>
        <v>1.0005976762240301</v>
      </c>
      <c r="G20" s="70">
        <f t="shared" si="26"/>
        <v>1</v>
      </c>
      <c r="H20" s="70">
        <f t="shared" si="27"/>
        <v>1.00059768</v>
      </c>
      <c r="I20" s="69">
        <f t="shared" si="8"/>
        <v>0.04</v>
      </c>
      <c r="J20" s="71">
        <f t="shared" si="9"/>
        <v>44133</v>
      </c>
      <c r="K20" s="72">
        <f t="shared" si="10"/>
        <v>8</v>
      </c>
      <c r="L20" s="73">
        <f t="shared" si="11"/>
        <v>8</v>
      </c>
      <c r="M20" s="74">
        <f t="shared" si="28"/>
        <v>1.0012458769999999</v>
      </c>
      <c r="N20" s="74">
        <f t="shared" si="1"/>
        <v>1.0018443020000001</v>
      </c>
      <c r="O20" s="73">
        <f t="shared" si="12"/>
        <v>0</v>
      </c>
      <c r="P20" s="70">
        <f t="shared" si="13"/>
        <v>1.8443020000000001</v>
      </c>
      <c r="Q20" s="70">
        <f t="shared" si="14"/>
        <v>0</v>
      </c>
      <c r="R20" s="75" t="str">
        <f t="shared" si="15"/>
        <v>A+J=</v>
      </c>
      <c r="S20" s="71">
        <f t="shared" si="16"/>
        <v>44270</v>
      </c>
      <c r="T20" s="4"/>
      <c r="U20" s="85">
        <f t="shared" si="17"/>
        <v>8</v>
      </c>
      <c r="V20" s="86">
        <f t="shared" si="2"/>
        <v>45551</v>
      </c>
      <c r="W20" s="92">
        <f t="shared" si="29"/>
        <v>-1.1368683772161603E-13</v>
      </c>
      <c r="X20" s="91">
        <f t="shared" si="30"/>
        <v>128</v>
      </c>
      <c r="Y20" s="88">
        <f t="shared" si="31"/>
        <v>6.71</v>
      </c>
      <c r="Z20" s="92">
        <f t="shared" si="32"/>
        <v>333.334</v>
      </c>
      <c r="AA20" s="89">
        <v>0.33333400000000002</v>
      </c>
      <c r="AB20" s="92">
        <f t="shared" si="33"/>
        <v>340.04399999999998</v>
      </c>
      <c r="AC20" s="85">
        <f t="shared" si="22"/>
        <v>8</v>
      </c>
      <c r="AD20" s="90"/>
      <c r="AE20" s="86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</row>
    <row r="21" spans="1:191" x14ac:dyDescent="0.15">
      <c r="A21" s="68">
        <f t="shared" si="24"/>
        <v>44147</v>
      </c>
      <c r="B21" s="81">
        <f t="shared" si="3"/>
        <v>1002.07507399</v>
      </c>
      <c r="C21" s="70">
        <f t="shared" si="4"/>
        <v>1000</v>
      </c>
      <c r="D21" s="11">
        <f>IF(VLOOKUP(A21,[1]DI!$A$4:$B$15000,2)=0,D20,VLOOKUP(A21,[1]DI!$A$4:$B$15000,2))</f>
        <v>1.9000000000000006E-2</v>
      </c>
      <c r="E21" s="70">
        <f t="shared" si="25"/>
        <v>1.0000746899999999</v>
      </c>
      <c r="F21" s="70">
        <f>(TRUNC(PRODUCT($E$12:$E20),16))</f>
        <v>1.00067241086446</v>
      </c>
      <c r="G21" s="70">
        <f t="shared" si="26"/>
        <v>1</v>
      </c>
      <c r="H21" s="70">
        <f t="shared" si="27"/>
        <v>1.00067241</v>
      </c>
      <c r="I21" s="69">
        <f t="shared" si="8"/>
        <v>0.04</v>
      </c>
      <c r="J21" s="71">
        <f t="shared" si="9"/>
        <v>44133</v>
      </c>
      <c r="K21" s="72">
        <f t="shared" si="10"/>
        <v>9</v>
      </c>
      <c r="L21" s="73">
        <f t="shared" si="11"/>
        <v>9</v>
      </c>
      <c r="M21" s="74">
        <f t="shared" si="28"/>
        <v>1.0014017209999999</v>
      </c>
      <c r="N21" s="74">
        <f t="shared" si="1"/>
        <v>1.002075074</v>
      </c>
      <c r="O21" s="73">
        <f t="shared" si="12"/>
        <v>0</v>
      </c>
      <c r="P21" s="70">
        <f t="shared" si="13"/>
        <v>2.0750739899999999</v>
      </c>
      <c r="Q21" s="70">
        <f t="shared" si="14"/>
        <v>0</v>
      </c>
      <c r="R21" s="75" t="str">
        <f t="shared" si="15"/>
        <v>A+J=</v>
      </c>
      <c r="S21" s="71">
        <f t="shared" si="16"/>
        <v>44270</v>
      </c>
      <c r="T21" s="4"/>
      <c r="U21" s="85"/>
      <c r="V21" s="86"/>
      <c r="W21" s="92"/>
      <c r="X21" s="91"/>
      <c r="Y21" s="88"/>
      <c r="Z21" s="88"/>
      <c r="AA21" s="89"/>
      <c r="AB21" s="88"/>
      <c r="AC21" s="85"/>
      <c r="AD21" s="90"/>
      <c r="AE21" s="86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</row>
    <row r="22" spans="1:191" x14ac:dyDescent="0.15">
      <c r="A22" s="68">
        <f t="shared" si="24"/>
        <v>44148</v>
      </c>
      <c r="B22" s="81">
        <f t="shared" si="3"/>
        <v>1002.3059029999999</v>
      </c>
      <c r="C22" s="70">
        <f t="shared" si="4"/>
        <v>1000</v>
      </c>
      <c r="D22" s="11">
        <f>IF(VLOOKUP(A22,[1]DI!$A$4:$B$15000,2)=0,D21,VLOOKUP(A22,[1]DI!$A$4:$B$15000,2))</f>
        <v>1.9000000000000006E-2</v>
      </c>
      <c r="E22" s="70">
        <f t="shared" si="25"/>
        <v>1.0000746899999999</v>
      </c>
      <c r="F22" s="70">
        <f>(TRUNC(PRODUCT($E$12:$E21),16))</f>
        <v>1.00074715108683</v>
      </c>
      <c r="G22" s="70">
        <f t="shared" si="26"/>
        <v>1</v>
      </c>
      <c r="H22" s="70">
        <f t="shared" si="27"/>
        <v>1.00074715</v>
      </c>
      <c r="I22" s="69">
        <f t="shared" si="8"/>
        <v>0.04</v>
      </c>
      <c r="J22" s="71">
        <f t="shared" si="9"/>
        <v>44133</v>
      </c>
      <c r="K22" s="72">
        <f t="shared" si="10"/>
        <v>10</v>
      </c>
      <c r="L22" s="73">
        <f t="shared" si="11"/>
        <v>10</v>
      </c>
      <c r="M22" s="74">
        <f t="shared" si="28"/>
        <v>1.0015575889999999</v>
      </c>
      <c r="N22" s="74">
        <f t="shared" si="1"/>
        <v>1.0023059030000001</v>
      </c>
      <c r="O22" s="73">
        <f t="shared" si="12"/>
        <v>0</v>
      </c>
      <c r="P22" s="70">
        <f t="shared" si="13"/>
        <v>2.3059029999999998</v>
      </c>
      <c r="Q22" s="70">
        <f t="shared" si="14"/>
        <v>0</v>
      </c>
      <c r="R22" s="75" t="str">
        <f t="shared" si="15"/>
        <v>A+J=</v>
      </c>
      <c r="S22" s="71">
        <f t="shared" si="16"/>
        <v>44270</v>
      </c>
      <c r="T22" s="4"/>
      <c r="U22" s="85"/>
      <c r="V22" s="86"/>
      <c r="W22" s="92"/>
      <c r="X22" s="91"/>
      <c r="Y22" s="88"/>
      <c r="Z22" s="88"/>
      <c r="AA22" s="89"/>
      <c r="AB22" s="88"/>
      <c r="AC22" s="85"/>
      <c r="AD22" s="90"/>
      <c r="AE22" s="86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</row>
    <row r="23" spans="1:191" x14ac:dyDescent="0.15">
      <c r="A23" s="68">
        <f t="shared" si="24"/>
        <v>44151</v>
      </c>
      <c r="B23" s="81">
        <f t="shared" si="3"/>
        <v>1002.53678999</v>
      </c>
      <c r="C23" s="70">
        <f t="shared" si="4"/>
        <v>1000</v>
      </c>
      <c r="D23" s="11">
        <f>IF(VLOOKUP(A23,[1]DI!$A$4:$B$15000,2)=0,D22,VLOOKUP(A23,[1]DI!$A$4:$B$15000,2))</f>
        <v>1.9000000000000006E-2</v>
      </c>
      <c r="E23" s="70">
        <f t="shared" si="25"/>
        <v>1.0000746899999999</v>
      </c>
      <c r="F23" s="70">
        <f>(TRUNC(PRODUCT($E$12:$E22),16))</f>
        <v>1.0008218968915401</v>
      </c>
      <c r="G23" s="70">
        <f t="shared" si="26"/>
        <v>1</v>
      </c>
      <c r="H23" s="70">
        <f t="shared" si="27"/>
        <v>1.0008219</v>
      </c>
      <c r="I23" s="69">
        <f t="shared" si="8"/>
        <v>0.04</v>
      </c>
      <c r="J23" s="71">
        <f t="shared" si="9"/>
        <v>44133</v>
      </c>
      <c r="K23" s="72">
        <f t="shared" si="10"/>
        <v>11</v>
      </c>
      <c r="L23" s="73">
        <f t="shared" si="11"/>
        <v>11</v>
      </c>
      <c r="M23" s="74">
        <f t="shared" si="28"/>
        <v>1.001713482</v>
      </c>
      <c r="N23" s="74">
        <f t="shared" si="1"/>
        <v>1.00253679</v>
      </c>
      <c r="O23" s="73">
        <f t="shared" si="12"/>
        <v>0</v>
      </c>
      <c r="P23" s="70">
        <f t="shared" si="13"/>
        <v>2.5367899899999999</v>
      </c>
      <c r="Q23" s="70">
        <f t="shared" si="14"/>
        <v>0</v>
      </c>
      <c r="R23" s="75" t="str">
        <f t="shared" si="15"/>
        <v>A+J=</v>
      </c>
      <c r="S23" s="71">
        <f t="shared" si="16"/>
        <v>44270</v>
      </c>
      <c r="T23" s="4"/>
      <c r="U23" s="85"/>
      <c r="V23" s="86"/>
      <c r="W23" s="92"/>
      <c r="X23" s="91"/>
      <c r="Y23" s="88"/>
      <c r="Z23" s="88"/>
      <c r="AA23" s="89"/>
      <c r="AB23" s="88"/>
      <c r="AC23" s="85"/>
      <c r="AD23" s="90"/>
      <c r="AE23" s="86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</row>
    <row r="24" spans="1:191" x14ac:dyDescent="0.15">
      <c r="A24" s="68">
        <f t="shared" si="24"/>
        <v>44152</v>
      </c>
      <c r="B24" s="81">
        <f t="shared" si="3"/>
        <v>1002.76772399</v>
      </c>
      <c r="C24" s="70">
        <f t="shared" si="4"/>
        <v>1000</v>
      </c>
      <c r="D24" s="11">
        <f>IF(VLOOKUP(A24,[1]DI!$A$4:$B$15000,2)=0,D23,VLOOKUP(A24,[1]DI!$A$4:$B$15000,2))</f>
        <v>1.9000000000000006E-2</v>
      </c>
      <c r="E24" s="70">
        <f t="shared" si="25"/>
        <v>1.0000746899999999</v>
      </c>
      <c r="F24" s="70">
        <f>(TRUNC(PRODUCT($E$12:$E23),16))</f>
        <v>1.00089664827902</v>
      </c>
      <c r="G24" s="70">
        <f t="shared" si="26"/>
        <v>1</v>
      </c>
      <c r="H24" s="70">
        <f t="shared" si="27"/>
        <v>1.0008966500000001</v>
      </c>
      <c r="I24" s="69">
        <f t="shared" si="8"/>
        <v>0.04</v>
      </c>
      <c r="J24" s="71">
        <f t="shared" si="9"/>
        <v>44133</v>
      </c>
      <c r="K24" s="72">
        <f t="shared" si="10"/>
        <v>12</v>
      </c>
      <c r="L24" s="73">
        <f t="shared" si="11"/>
        <v>12</v>
      </c>
      <c r="M24" s="74">
        <f t="shared" si="28"/>
        <v>1.001869398</v>
      </c>
      <c r="N24" s="74">
        <f t="shared" si="1"/>
        <v>1.0027677239999999</v>
      </c>
      <c r="O24" s="73">
        <f t="shared" si="12"/>
        <v>0</v>
      </c>
      <c r="P24" s="70">
        <f t="shared" si="13"/>
        <v>2.7677239899999999</v>
      </c>
      <c r="Q24" s="70">
        <f t="shared" si="14"/>
        <v>0</v>
      </c>
      <c r="R24" s="75" t="str">
        <f t="shared" si="15"/>
        <v>A+J=</v>
      </c>
      <c r="S24" s="71">
        <f t="shared" si="16"/>
        <v>44270</v>
      </c>
      <c r="T24" s="4"/>
      <c r="U24" s="85"/>
      <c r="V24" s="86"/>
      <c r="W24" s="92"/>
      <c r="X24" s="91"/>
      <c r="Y24" s="88"/>
      <c r="Z24" s="88"/>
      <c r="AA24" s="89"/>
      <c r="AB24" s="88"/>
      <c r="AC24" s="85"/>
      <c r="AD24" s="90"/>
      <c r="AE24" s="86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</row>
    <row r="25" spans="1:191" x14ac:dyDescent="0.15">
      <c r="A25" s="68">
        <f t="shared" si="24"/>
        <v>44153</v>
      </c>
      <c r="B25" s="81">
        <f t="shared" si="3"/>
        <v>1002.9987159999999</v>
      </c>
      <c r="C25" s="70">
        <f t="shared" si="4"/>
        <v>1000</v>
      </c>
      <c r="D25" s="11">
        <f>IF(VLOOKUP(A25,[1]DI!$A$4:$B$15000,2)=0,D24,VLOOKUP(A25,[1]DI!$A$4:$B$15000,2))</f>
        <v>1.9000000000000006E-2</v>
      </c>
      <c r="E25" s="70">
        <f t="shared" si="25"/>
        <v>1.0000746899999999</v>
      </c>
      <c r="F25" s="70">
        <f>(TRUNC(PRODUCT($E$12:$E24),16))</f>
        <v>1.0009714052496801</v>
      </c>
      <c r="G25" s="70">
        <f t="shared" si="26"/>
        <v>1</v>
      </c>
      <c r="H25" s="70">
        <f t="shared" si="27"/>
        <v>1.00097141</v>
      </c>
      <c r="I25" s="69">
        <f t="shared" si="8"/>
        <v>0.04</v>
      </c>
      <c r="J25" s="71">
        <f t="shared" si="9"/>
        <v>44133</v>
      </c>
      <c r="K25" s="72">
        <f t="shared" si="10"/>
        <v>13</v>
      </c>
      <c r="L25" s="73">
        <f t="shared" si="11"/>
        <v>13</v>
      </c>
      <c r="M25" s="74">
        <f t="shared" si="28"/>
        <v>1.002025339</v>
      </c>
      <c r="N25" s="74">
        <f t="shared" si="1"/>
        <v>1.002998716</v>
      </c>
      <c r="O25" s="73">
        <f t="shared" si="12"/>
        <v>0</v>
      </c>
      <c r="P25" s="70">
        <f t="shared" si="13"/>
        <v>2.9987159999999999</v>
      </c>
      <c r="Q25" s="70">
        <f t="shared" si="14"/>
        <v>0</v>
      </c>
      <c r="R25" s="75" t="str">
        <f t="shared" si="15"/>
        <v>A+J=</v>
      </c>
      <c r="S25" s="71">
        <f t="shared" si="16"/>
        <v>44270</v>
      </c>
      <c r="T25" s="4"/>
      <c r="U25" s="85"/>
      <c r="V25" s="86"/>
      <c r="W25" s="92"/>
      <c r="X25" s="91"/>
      <c r="Y25" s="88"/>
      <c r="Z25" s="88"/>
      <c r="AA25" s="89"/>
      <c r="AB25" s="88"/>
      <c r="AC25" s="85"/>
      <c r="AD25" s="90"/>
      <c r="AE25" s="86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</row>
    <row r="26" spans="1:191" x14ac:dyDescent="0.15">
      <c r="A26" s="68">
        <f t="shared" si="24"/>
        <v>44154</v>
      </c>
      <c r="B26" s="81">
        <f t="shared" si="3"/>
        <v>1003.229756</v>
      </c>
      <c r="C26" s="70">
        <f t="shared" si="4"/>
        <v>1000</v>
      </c>
      <c r="D26" s="11">
        <f>IF(VLOOKUP(A26,[1]DI!$A$4:$B$15000,2)=0,D25,VLOOKUP(A26,[1]DI!$A$4:$B$15000,2))</f>
        <v>1.9000000000000006E-2</v>
      </c>
      <c r="E26" s="70">
        <f t="shared" si="25"/>
        <v>1.0000746899999999</v>
      </c>
      <c r="F26" s="70">
        <f>(TRUNC(PRODUCT($E$12:$E25),16))</f>
        <v>1.00104616780394</v>
      </c>
      <c r="G26" s="70">
        <f t="shared" si="26"/>
        <v>1</v>
      </c>
      <c r="H26" s="70">
        <f t="shared" si="27"/>
        <v>1.00104617</v>
      </c>
      <c r="I26" s="69">
        <f t="shared" si="8"/>
        <v>0.04</v>
      </c>
      <c r="J26" s="71">
        <f t="shared" si="9"/>
        <v>44133</v>
      </c>
      <c r="K26" s="72">
        <f t="shared" si="10"/>
        <v>14</v>
      </c>
      <c r="L26" s="73">
        <f t="shared" si="11"/>
        <v>14</v>
      </c>
      <c r="M26" s="74">
        <f t="shared" si="28"/>
        <v>1.0021813040000001</v>
      </c>
      <c r="N26" s="74">
        <f t="shared" si="1"/>
        <v>1.0032297560000001</v>
      </c>
      <c r="O26" s="73">
        <f t="shared" si="12"/>
        <v>0</v>
      </c>
      <c r="P26" s="70">
        <f t="shared" si="13"/>
        <v>3.2297560000000001</v>
      </c>
      <c r="Q26" s="70">
        <f t="shared" si="14"/>
        <v>0</v>
      </c>
      <c r="R26" s="75" t="str">
        <f t="shared" si="15"/>
        <v>A+J=</v>
      </c>
      <c r="S26" s="71">
        <f t="shared" si="16"/>
        <v>44270</v>
      </c>
      <c r="T26" s="4"/>
      <c r="U26" s="85"/>
      <c r="V26" s="86"/>
      <c r="W26" s="92"/>
      <c r="X26" s="91"/>
      <c r="Y26" s="88"/>
      <c r="Z26" s="88"/>
      <c r="AA26" s="89"/>
      <c r="AB26" s="88"/>
      <c r="AC26" s="85"/>
      <c r="AD26" s="90"/>
      <c r="AE26" s="86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</row>
    <row r="27" spans="1:191" x14ac:dyDescent="0.15">
      <c r="A27" s="68">
        <f t="shared" si="24"/>
        <v>44155</v>
      </c>
      <c r="B27" s="81">
        <f t="shared" si="3"/>
        <v>1003.46085299</v>
      </c>
      <c r="C27" s="70">
        <f t="shared" si="4"/>
        <v>1000</v>
      </c>
      <c r="D27" s="11">
        <f>IF(VLOOKUP(A27,[1]DI!$A$4:$B$15000,2)=0,D26,VLOOKUP(A27,[1]DI!$A$4:$B$15000,2))</f>
        <v>1.9000000000000006E-2</v>
      </c>
      <c r="E27" s="70">
        <f t="shared" si="25"/>
        <v>1.0000746899999999</v>
      </c>
      <c r="F27" s="70">
        <f>(TRUNC(PRODUCT($E$12:$E26),16))</f>
        <v>1.00112093594221</v>
      </c>
      <c r="G27" s="70">
        <f t="shared" si="26"/>
        <v>1</v>
      </c>
      <c r="H27" s="70">
        <f t="shared" si="27"/>
        <v>1.0011209400000001</v>
      </c>
      <c r="I27" s="69">
        <f t="shared" si="8"/>
        <v>0.04</v>
      </c>
      <c r="J27" s="71">
        <f t="shared" si="9"/>
        <v>44133</v>
      </c>
      <c r="K27" s="72">
        <f t="shared" si="10"/>
        <v>15</v>
      </c>
      <c r="L27" s="73">
        <f t="shared" si="11"/>
        <v>15</v>
      </c>
      <c r="M27" s="74">
        <f t="shared" si="28"/>
        <v>1.0023372930000001</v>
      </c>
      <c r="N27" s="74">
        <f t="shared" si="1"/>
        <v>1.003460853</v>
      </c>
      <c r="O27" s="73">
        <f t="shared" si="12"/>
        <v>0</v>
      </c>
      <c r="P27" s="70">
        <f t="shared" si="13"/>
        <v>3.4608529899999998</v>
      </c>
      <c r="Q27" s="70">
        <f t="shared" si="14"/>
        <v>0</v>
      </c>
      <c r="R27" s="75" t="str">
        <f t="shared" si="15"/>
        <v>A+J=</v>
      </c>
      <c r="S27" s="71">
        <f t="shared" si="16"/>
        <v>44270</v>
      </c>
      <c r="T27" s="4"/>
      <c r="U27" s="85"/>
      <c r="V27" s="86"/>
      <c r="W27" s="92"/>
      <c r="X27" s="91"/>
      <c r="Y27" s="88"/>
      <c r="Z27" s="88"/>
      <c r="AA27" s="89"/>
      <c r="AB27" s="88"/>
      <c r="AC27" s="85"/>
      <c r="AD27" s="90"/>
      <c r="AE27" s="86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</row>
    <row r="28" spans="1:191" x14ac:dyDescent="0.15">
      <c r="A28" s="68">
        <f t="shared" si="24"/>
        <v>44158</v>
      </c>
      <c r="B28" s="81">
        <f t="shared" si="3"/>
        <v>1003.691998</v>
      </c>
      <c r="C28" s="70">
        <f t="shared" si="4"/>
        <v>1000</v>
      </c>
      <c r="D28" s="11">
        <f>IF(VLOOKUP(A28,[1]DI!$A$4:$B$15000,2)=0,D27,VLOOKUP(A28,[1]DI!$A$4:$B$15000,2))</f>
        <v>1.9000000000000006E-2</v>
      </c>
      <c r="E28" s="70">
        <f t="shared" si="25"/>
        <v>1.0000746899999999</v>
      </c>
      <c r="F28" s="70">
        <f>(TRUNC(PRODUCT($E$12:$E27),16))</f>
        <v>1.00119570966492</v>
      </c>
      <c r="G28" s="70">
        <f t="shared" si="26"/>
        <v>1</v>
      </c>
      <c r="H28" s="70">
        <f t="shared" si="27"/>
        <v>1.00119571</v>
      </c>
      <c r="I28" s="69">
        <f t="shared" si="8"/>
        <v>0.04</v>
      </c>
      <c r="J28" s="71">
        <f t="shared" si="9"/>
        <v>44133</v>
      </c>
      <c r="K28" s="72">
        <f t="shared" si="10"/>
        <v>16</v>
      </c>
      <c r="L28" s="73">
        <f t="shared" si="11"/>
        <v>16</v>
      </c>
      <c r="M28" s="74">
        <f t="shared" si="28"/>
        <v>1.0024933069999999</v>
      </c>
      <c r="N28" s="74">
        <f t="shared" si="1"/>
        <v>1.0036919980000001</v>
      </c>
      <c r="O28" s="73">
        <f t="shared" si="12"/>
        <v>0</v>
      </c>
      <c r="P28" s="70">
        <f t="shared" si="13"/>
        <v>3.6919979999999999</v>
      </c>
      <c r="Q28" s="70">
        <f t="shared" si="14"/>
        <v>0</v>
      </c>
      <c r="R28" s="75" t="str">
        <f t="shared" si="15"/>
        <v>A+J=</v>
      </c>
      <c r="S28" s="71">
        <f t="shared" si="16"/>
        <v>44270</v>
      </c>
      <c r="T28" s="4"/>
      <c r="U28" s="85"/>
      <c r="V28" s="86"/>
      <c r="W28" s="92"/>
      <c r="X28" s="91"/>
      <c r="Y28" s="88"/>
      <c r="Z28" s="88"/>
      <c r="AA28" s="89"/>
      <c r="AB28" s="88"/>
      <c r="AC28" s="85"/>
      <c r="AD28" s="90"/>
      <c r="AE28" s="86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</row>
    <row r="29" spans="1:191" x14ac:dyDescent="0.15">
      <c r="A29" s="68">
        <f t="shared" si="24"/>
        <v>44159</v>
      </c>
      <c r="B29" s="81">
        <f t="shared" si="3"/>
        <v>1003.9232009999999</v>
      </c>
      <c r="C29" s="70">
        <f t="shared" si="4"/>
        <v>1000</v>
      </c>
      <c r="D29" s="11">
        <f>IF(VLOOKUP(A29,[1]DI!$A$4:$B$15000,2)=0,D28,VLOOKUP(A29,[1]DI!$A$4:$B$15000,2))</f>
        <v>1.9000000000000006E-2</v>
      </c>
      <c r="E29" s="70">
        <f t="shared" si="25"/>
        <v>1.0000746899999999</v>
      </c>
      <c r="F29" s="70">
        <f>(TRUNC(PRODUCT($E$12:$E28),16))</f>
        <v>1.00127048897247</v>
      </c>
      <c r="G29" s="70">
        <f t="shared" si="26"/>
        <v>1</v>
      </c>
      <c r="H29" s="70">
        <f t="shared" si="27"/>
        <v>1.00127049</v>
      </c>
      <c r="I29" s="69">
        <f t="shared" si="8"/>
        <v>0.04</v>
      </c>
      <c r="J29" s="71">
        <f t="shared" si="9"/>
        <v>44133</v>
      </c>
      <c r="K29" s="72">
        <f t="shared" si="10"/>
        <v>17</v>
      </c>
      <c r="L29" s="73">
        <f t="shared" si="11"/>
        <v>17</v>
      </c>
      <c r="M29" s="74">
        <f t="shared" si="28"/>
        <v>1.002649345</v>
      </c>
      <c r="N29" s="74">
        <f t="shared" si="1"/>
        <v>1.0039232010000001</v>
      </c>
      <c r="O29" s="73">
        <f t="shared" si="12"/>
        <v>0</v>
      </c>
      <c r="P29" s="70">
        <f t="shared" si="13"/>
        <v>3.9232010000000002</v>
      </c>
      <c r="Q29" s="70">
        <f t="shared" si="14"/>
        <v>0</v>
      </c>
      <c r="R29" s="75" t="str">
        <f t="shared" si="15"/>
        <v>A+J=</v>
      </c>
      <c r="S29" s="71">
        <f t="shared" si="16"/>
        <v>44270</v>
      </c>
      <c r="T29" s="4"/>
      <c r="U29" s="85"/>
      <c r="V29" s="86"/>
      <c r="W29" s="92"/>
      <c r="X29" s="91"/>
      <c r="Y29" s="88"/>
      <c r="Z29" s="88"/>
      <c r="AA29" s="89"/>
      <c r="AB29" s="88"/>
      <c r="AC29" s="85"/>
      <c r="AD29" s="90"/>
      <c r="AE29" s="86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</row>
    <row r="30" spans="1:191" x14ac:dyDescent="0.15">
      <c r="A30" s="68">
        <f t="shared" si="24"/>
        <v>44160</v>
      </c>
      <c r="B30" s="81">
        <f t="shared" si="3"/>
        <v>1004.154451</v>
      </c>
      <c r="C30" s="70">
        <f t="shared" si="4"/>
        <v>1000</v>
      </c>
      <c r="D30" s="11">
        <f>IF(VLOOKUP(A30,[1]DI!$A$4:$B$15000,2)=0,D29,VLOOKUP(A30,[1]DI!$A$4:$B$15000,2))</f>
        <v>1.9000000000000006E-2</v>
      </c>
      <c r="E30" s="70">
        <f t="shared" si="25"/>
        <v>1.0000746899999999</v>
      </c>
      <c r="F30" s="70">
        <f>(TRUNC(PRODUCT($E$12:$E29),16))</f>
        <v>1.0013452738652999</v>
      </c>
      <c r="G30" s="70">
        <f t="shared" si="26"/>
        <v>1</v>
      </c>
      <c r="H30" s="70">
        <f t="shared" si="27"/>
        <v>1.0013452700000001</v>
      </c>
      <c r="I30" s="69">
        <f t="shared" si="8"/>
        <v>0.04</v>
      </c>
      <c r="J30" s="71">
        <f t="shared" si="9"/>
        <v>44133</v>
      </c>
      <c r="K30" s="72">
        <f t="shared" si="10"/>
        <v>18</v>
      </c>
      <c r="L30" s="73">
        <f t="shared" si="11"/>
        <v>18</v>
      </c>
      <c r="M30" s="74">
        <f t="shared" si="28"/>
        <v>1.0028054070000001</v>
      </c>
      <c r="N30" s="74">
        <f t="shared" si="1"/>
        <v>1.004154451</v>
      </c>
      <c r="O30" s="73">
        <f t="shared" si="12"/>
        <v>0</v>
      </c>
      <c r="P30" s="70">
        <f t="shared" si="13"/>
        <v>4.1544509999999999</v>
      </c>
      <c r="Q30" s="70">
        <f t="shared" si="14"/>
        <v>0</v>
      </c>
      <c r="R30" s="75" t="str">
        <f t="shared" si="15"/>
        <v>A+J=</v>
      </c>
      <c r="S30" s="71">
        <f t="shared" si="16"/>
        <v>44270</v>
      </c>
      <c r="T30" s="4"/>
      <c r="U30" s="85"/>
      <c r="V30" s="86"/>
      <c r="W30" s="92"/>
      <c r="X30" s="91"/>
      <c r="Y30" s="88"/>
      <c r="Z30" s="88"/>
      <c r="AA30" s="89"/>
      <c r="AB30" s="88"/>
      <c r="AC30" s="85"/>
      <c r="AD30" s="90"/>
      <c r="AE30" s="86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</row>
    <row r="31" spans="1:191" x14ac:dyDescent="0.15">
      <c r="A31" s="68">
        <f t="shared" si="24"/>
        <v>44161</v>
      </c>
      <c r="B31" s="81">
        <f t="shared" si="3"/>
        <v>1004.385759</v>
      </c>
      <c r="C31" s="70">
        <f t="shared" si="4"/>
        <v>1000</v>
      </c>
      <c r="D31" s="11">
        <f>IF(VLOOKUP(A31,[1]DI!$A$4:$B$15000,2)=0,D30,VLOOKUP(A31,[1]DI!$A$4:$B$15000,2))</f>
        <v>1.9000000000000006E-2</v>
      </c>
      <c r="E31" s="70">
        <f t="shared" si="25"/>
        <v>1.0000746899999999</v>
      </c>
      <c r="F31" s="70">
        <f>(TRUNC(PRODUCT($E$12:$E30),16))</f>
        <v>1.0014200643438</v>
      </c>
      <c r="G31" s="70">
        <f t="shared" si="26"/>
        <v>1</v>
      </c>
      <c r="H31" s="70">
        <f t="shared" si="27"/>
        <v>1.0014200600000001</v>
      </c>
      <c r="I31" s="69">
        <f t="shared" si="8"/>
        <v>0.04</v>
      </c>
      <c r="J31" s="71">
        <f t="shared" si="9"/>
        <v>44133</v>
      </c>
      <c r="K31" s="72">
        <f t="shared" si="10"/>
        <v>19</v>
      </c>
      <c r="L31" s="73">
        <f t="shared" si="11"/>
        <v>19</v>
      </c>
      <c r="M31" s="74">
        <f t="shared" si="28"/>
        <v>1.002961494</v>
      </c>
      <c r="N31" s="74">
        <f t="shared" si="1"/>
        <v>1.004385759</v>
      </c>
      <c r="O31" s="73">
        <f t="shared" si="12"/>
        <v>0</v>
      </c>
      <c r="P31" s="70">
        <f t="shared" si="13"/>
        <v>4.3857590000000002</v>
      </c>
      <c r="Q31" s="70">
        <f t="shared" si="14"/>
        <v>0</v>
      </c>
      <c r="R31" s="75" t="str">
        <f t="shared" si="15"/>
        <v>A+J=</v>
      </c>
      <c r="S31" s="71">
        <f t="shared" si="16"/>
        <v>44270</v>
      </c>
      <c r="T31" s="4"/>
      <c r="U31" s="85"/>
      <c r="V31" s="86"/>
      <c r="W31" s="92"/>
      <c r="X31" s="91"/>
      <c r="Y31" s="88"/>
      <c r="Z31" s="88"/>
      <c r="AA31" s="89"/>
      <c r="AB31" s="88"/>
      <c r="AC31" s="85"/>
      <c r="AD31" s="90"/>
      <c r="AE31" s="86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</row>
    <row r="32" spans="1:191" x14ac:dyDescent="0.15">
      <c r="A32" s="68">
        <f t="shared" si="24"/>
        <v>44162</v>
      </c>
      <c r="B32" s="81">
        <f t="shared" si="3"/>
        <v>1004.617125</v>
      </c>
      <c r="C32" s="70">
        <f t="shared" si="4"/>
        <v>1000</v>
      </c>
      <c r="D32" s="11">
        <f>IF(VLOOKUP(A32,[1]DI!$A$4:$B$15000,2)=0,D31,VLOOKUP(A32,[1]DI!$A$4:$B$15000,2))</f>
        <v>1.9000000000000006E-2</v>
      </c>
      <c r="E32" s="70">
        <f t="shared" si="25"/>
        <v>1.0000746899999999</v>
      </c>
      <c r="F32" s="70">
        <f>(TRUNC(PRODUCT($E$12:$E31),16))</f>
        <v>1.00149486040841</v>
      </c>
      <c r="G32" s="70">
        <f t="shared" si="26"/>
        <v>1</v>
      </c>
      <c r="H32" s="70">
        <f t="shared" si="27"/>
        <v>1.00149486</v>
      </c>
      <c r="I32" s="69">
        <f t="shared" si="8"/>
        <v>0.04</v>
      </c>
      <c r="J32" s="71">
        <f t="shared" si="9"/>
        <v>44133</v>
      </c>
      <c r="K32" s="72">
        <f t="shared" si="10"/>
        <v>20</v>
      </c>
      <c r="L32" s="73">
        <f t="shared" si="11"/>
        <v>20</v>
      </c>
      <c r="M32" s="74">
        <f t="shared" si="28"/>
        <v>1.0031176049999999</v>
      </c>
      <c r="N32" s="74">
        <f t="shared" si="1"/>
        <v>1.004617125</v>
      </c>
      <c r="O32" s="73">
        <f t="shared" si="12"/>
        <v>0</v>
      </c>
      <c r="P32" s="70">
        <f t="shared" si="13"/>
        <v>4.6171249999999997</v>
      </c>
      <c r="Q32" s="70">
        <f t="shared" si="14"/>
        <v>0</v>
      </c>
      <c r="R32" s="75" t="str">
        <f t="shared" si="15"/>
        <v>A+J=</v>
      </c>
      <c r="S32" s="71">
        <f t="shared" si="16"/>
        <v>44270</v>
      </c>
      <c r="T32" s="4"/>
      <c r="U32" s="85"/>
      <c r="V32" s="86"/>
      <c r="W32" s="92"/>
      <c r="X32" s="91"/>
      <c r="Y32" s="88"/>
      <c r="Z32" s="88"/>
      <c r="AA32" s="89"/>
      <c r="AB32" s="88"/>
      <c r="AC32" s="85"/>
      <c r="AD32" s="90"/>
      <c r="AE32" s="86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</row>
    <row r="33" spans="1:191" x14ac:dyDescent="0.15">
      <c r="A33" s="68">
        <f t="shared" si="24"/>
        <v>44165</v>
      </c>
      <c r="B33" s="81">
        <f t="shared" si="3"/>
        <v>1004.84853899</v>
      </c>
      <c r="C33" s="70">
        <f t="shared" si="4"/>
        <v>1000</v>
      </c>
      <c r="D33" s="11">
        <f>IF(VLOOKUP(A33,[1]DI!$A$4:$B$15000,2)=0,D32,VLOOKUP(A33,[1]DI!$A$4:$B$15000,2))</f>
        <v>1.9000000000000006E-2</v>
      </c>
      <c r="E33" s="70">
        <f t="shared" si="25"/>
        <v>1.0000746899999999</v>
      </c>
      <c r="F33" s="70">
        <f>(TRUNC(PRODUCT($E$12:$E32),16))</f>
        <v>1.00156966205953</v>
      </c>
      <c r="G33" s="70">
        <f t="shared" si="26"/>
        <v>1</v>
      </c>
      <c r="H33" s="70">
        <f t="shared" si="27"/>
        <v>1.0015696599999999</v>
      </c>
      <c r="I33" s="69">
        <f t="shared" si="8"/>
        <v>0.04</v>
      </c>
      <c r="J33" s="71">
        <f t="shared" si="9"/>
        <v>44133</v>
      </c>
      <c r="K33" s="72">
        <f t="shared" si="10"/>
        <v>21</v>
      </c>
      <c r="L33" s="73">
        <f t="shared" si="11"/>
        <v>21</v>
      </c>
      <c r="M33" s="74">
        <f t="shared" si="28"/>
        <v>1.00327374</v>
      </c>
      <c r="N33" s="74">
        <f t="shared" si="1"/>
        <v>1.0048485389999999</v>
      </c>
      <c r="O33" s="73">
        <f t="shared" si="12"/>
        <v>0</v>
      </c>
      <c r="P33" s="70">
        <f t="shared" si="13"/>
        <v>4.8485389899999998</v>
      </c>
      <c r="Q33" s="70">
        <f t="shared" si="14"/>
        <v>0</v>
      </c>
      <c r="R33" s="75" t="str">
        <f t="shared" si="15"/>
        <v>A+J=</v>
      </c>
      <c r="S33" s="71">
        <f t="shared" si="16"/>
        <v>44270</v>
      </c>
      <c r="T33" s="4"/>
      <c r="U33" s="85"/>
      <c r="V33" s="86"/>
      <c r="W33" s="92"/>
      <c r="X33" s="91"/>
      <c r="Y33" s="88"/>
      <c r="Z33" s="88"/>
      <c r="AA33" s="89"/>
      <c r="AB33" s="88"/>
      <c r="AC33" s="85"/>
      <c r="AD33" s="90"/>
      <c r="AE33" s="86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</row>
    <row r="34" spans="1:191" x14ac:dyDescent="0.15">
      <c r="A34" s="68">
        <f t="shared" si="24"/>
        <v>44166</v>
      </c>
      <c r="B34" s="81">
        <f t="shared" si="3"/>
        <v>1005.080009</v>
      </c>
      <c r="C34" s="70">
        <f t="shared" si="4"/>
        <v>1000</v>
      </c>
      <c r="D34" s="11">
        <f>IF(VLOOKUP(A34,[1]DI!$A$4:$B$15000,2)=0,D33,VLOOKUP(A34,[1]DI!$A$4:$B$15000,2))</f>
        <v>1.9000000000000006E-2</v>
      </c>
      <c r="E34" s="70">
        <f t="shared" si="25"/>
        <v>1.0000746899999999</v>
      </c>
      <c r="F34" s="70">
        <f>(TRUNC(PRODUCT($E$12:$E33),16))</f>
        <v>1.0016444692975901</v>
      </c>
      <c r="G34" s="70">
        <f t="shared" si="26"/>
        <v>1</v>
      </c>
      <c r="H34" s="70">
        <f t="shared" si="27"/>
        <v>1.00164447</v>
      </c>
      <c r="I34" s="69">
        <f t="shared" si="8"/>
        <v>0.04</v>
      </c>
      <c r="J34" s="71">
        <f t="shared" si="9"/>
        <v>44133</v>
      </c>
      <c r="K34" s="72">
        <f t="shared" si="10"/>
        <v>22</v>
      </c>
      <c r="L34" s="73">
        <f t="shared" si="11"/>
        <v>22</v>
      </c>
      <c r="M34" s="74">
        <f t="shared" si="28"/>
        <v>1.0034298989999999</v>
      </c>
      <c r="N34" s="74">
        <f t="shared" si="1"/>
        <v>1.0050800090000001</v>
      </c>
      <c r="O34" s="73">
        <f t="shared" si="12"/>
        <v>0</v>
      </c>
      <c r="P34" s="70">
        <f t="shared" si="13"/>
        <v>5.0800090000000004</v>
      </c>
      <c r="Q34" s="70">
        <f t="shared" si="14"/>
        <v>0</v>
      </c>
      <c r="R34" s="75" t="str">
        <f t="shared" si="15"/>
        <v>A+J=</v>
      </c>
      <c r="S34" s="71">
        <f t="shared" si="16"/>
        <v>44270</v>
      </c>
      <c r="T34" s="4"/>
      <c r="U34" s="85"/>
      <c r="V34" s="86"/>
      <c r="W34" s="92"/>
      <c r="X34" s="91"/>
      <c r="Y34" s="88"/>
      <c r="Z34" s="88"/>
      <c r="AA34" s="89"/>
      <c r="AB34" s="88"/>
      <c r="AC34" s="85"/>
      <c r="AD34" s="90"/>
      <c r="AE34" s="86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</row>
    <row r="35" spans="1:191" x14ac:dyDescent="0.15">
      <c r="A35" s="68">
        <f t="shared" si="24"/>
        <v>44167</v>
      </c>
      <c r="B35" s="81">
        <f t="shared" si="3"/>
        <v>1005.311528</v>
      </c>
      <c r="C35" s="70">
        <f t="shared" si="4"/>
        <v>1000</v>
      </c>
      <c r="D35" s="11">
        <f>IF(VLOOKUP(A35,[1]DI!$A$4:$B$15000,2)=0,D34,VLOOKUP(A35,[1]DI!$A$4:$B$15000,2))</f>
        <v>1.9000000000000006E-2</v>
      </c>
      <c r="E35" s="70">
        <f t="shared" si="25"/>
        <v>1.0000746899999999</v>
      </c>
      <c r="F35" s="70">
        <f>(TRUNC(PRODUCT($E$12:$E34),16))</f>
        <v>1.0017192821230001</v>
      </c>
      <c r="G35" s="70">
        <f t="shared" si="26"/>
        <v>1</v>
      </c>
      <c r="H35" s="70">
        <f t="shared" si="27"/>
        <v>1.0017192800000001</v>
      </c>
      <c r="I35" s="69">
        <f t="shared" si="8"/>
        <v>0.04</v>
      </c>
      <c r="J35" s="71">
        <f t="shared" si="9"/>
        <v>44133</v>
      </c>
      <c r="K35" s="72">
        <f t="shared" si="10"/>
        <v>23</v>
      </c>
      <c r="L35" s="73">
        <f t="shared" si="11"/>
        <v>23</v>
      </c>
      <c r="M35" s="74">
        <f t="shared" si="28"/>
        <v>1.0035860830000001</v>
      </c>
      <c r="N35" s="74">
        <f t="shared" si="1"/>
        <v>1.005311528</v>
      </c>
      <c r="O35" s="73">
        <f t="shared" si="12"/>
        <v>0</v>
      </c>
      <c r="P35" s="70">
        <f t="shared" si="13"/>
        <v>5.311528</v>
      </c>
      <c r="Q35" s="70">
        <f t="shared" si="14"/>
        <v>0</v>
      </c>
      <c r="R35" s="75" t="str">
        <f t="shared" si="15"/>
        <v>A+J=</v>
      </c>
      <c r="S35" s="71">
        <f t="shared" si="16"/>
        <v>44270</v>
      </c>
      <c r="T35" s="4"/>
      <c r="U35" s="85"/>
      <c r="V35" s="86"/>
      <c r="W35" s="92"/>
      <c r="X35" s="91"/>
      <c r="Y35" s="88"/>
      <c r="Z35" s="88"/>
      <c r="AA35" s="89"/>
      <c r="AB35" s="88"/>
      <c r="AC35" s="85"/>
      <c r="AD35" s="90"/>
      <c r="AE35" s="86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</row>
    <row r="36" spans="1:191" x14ac:dyDescent="0.15">
      <c r="A36" s="68">
        <f t="shared" si="24"/>
        <v>44168</v>
      </c>
      <c r="B36" s="81">
        <f t="shared" si="3"/>
        <v>1005.543105</v>
      </c>
      <c r="C36" s="70">
        <f t="shared" si="4"/>
        <v>1000</v>
      </c>
      <c r="D36" s="11">
        <f>IF(VLOOKUP(A36,[1]DI!$A$4:$B$15000,2)=0,D35,VLOOKUP(A36,[1]DI!$A$4:$B$15000,2))</f>
        <v>1.9000000000000006E-2</v>
      </c>
      <c r="E36" s="70">
        <f t="shared" si="25"/>
        <v>1.0000746899999999</v>
      </c>
      <c r="F36" s="70">
        <f>(TRUNC(PRODUCT($E$12:$E35),16))</f>
        <v>1.0017941005361799</v>
      </c>
      <c r="G36" s="70">
        <f t="shared" si="26"/>
        <v>1</v>
      </c>
      <c r="H36" s="70">
        <f t="shared" si="27"/>
        <v>1.0017940999999999</v>
      </c>
      <c r="I36" s="69">
        <f t="shared" si="8"/>
        <v>0.04</v>
      </c>
      <c r="J36" s="71">
        <f t="shared" si="9"/>
        <v>44133</v>
      </c>
      <c r="K36" s="72">
        <f t="shared" si="10"/>
        <v>24</v>
      </c>
      <c r="L36" s="73">
        <f t="shared" si="11"/>
        <v>24</v>
      </c>
      <c r="M36" s="74">
        <f t="shared" si="28"/>
        <v>1.003742291</v>
      </c>
      <c r="N36" s="74">
        <f t="shared" si="1"/>
        <v>1.0055431050000001</v>
      </c>
      <c r="O36" s="73">
        <f t="shared" si="12"/>
        <v>0</v>
      </c>
      <c r="P36" s="70">
        <f t="shared" si="13"/>
        <v>5.5431049999999997</v>
      </c>
      <c r="Q36" s="70">
        <f t="shared" si="14"/>
        <v>0</v>
      </c>
      <c r="R36" s="75" t="str">
        <f t="shared" si="15"/>
        <v>A+J=</v>
      </c>
      <c r="S36" s="71">
        <f t="shared" si="16"/>
        <v>44270</v>
      </c>
      <c r="T36" s="4"/>
      <c r="U36" s="85"/>
      <c r="V36" s="86"/>
      <c r="W36" s="92"/>
      <c r="X36" s="91"/>
      <c r="Y36" s="88"/>
      <c r="Z36" s="88"/>
      <c r="AA36" s="89"/>
      <c r="AB36" s="88"/>
      <c r="AC36" s="85"/>
      <c r="AD36" s="90"/>
      <c r="AE36" s="86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</row>
    <row r="37" spans="1:191" x14ac:dyDescent="0.15">
      <c r="A37" s="68">
        <f t="shared" si="24"/>
        <v>44169</v>
      </c>
      <c r="B37" s="81">
        <f t="shared" si="3"/>
        <v>1005.774729</v>
      </c>
      <c r="C37" s="70">
        <f t="shared" si="4"/>
        <v>1000</v>
      </c>
      <c r="D37" s="11">
        <f>IF(VLOOKUP(A37,[1]DI!$A$4:$B$15000,2)=0,D36,VLOOKUP(A37,[1]DI!$A$4:$B$15000,2))</f>
        <v>1.9000000000000006E-2</v>
      </c>
      <c r="E37" s="70">
        <f t="shared" si="25"/>
        <v>1.0000746899999999</v>
      </c>
      <c r="F37" s="70">
        <f>(TRUNC(PRODUCT($E$12:$E36),16))</f>
        <v>1.0018689245375501</v>
      </c>
      <c r="G37" s="70">
        <f t="shared" si="26"/>
        <v>1</v>
      </c>
      <c r="H37" s="70">
        <f t="shared" si="27"/>
        <v>1.0018689199999999</v>
      </c>
      <c r="I37" s="69">
        <f t="shared" si="8"/>
        <v>0.04</v>
      </c>
      <c r="J37" s="71">
        <f t="shared" si="9"/>
        <v>44133</v>
      </c>
      <c r="K37" s="72">
        <f t="shared" si="10"/>
        <v>25</v>
      </c>
      <c r="L37" s="73">
        <f t="shared" si="11"/>
        <v>25</v>
      </c>
      <c r="M37" s="74">
        <f t="shared" si="28"/>
        <v>1.0038985229999999</v>
      </c>
      <c r="N37" s="74">
        <f t="shared" si="1"/>
        <v>1.0057747290000001</v>
      </c>
      <c r="O37" s="73">
        <f t="shared" si="12"/>
        <v>0</v>
      </c>
      <c r="P37" s="70">
        <f t="shared" si="13"/>
        <v>5.7747289999999998</v>
      </c>
      <c r="Q37" s="70">
        <f t="shared" si="14"/>
        <v>0</v>
      </c>
      <c r="R37" s="75" t="str">
        <f t="shared" si="15"/>
        <v>A+J=</v>
      </c>
      <c r="S37" s="71">
        <f t="shared" si="16"/>
        <v>44270</v>
      </c>
      <c r="T37" s="4"/>
      <c r="U37" s="85"/>
      <c r="V37" s="86"/>
      <c r="W37" s="92"/>
      <c r="X37" s="91"/>
      <c r="Y37" s="88"/>
      <c r="Z37" s="88"/>
      <c r="AA37" s="89"/>
      <c r="AB37" s="88"/>
      <c r="AC37" s="85"/>
      <c r="AD37" s="90"/>
      <c r="AE37" s="86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</row>
    <row r="38" spans="1:191" x14ac:dyDescent="0.15">
      <c r="A38" s="68">
        <f t="shared" si="24"/>
        <v>44172</v>
      </c>
      <c r="B38" s="81">
        <f t="shared" si="3"/>
        <v>1006.0064109899999</v>
      </c>
      <c r="C38" s="70">
        <f t="shared" si="4"/>
        <v>1000</v>
      </c>
      <c r="D38" s="11">
        <f>IF(VLOOKUP(A38,[1]DI!$A$4:$B$15000,2)=0,D37,VLOOKUP(A38,[1]DI!$A$4:$B$15000,2))</f>
        <v>1.9000000000000006E-2</v>
      </c>
      <c r="E38" s="70">
        <f t="shared" si="25"/>
        <v>1.0000746899999999</v>
      </c>
      <c r="F38" s="70">
        <f>(TRUNC(PRODUCT($E$12:$E37),16))</f>
        <v>1.00194375412753</v>
      </c>
      <c r="G38" s="70">
        <f t="shared" si="26"/>
        <v>1</v>
      </c>
      <c r="H38" s="70">
        <f t="shared" si="27"/>
        <v>1.0019437499999999</v>
      </c>
      <c r="I38" s="69">
        <f t="shared" si="8"/>
        <v>0.04</v>
      </c>
      <c r="J38" s="71">
        <f t="shared" si="9"/>
        <v>44133</v>
      </c>
      <c r="K38" s="72">
        <f t="shared" si="10"/>
        <v>26</v>
      </c>
      <c r="L38" s="73">
        <f t="shared" si="11"/>
        <v>26</v>
      </c>
      <c r="M38" s="74">
        <f t="shared" si="28"/>
        <v>1.0040547799999999</v>
      </c>
      <c r="N38" s="74">
        <f t="shared" si="1"/>
        <v>1.006006411</v>
      </c>
      <c r="O38" s="73">
        <f t="shared" si="12"/>
        <v>0</v>
      </c>
      <c r="P38" s="70">
        <f t="shared" si="13"/>
        <v>6.00641099</v>
      </c>
      <c r="Q38" s="70">
        <f t="shared" si="14"/>
        <v>0</v>
      </c>
      <c r="R38" s="75" t="str">
        <f t="shared" si="15"/>
        <v>A+J=</v>
      </c>
      <c r="S38" s="71">
        <f t="shared" si="16"/>
        <v>44270</v>
      </c>
      <c r="T38" s="4"/>
      <c r="U38" s="85"/>
      <c r="V38" s="86"/>
      <c r="W38" s="92"/>
      <c r="X38" s="91"/>
      <c r="Y38" s="88"/>
      <c r="Z38" s="88"/>
      <c r="AA38" s="89"/>
      <c r="AB38" s="88"/>
      <c r="AC38" s="85"/>
      <c r="AD38" s="90"/>
      <c r="AE38" s="86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</row>
    <row r="39" spans="1:191" x14ac:dyDescent="0.15">
      <c r="A39" s="68">
        <f t="shared" si="24"/>
        <v>44173</v>
      </c>
      <c r="B39" s="81">
        <f t="shared" si="3"/>
        <v>1006.238151</v>
      </c>
      <c r="C39" s="70">
        <f t="shared" si="4"/>
        <v>1000</v>
      </c>
      <c r="D39" s="11">
        <f>IF(VLOOKUP(A39,[1]DI!$A$4:$B$15000,2)=0,D38,VLOOKUP(A39,[1]DI!$A$4:$B$15000,2))</f>
        <v>1.9000000000000006E-2</v>
      </c>
      <c r="E39" s="70">
        <f t="shared" si="25"/>
        <v>1.0000746899999999</v>
      </c>
      <c r="F39" s="70">
        <f>(TRUNC(PRODUCT($E$12:$E38),16))</f>
        <v>1.0020185893065201</v>
      </c>
      <c r="G39" s="70">
        <f t="shared" si="26"/>
        <v>1</v>
      </c>
      <c r="H39" s="70">
        <f t="shared" si="27"/>
        <v>1.00201859</v>
      </c>
      <c r="I39" s="69">
        <f t="shared" si="8"/>
        <v>0.04</v>
      </c>
      <c r="J39" s="71">
        <f t="shared" si="9"/>
        <v>44133</v>
      </c>
      <c r="K39" s="72">
        <f t="shared" si="10"/>
        <v>27</v>
      </c>
      <c r="L39" s="73">
        <f t="shared" si="11"/>
        <v>27</v>
      </c>
      <c r="M39" s="74">
        <f t="shared" si="28"/>
        <v>1.0042110609999999</v>
      </c>
      <c r="N39" s="74">
        <f t="shared" si="1"/>
        <v>1.006238151</v>
      </c>
      <c r="O39" s="73">
        <f t="shared" si="12"/>
        <v>0</v>
      </c>
      <c r="P39" s="70">
        <f t="shared" si="13"/>
        <v>6.2381510000000002</v>
      </c>
      <c r="Q39" s="70">
        <f t="shared" si="14"/>
        <v>0</v>
      </c>
      <c r="R39" s="75" t="str">
        <f t="shared" si="15"/>
        <v>A+J=</v>
      </c>
      <c r="S39" s="71">
        <f t="shared" si="16"/>
        <v>44270</v>
      </c>
      <c r="T39" s="4"/>
      <c r="U39" s="85"/>
      <c r="V39" s="86"/>
      <c r="W39" s="92"/>
      <c r="X39" s="91"/>
      <c r="Y39" s="88"/>
      <c r="Z39" s="88"/>
      <c r="AA39" s="89"/>
      <c r="AB39" s="88"/>
      <c r="AC39" s="85"/>
      <c r="AD39" s="90"/>
      <c r="AE39" s="86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</row>
    <row r="40" spans="1:191" x14ac:dyDescent="0.15">
      <c r="A40" s="68">
        <f t="shared" si="24"/>
        <v>44174</v>
      </c>
      <c r="B40" s="81">
        <f t="shared" si="3"/>
        <v>1006.469939</v>
      </c>
      <c r="C40" s="70">
        <f t="shared" si="4"/>
        <v>1000</v>
      </c>
      <c r="D40" s="11">
        <f>IF(VLOOKUP(A40,[1]DI!$A$4:$B$15000,2)=0,D39,VLOOKUP(A40,[1]DI!$A$4:$B$15000,2))</f>
        <v>1.9000000000000006E-2</v>
      </c>
      <c r="E40" s="70">
        <f t="shared" si="25"/>
        <v>1.0000746899999999</v>
      </c>
      <c r="F40" s="70">
        <f>(TRUNC(PRODUCT($E$12:$E39),16))</f>
        <v>1.00209343007496</v>
      </c>
      <c r="G40" s="70">
        <f t="shared" si="26"/>
        <v>1</v>
      </c>
      <c r="H40" s="70">
        <f t="shared" si="27"/>
        <v>1.00209343</v>
      </c>
      <c r="I40" s="69">
        <f t="shared" si="8"/>
        <v>0.04</v>
      </c>
      <c r="J40" s="71">
        <f t="shared" si="9"/>
        <v>44133</v>
      </c>
      <c r="K40" s="72">
        <f t="shared" si="10"/>
        <v>28</v>
      </c>
      <c r="L40" s="73">
        <f t="shared" si="11"/>
        <v>28</v>
      </c>
      <c r="M40" s="74">
        <f t="shared" si="28"/>
        <v>1.0043673660000001</v>
      </c>
      <c r="N40" s="74">
        <f t="shared" si="1"/>
        <v>1.006469939</v>
      </c>
      <c r="O40" s="73">
        <f t="shared" si="12"/>
        <v>0</v>
      </c>
      <c r="P40" s="70">
        <f t="shared" si="13"/>
        <v>6.4699390000000001</v>
      </c>
      <c r="Q40" s="70">
        <f t="shared" si="14"/>
        <v>0</v>
      </c>
      <c r="R40" s="75" t="str">
        <f t="shared" si="15"/>
        <v>A+J=</v>
      </c>
      <c r="S40" s="71">
        <f t="shared" si="16"/>
        <v>44270</v>
      </c>
      <c r="T40" s="4"/>
      <c r="U40" s="85"/>
      <c r="V40" s="86"/>
      <c r="W40" s="92"/>
      <c r="X40" s="91"/>
      <c r="Y40" s="88"/>
      <c r="Z40" s="88"/>
      <c r="AA40" s="89"/>
      <c r="AB40" s="88"/>
      <c r="AC40" s="85"/>
      <c r="AD40" s="90"/>
      <c r="AE40" s="86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</row>
    <row r="41" spans="1:191" x14ac:dyDescent="0.15">
      <c r="A41" s="68">
        <f t="shared" si="24"/>
        <v>44175</v>
      </c>
      <c r="B41" s="81">
        <f t="shared" si="3"/>
        <v>1006.70178499</v>
      </c>
      <c r="C41" s="70">
        <f t="shared" si="4"/>
        <v>1000</v>
      </c>
      <c r="D41" s="11">
        <f>IF(VLOOKUP(A41,[1]DI!$A$4:$B$15000,2)=0,D40,VLOOKUP(A41,[1]DI!$A$4:$B$15000,2))</f>
        <v>1.9000000000000006E-2</v>
      </c>
      <c r="E41" s="70">
        <f t="shared" si="25"/>
        <v>1.0000746899999999</v>
      </c>
      <c r="F41" s="70">
        <f>(TRUNC(PRODUCT($E$12:$E40),16))</f>
        <v>1.00216827643325</v>
      </c>
      <c r="G41" s="70">
        <f t="shared" si="26"/>
        <v>1</v>
      </c>
      <c r="H41" s="70">
        <f t="shared" si="27"/>
        <v>1.00216828</v>
      </c>
      <c r="I41" s="69">
        <f t="shared" si="8"/>
        <v>0.04</v>
      </c>
      <c r="J41" s="71">
        <f t="shared" si="9"/>
        <v>44133</v>
      </c>
      <c r="K41" s="72">
        <f t="shared" si="10"/>
        <v>29</v>
      </c>
      <c r="L41" s="73">
        <f t="shared" si="11"/>
        <v>29</v>
      </c>
      <c r="M41" s="74">
        <f t="shared" si="28"/>
        <v>1.0045236959999999</v>
      </c>
      <c r="N41" s="74">
        <f t="shared" si="1"/>
        <v>1.006701785</v>
      </c>
      <c r="O41" s="73">
        <f t="shared" si="12"/>
        <v>0</v>
      </c>
      <c r="P41" s="70">
        <f t="shared" si="13"/>
        <v>6.7017849900000002</v>
      </c>
      <c r="Q41" s="70">
        <f t="shared" si="14"/>
        <v>0</v>
      </c>
      <c r="R41" s="75" t="str">
        <f t="shared" si="15"/>
        <v>A+J=</v>
      </c>
      <c r="S41" s="71">
        <f t="shared" si="16"/>
        <v>44270</v>
      </c>
      <c r="T41" s="4"/>
      <c r="U41" s="85"/>
      <c r="V41" s="86"/>
      <c r="W41" s="92"/>
      <c r="X41" s="91"/>
      <c r="Y41" s="88"/>
      <c r="Z41" s="88"/>
      <c r="AA41" s="89"/>
      <c r="AB41" s="88"/>
      <c r="AC41" s="85"/>
      <c r="AD41" s="90"/>
      <c r="AE41" s="86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</row>
    <row r="42" spans="1:191" x14ac:dyDescent="0.15">
      <c r="A42" s="68">
        <f t="shared" si="24"/>
        <v>44176</v>
      </c>
      <c r="B42" s="81">
        <f t="shared" si="3"/>
        <v>1006.933678</v>
      </c>
      <c r="C42" s="70">
        <f t="shared" si="4"/>
        <v>1000</v>
      </c>
      <c r="D42" s="11">
        <f>IF(VLOOKUP(A42,[1]DI!$A$4:$B$15000,2)=0,D41,VLOOKUP(A42,[1]DI!$A$4:$B$15000,2))</f>
        <v>1.9000000000000006E-2</v>
      </c>
      <c r="E42" s="70">
        <f t="shared" si="25"/>
        <v>1.0000746899999999</v>
      </c>
      <c r="F42" s="70">
        <f>(TRUNC(PRODUCT($E$12:$E41),16))</f>
        <v>1.0022431283818201</v>
      </c>
      <c r="G42" s="70">
        <f t="shared" si="26"/>
        <v>1</v>
      </c>
      <c r="H42" s="70">
        <f t="shared" si="27"/>
        <v>1.0022431300000001</v>
      </c>
      <c r="I42" s="69">
        <f t="shared" si="8"/>
        <v>0.04</v>
      </c>
      <c r="J42" s="71">
        <f t="shared" si="9"/>
        <v>44133</v>
      </c>
      <c r="K42" s="72">
        <f t="shared" si="10"/>
        <v>30</v>
      </c>
      <c r="L42" s="73">
        <f t="shared" si="11"/>
        <v>30</v>
      </c>
      <c r="M42" s="74">
        <f t="shared" si="28"/>
        <v>1.0046800499999999</v>
      </c>
      <c r="N42" s="74">
        <f t="shared" si="1"/>
        <v>1.006933678</v>
      </c>
      <c r="O42" s="73">
        <f t="shared" si="12"/>
        <v>0</v>
      </c>
      <c r="P42" s="70">
        <f t="shared" si="13"/>
        <v>6.9336779999999996</v>
      </c>
      <c r="Q42" s="70">
        <f t="shared" si="14"/>
        <v>0</v>
      </c>
      <c r="R42" s="75" t="str">
        <f t="shared" si="15"/>
        <v>A+J=</v>
      </c>
      <c r="S42" s="71">
        <f t="shared" si="16"/>
        <v>44270</v>
      </c>
      <c r="T42" s="4"/>
      <c r="U42" s="85"/>
      <c r="V42" s="86"/>
      <c r="W42" s="92"/>
      <c r="X42" s="91"/>
      <c r="Y42" s="88"/>
      <c r="Z42" s="88"/>
      <c r="AA42" s="89"/>
      <c r="AB42" s="88"/>
      <c r="AC42" s="85"/>
      <c r="AD42" s="90"/>
      <c r="AE42" s="86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</row>
    <row r="43" spans="1:191" x14ac:dyDescent="0.15">
      <c r="A43" s="68">
        <f t="shared" si="24"/>
        <v>44179</v>
      </c>
      <c r="B43" s="81">
        <f t="shared" si="3"/>
        <v>1007.16562899</v>
      </c>
      <c r="C43" s="70">
        <f t="shared" si="4"/>
        <v>1000</v>
      </c>
      <c r="D43" s="11">
        <f>IF(VLOOKUP(A43,[1]DI!$A$4:$B$15000,2)=0,D42,VLOOKUP(A43,[1]DI!$A$4:$B$15000,2))</f>
        <v>1.9000000000000006E-2</v>
      </c>
      <c r="E43" s="70">
        <f t="shared" si="25"/>
        <v>1.0000746899999999</v>
      </c>
      <c r="F43" s="70">
        <f>(TRUNC(PRODUCT($E$12:$E42),16))</f>
        <v>1.00231798592107</v>
      </c>
      <c r="G43" s="70">
        <f t="shared" si="26"/>
        <v>1</v>
      </c>
      <c r="H43" s="70">
        <f t="shared" si="27"/>
        <v>1.0023179900000001</v>
      </c>
      <c r="I43" s="69">
        <f t="shared" si="8"/>
        <v>0.04</v>
      </c>
      <c r="J43" s="71">
        <f t="shared" si="9"/>
        <v>44133</v>
      </c>
      <c r="K43" s="72">
        <f t="shared" si="10"/>
        <v>31</v>
      </c>
      <c r="L43" s="73">
        <f t="shared" si="11"/>
        <v>31</v>
      </c>
      <c r="M43" s="74">
        <f t="shared" si="28"/>
        <v>1.0048364279999999</v>
      </c>
      <c r="N43" s="74">
        <f t="shared" si="1"/>
        <v>1.007165629</v>
      </c>
      <c r="O43" s="73">
        <f t="shared" si="12"/>
        <v>0</v>
      </c>
      <c r="P43" s="70">
        <f t="shared" si="13"/>
        <v>7.1656289900000001</v>
      </c>
      <c r="Q43" s="70">
        <f t="shared" si="14"/>
        <v>0</v>
      </c>
      <c r="R43" s="75" t="str">
        <f t="shared" si="15"/>
        <v>A+J=</v>
      </c>
      <c r="S43" s="71">
        <f t="shared" si="16"/>
        <v>44270</v>
      </c>
      <c r="T43" s="4"/>
      <c r="U43" s="85"/>
      <c r="V43" s="86"/>
      <c r="W43" s="92"/>
      <c r="X43" s="91"/>
      <c r="Y43" s="88"/>
      <c r="Z43" s="88"/>
      <c r="AA43" s="89"/>
      <c r="AB43" s="88"/>
      <c r="AC43" s="85"/>
      <c r="AD43" s="90"/>
      <c r="AE43" s="86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</row>
    <row r="44" spans="1:191" x14ac:dyDescent="0.15">
      <c r="A44" s="68">
        <f t="shared" si="24"/>
        <v>44180</v>
      </c>
      <c r="B44" s="81">
        <f t="shared" si="3"/>
        <v>1007.3976280000001</v>
      </c>
      <c r="C44" s="70">
        <f t="shared" si="4"/>
        <v>1000</v>
      </c>
      <c r="D44" s="11">
        <f>IF(VLOOKUP(A44,[1]DI!$A$4:$B$15000,2)=0,D43,VLOOKUP(A44,[1]DI!$A$4:$B$15000,2))</f>
        <v>1.9000000000000006E-2</v>
      </c>
      <c r="E44" s="70">
        <f t="shared" si="25"/>
        <v>1.0000746899999999</v>
      </c>
      <c r="F44" s="70">
        <f>(TRUNC(PRODUCT($E$12:$E43),16))</f>
        <v>1.00239284905144</v>
      </c>
      <c r="G44" s="70">
        <f t="shared" si="26"/>
        <v>1</v>
      </c>
      <c r="H44" s="70">
        <f t="shared" si="27"/>
        <v>1.0023928499999999</v>
      </c>
      <c r="I44" s="69">
        <f t="shared" si="8"/>
        <v>0.04</v>
      </c>
      <c r="J44" s="71">
        <f t="shared" si="9"/>
        <v>44133</v>
      </c>
      <c r="K44" s="72">
        <f t="shared" si="10"/>
        <v>32</v>
      </c>
      <c r="L44" s="73">
        <f t="shared" si="11"/>
        <v>32</v>
      </c>
      <c r="M44" s="74">
        <f t="shared" si="28"/>
        <v>1.004992831</v>
      </c>
      <c r="N44" s="74">
        <f t="shared" si="1"/>
        <v>1.0073976280000001</v>
      </c>
      <c r="O44" s="73">
        <f t="shared" si="12"/>
        <v>0</v>
      </c>
      <c r="P44" s="70">
        <f t="shared" si="13"/>
        <v>7.3976280000000001</v>
      </c>
      <c r="Q44" s="70">
        <f t="shared" si="14"/>
        <v>0</v>
      </c>
      <c r="R44" s="75" t="str">
        <f t="shared" si="15"/>
        <v>A+J=</v>
      </c>
      <c r="S44" s="71">
        <f t="shared" si="16"/>
        <v>44270</v>
      </c>
      <c r="T44" s="4"/>
      <c r="U44" s="85"/>
      <c r="V44" s="86"/>
      <c r="W44" s="92"/>
      <c r="X44" s="91"/>
      <c r="Y44" s="88"/>
      <c r="Z44" s="88"/>
      <c r="AA44" s="89"/>
      <c r="AB44" s="88"/>
      <c r="AC44" s="85"/>
      <c r="AD44" s="90"/>
      <c r="AE44" s="86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</row>
    <row r="45" spans="1:191" x14ac:dyDescent="0.15">
      <c r="A45" s="68">
        <f t="shared" si="24"/>
        <v>44181</v>
      </c>
      <c r="B45" s="81">
        <f t="shared" si="3"/>
        <v>1007.62968499</v>
      </c>
      <c r="C45" s="70">
        <f t="shared" si="4"/>
        <v>1000</v>
      </c>
      <c r="D45" s="11">
        <f>IF(VLOOKUP(A45,[1]DI!$A$4:$B$15000,2)=0,D44,VLOOKUP(A45,[1]DI!$A$4:$B$15000,2))</f>
        <v>1.9000000000000006E-2</v>
      </c>
      <c r="E45" s="70">
        <f t="shared" si="25"/>
        <v>1.0000746899999999</v>
      </c>
      <c r="F45" s="70">
        <f>(TRUNC(PRODUCT($E$12:$E44),16))</f>
        <v>1.0024677177733401</v>
      </c>
      <c r="G45" s="70">
        <f t="shared" si="26"/>
        <v>1</v>
      </c>
      <c r="H45" s="70">
        <f t="shared" si="27"/>
        <v>1.0024677200000001</v>
      </c>
      <c r="I45" s="69">
        <f t="shared" si="8"/>
        <v>0.04</v>
      </c>
      <c r="J45" s="71">
        <f t="shared" si="9"/>
        <v>44133</v>
      </c>
      <c r="K45" s="72">
        <f t="shared" si="10"/>
        <v>33</v>
      </c>
      <c r="L45" s="73">
        <f t="shared" si="11"/>
        <v>33</v>
      </c>
      <c r="M45" s="74">
        <f t="shared" si="28"/>
        <v>1.0051492580000001</v>
      </c>
      <c r="N45" s="74">
        <f t="shared" si="1"/>
        <v>1.0076296849999999</v>
      </c>
      <c r="O45" s="73">
        <f t="shared" si="12"/>
        <v>0</v>
      </c>
      <c r="P45" s="70">
        <f t="shared" si="13"/>
        <v>7.6296849900000003</v>
      </c>
      <c r="Q45" s="70">
        <f t="shared" si="14"/>
        <v>0</v>
      </c>
      <c r="R45" s="75" t="str">
        <f t="shared" si="15"/>
        <v>A+J=</v>
      </c>
      <c r="S45" s="71">
        <f t="shared" si="16"/>
        <v>44270</v>
      </c>
      <c r="T45" s="4"/>
      <c r="U45" s="85"/>
      <c r="V45" s="86"/>
      <c r="W45" s="92"/>
      <c r="X45" s="91"/>
      <c r="Y45" s="88"/>
      <c r="Z45" s="88"/>
      <c r="AA45" s="89"/>
      <c r="AB45" s="88"/>
      <c r="AC45" s="85"/>
      <c r="AD45" s="90"/>
      <c r="AE45" s="86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</row>
    <row r="46" spans="1:191" x14ac:dyDescent="0.15">
      <c r="A46" s="68">
        <f t="shared" si="24"/>
        <v>44182</v>
      </c>
      <c r="B46" s="81">
        <f t="shared" si="3"/>
        <v>1007.86178899</v>
      </c>
      <c r="C46" s="70">
        <f t="shared" si="4"/>
        <v>1000</v>
      </c>
      <c r="D46" s="11">
        <f>IF(VLOOKUP(A46,[1]DI!$A$4:$B$15000,2)=0,D45,VLOOKUP(A46,[1]DI!$A$4:$B$15000,2))</f>
        <v>1.9000000000000006E-2</v>
      </c>
      <c r="E46" s="70">
        <f t="shared" si="25"/>
        <v>1.0000746899999999</v>
      </c>
      <c r="F46" s="70">
        <f>(TRUNC(PRODUCT($E$12:$E45),16))</f>
        <v>1.00254259208718</v>
      </c>
      <c r="G46" s="70">
        <f t="shared" si="26"/>
        <v>1</v>
      </c>
      <c r="H46" s="70">
        <f t="shared" si="27"/>
        <v>1.00254259</v>
      </c>
      <c r="I46" s="69">
        <f t="shared" si="8"/>
        <v>0.04</v>
      </c>
      <c r="J46" s="71">
        <f t="shared" si="9"/>
        <v>44133</v>
      </c>
      <c r="K46" s="72">
        <f t="shared" si="10"/>
        <v>34</v>
      </c>
      <c r="L46" s="73">
        <f t="shared" si="11"/>
        <v>34</v>
      </c>
      <c r="M46" s="74">
        <f t="shared" si="28"/>
        <v>1.0053057089999999</v>
      </c>
      <c r="N46" s="74">
        <f t="shared" si="1"/>
        <v>1.0078617889999999</v>
      </c>
      <c r="O46" s="73">
        <f t="shared" si="12"/>
        <v>0</v>
      </c>
      <c r="P46" s="70">
        <f t="shared" si="13"/>
        <v>7.86178899</v>
      </c>
      <c r="Q46" s="70">
        <f t="shared" si="14"/>
        <v>0</v>
      </c>
      <c r="R46" s="75" t="str">
        <f t="shared" si="15"/>
        <v>A+J=</v>
      </c>
      <c r="S46" s="71">
        <f t="shared" si="16"/>
        <v>44270</v>
      </c>
      <c r="T46" s="4"/>
      <c r="U46" s="85"/>
      <c r="V46" s="86"/>
      <c r="W46" s="92"/>
      <c r="X46" s="91"/>
      <c r="Y46" s="88"/>
      <c r="Z46" s="88"/>
      <c r="AA46" s="89"/>
      <c r="AB46" s="88"/>
      <c r="AC46" s="85"/>
      <c r="AD46" s="90"/>
      <c r="AE46" s="86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</row>
    <row r="47" spans="1:191" x14ac:dyDescent="0.15">
      <c r="A47" s="68">
        <f t="shared" si="24"/>
        <v>44183</v>
      </c>
      <c r="B47" s="81">
        <f t="shared" si="3"/>
        <v>1008.0939519999999</v>
      </c>
      <c r="C47" s="70">
        <f t="shared" si="4"/>
        <v>1000</v>
      </c>
      <c r="D47" s="11">
        <f>IF(VLOOKUP(A47,[1]DI!$A$4:$B$15000,2)=0,D46,VLOOKUP(A47,[1]DI!$A$4:$B$15000,2))</f>
        <v>1.9000000000000006E-2</v>
      </c>
      <c r="E47" s="70">
        <f t="shared" si="25"/>
        <v>1.0000746899999999</v>
      </c>
      <c r="F47" s="70">
        <f>(TRUNC(PRODUCT($E$12:$E46),16))</f>
        <v>1.00261747199338</v>
      </c>
      <c r="G47" s="70">
        <f t="shared" si="26"/>
        <v>1</v>
      </c>
      <c r="H47" s="70">
        <f t="shared" si="27"/>
        <v>1.0026174699999999</v>
      </c>
      <c r="I47" s="69">
        <f t="shared" si="8"/>
        <v>0.04</v>
      </c>
      <c r="J47" s="71">
        <f t="shared" si="9"/>
        <v>44133</v>
      </c>
      <c r="K47" s="72">
        <f t="shared" si="10"/>
        <v>35</v>
      </c>
      <c r="L47" s="73">
        <f t="shared" si="11"/>
        <v>35</v>
      </c>
      <c r="M47" s="74">
        <f t="shared" si="28"/>
        <v>1.0054621850000001</v>
      </c>
      <c r="N47" s="74">
        <f t="shared" si="1"/>
        <v>1.0080939520000001</v>
      </c>
      <c r="O47" s="73">
        <f t="shared" si="12"/>
        <v>0</v>
      </c>
      <c r="P47" s="70">
        <f t="shared" si="13"/>
        <v>8.0939519999999998</v>
      </c>
      <c r="Q47" s="70">
        <f t="shared" si="14"/>
        <v>0</v>
      </c>
      <c r="R47" s="75" t="str">
        <f t="shared" si="15"/>
        <v>A+J=</v>
      </c>
      <c r="S47" s="71">
        <f t="shared" si="16"/>
        <v>44270</v>
      </c>
      <c r="T47" s="15"/>
      <c r="U47" s="85"/>
      <c r="V47" s="86"/>
      <c r="W47" s="92"/>
      <c r="X47" s="91"/>
      <c r="Y47" s="88"/>
      <c r="Z47" s="88"/>
      <c r="AA47" s="89"/>
      <c r="AB47" s="88"/>
      <c r="AC47" s="85"/>
      <c r="AD47" s="90"/>
      <c r="AE47" s="86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</row>
    <row r="48" spans="1:191" x14ac:dyDescent="0.15">
      <c r="A48" s="68">
        <f t="shared" si="24"/>
        <v>44186</v>
      </c>
      <c r="B48" s="81">
        <f t="shared" si="3"/>
        <v>1008.32617299</v>
      </c>
      <c r="C48" s="70">
        <f t="shared" si="4"/>
        <v>1000</v>
      </c>
      <c r="D48" s="11">
        <f>IF(VLOOKUP(A48,[1]DI!$A$4:$B$15000,2)=0,D47,VLOOKUP(A48,[1]DI!$A$4:$B$15000,2))</f>
        <v>1.9000000000000006E-2</v>
      </c>
      <c r="E48" s="70">
        <f t="shared" si="25"/>
        <v>1.0000746899999999</v>
      </c>
      <c r="F48" s="70">
        <f>(TRUNC(PRODUCT($E$12:$E47),16))</f>
        <v>1.0026923574923701</v>
      </c>
      <c r="G48" s="70">
        <f t="shared" si="26"/>
        <v>1</v>
      </c>
      <c r="H48" s="70">
        <f t="shared" si="27"/>
        <v>1.0026923599999999</v>
      </c>
      <c r="I48" s="69">
        <f t="shared" si="8"/>
        <v>0.04</v>
      </c>
      <c r="J48" s="71">
        <f t="shared" si="9"/>
        <v>44133</v>
      </c>
      <c r="K48" s="72">
        <f t="shared" si="10"/>
        <v>36</v>
      </c>
      <c r="L48" s="73">
        <f t="shared" si="11"/>
        <v>36</v>
      </c>
      <c r="M48" s="74">
        <f t="shared" si="28"/>
        <v>1.005618685</v>
      </c>
      <c r="N48" s="74">
        <f t="shared" si="1"/>
        <v>1.0083261729999999</v>
      </c>
      <c r="O48" s="73">
        <f t="shared" si="12"/>
        <v>0</v>
      </c>
      <c r="P48" s="70">
        <f t="shared" si="13"/>
        <v>8.3261729899999999</v>
      </c>
      <c r="Q48" s="70">
        <f t="shared" si="14"/>
        <v>0</v>
      </c>
      <c r="R48" s="75" t="str">
        <f t="shared" si="15"/>
        <v>A+J=</v>
      </c>
      <c r="S48" s="71">
        <f t="shared" si="16"/>
        <v>44270</v>
      </c>
      <c r="T48" s="4"/>
      <c r="U48" s="85"/>
      <c r="V48" s="86"/>
      <c r="W48" s="92"/>
      <c r="X48" s="91"/>
      <c r="Y48" s="88"/>
      <c r="Z48" s="88"/>
      <c r="AA48" s="89"/>
      <c r="AB48" s="88"/>
      <c r="AC48" s="85"/>
      <c r="AD48" s="90"/>
      <c r="AE48" s="86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</row>
    <row r="49" spans="1:191" x14ac:dyDescent="0.15">
      <c r="A49" s="68">
        <f t="shared" si="24"/>
        <v>44187</v>
      </c>
      <c r="B49" s="81">
        <f t="shared" si="3"/>
        <v>1008.55844</v>
      </c>
      <c r="C49" s="70">
        <f t="shared" si="4"/>
        <v>1000</v>
      </c>
      <c r="D49" s="11">
        <f>IF(VLOOKUP(A49,[1]DI!$A$4:$B$15000,2)=0,D48,VLOOKUP(A49,[1]DI!$A$4:$B$15000,2))</f>
        <v>1.9000000000000006E-2</v>
      </c>
      <c r="E49" s="70">
        <f t="shared" si="25"/>
        <v>1.0000746899999999</v>
      </c>
      <c r="F49" s="70">
        <f>(TRUNC(PRODUCT($E$12:$E48),16))</f>
        <v>1.00276724858455</v>
      </c>
      <c r="G49" s="70">
        <f t="shared" si="26"/>
        <v>1</v>
      </c>
      <c r="H49" s="70">
        <f t="shared" si="27"/>
        <v>1.00276725</v>
      </c>
      <c r="I49" s="69">
        <f t="shared" si="8"/>
        <v>0.04</v>
      </c>
      <c r="J49" s="71">
        <f t="shared" si="9"/>
        <v>44133</v>
      </c>
      <c r="K49" s="72">
        <f t="shared" si="10"/>
        <v>37</v>
      </c>
      <c r="L49" s="73">
        <f t="shared" si="11"/>
        <v>37</v>
      </c>
      <c r="M49" s="74">
        <f t="shared" si="28"/>
        <v>1.0057752090000001</v>
      </c>
      <c r="N49" s="74">
        <f t="shared" si="1"/>
        <v>1.0085584400000001</v>
      </c>
      <c r="O49" s="73">
        <f t="shared" si="12"/>
        <v>0</v>
      </c>
      <c r="P49" s="70">
        <f t="shared" si="13"/>
        <v>8.5584399999999992</v>
      </c>
      <c r="Q49" s="70">
        <f t="shared" si="14"/>
        <v>0</v>
      </c>
      <c r="R49" s="75" t="str">
        <f t="shared" si="15"/>
        <v>A+J=</v>
      </c>
      <c r="S49" s="71">
        <f t="shared" si="16"/>
        <v>44270</v>
      </c>
      <c r="T49" s="4"/>
      <c r="U49" s="85"/>
      <c r="V49" s="86"/>
      <c r="W49" s="92"/>
      <c r="X49" s="91"/>
      <c r="Y49" s="88"/>
      <c r="Z49" s="88"/>
      <c r="AA49" s="89"/>
      <c r="AB49" s="88"/>
      <c r="AC49" s="85"/>
      <c r="AD49" s="90"/>
      <c r="AE49" s="86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</row>
    <row r="50" spans="1:191" x14ac:dyDescent="0.15">
      <c r="A50" s="68">
        <f t="shared" si="24"/>
        <v>44188</v>
      </c>
      <c r="B50" s="81">
        <f t="shared" si="3"/>
        <v>1008.790767</v>
      </c>
      <c r="C50" s="70">
        <f t="shared" si="4"/>
        <v>1000</v>
      </c>
      <c r="D50" s="11">
        <f>IF(VLOOKUP(A50,[1]DI!$A$4:$B$15000,2)=0,D49,VLOOKUP(A50,[1]DI!$A$4:$B$15000,2))</f>
        <v>1.9000000000000006E-2</v>
      </c>
      <c r="E50" s="70">
        <f t="shared" si="25"/>
        <v>1.0000746899999999</v>
      </c>
      <c r="F50" s="70">
        <f>(TRUNC(PRODUCT($E$12:$E49),16))</f>
        <v>1.00284214527034</v>
      </c>
      <c r="G50" s="70">
        <f t="shared" si="26"/>
        <v>1</v>
      </c>
      <c r="H50" s="70">
        <f t="shared" si="27"/>
        <v>1.00284215</v>
      </c>
      <c r="I50" s="69">
        <f t="shared" si="8"/>
        <v>0.04</v>
      </c>
      <c r="J50" s="71">
        <f t="shared" si="9"/>
        <v>44133</v>
      </c>
      <c r="K50" s="72">
        <f t="shared" si="10"/>
        <v>38</v>
      </c>
      <c r="L50" s="73">
        <f t="shared" si="11"/>
        <v>38</v>
      </c>
      <c r="M50" s="74">
        <f t="shared" si="28"/>
        <v>1.005931758</v>
      </c>
      <c r="N50" s="74">
        <f t="shared" si="1"/>
        <v>1.008790767</v>
      </c>
      <c r="O50" s="73">
        <f t="shared" si="12"/>
        <v>0</v>
      </c>
      <c r="P50" s="70">
        <f t="shared" si="13"/>
        <v>8.7907670000000007</v>
      </c>
      <c r="Q50" s="70">
        <f t="shared" si="14"/>
        <v>0</v>
      </c>
      <c r="R50" s="75" t="str">
        <f t="shared" si="15"/>
        <v>A+J=</v>
      </c>
      <c r="S50" s="71">
        <f t="shared" si="16"/>
        <v>44270</v>
      </c>
      <c r="T50" s="4"/>
      <c r="U50" s="85"/>
      <c r="V50" s="86"/>
      <c r="W50" s="92"/>
      <c r="X50" s="91"/>
      <c r="Y50" s="88"/>
      <c r="Z50" s="88"/>
      <c r="AA50" s="89"/>
      <c r="AB50" s="88"/>
      <c r="AC50" s="85"/>
      <c r="AD50" s="90"/>
      <c r="AE50" s="86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</row>
    <row r="51" spans="1:191" x14ac:dyDescent="0.15">
      <c r="A51" s="68">
        <f t="shared" si="24"/>
        <v>44189</v>
      </c>
      <c r="B51" s="81">
        <f t="shared" si="3"/>
        <v>1009.02314099</v>
      </c>
      <c r="C51" s="70">
        <f t="shared" si="4"/>
        <v>1000</v>
      </c>
      <c r="D51" s="11">
        <f>IF(VLOOKUP(A51,[1]DI!$A$4:$B$15000,2)=0,D50,VLOOKUP(A51,[1]DI!$A$4:$B$15000,2))</f>
        <v>1.9000000000000006E-2</v>
      </c>
      <c r="E51" s="70">
        <f t="shared" si="25"/>
        <v>1.0000746899999999</v>
      </c>
      <c r="F51" s="70">
        <f>(TRUNC(PRODUCT($E$12:$E50),16))</f>
        <v>1.0029170475501701</v>
      </c>
      <c r="G51" s="70">
        <f t="shared" si="26"/>
        <v>1</v>
      </c>
      <c r="H51" s="70">
        <f t="shared" si="27"/>
        <v>1.00291705</v>
      </c>
      <c r="I51" s="69">
        <f t="shared" si="8"/>
        <v>0.04</v>
      </c>
      <c r="J51" s="71">
        <f t="shared" si="9"/>
        <v>44133</v>
      </c>
      <c r="K51" s="72">
        <f t="shared" si="10"/>
        <v>39</v>
      </c>
      <c r="L51" s="73">
        <f t="shared" si="11"/>
        <v>39</v>
      </c>
      <c r="M51" s="74">
        <f t="shared" si="28"/>
        <v>1.0060883309999999</v>
      </c>
      <c r="N51" s="74">
        <f t="shared" si="1"/>
        <v>1.0090231409999999</v>
      </c>
      <c r="O51" s="73">
        <f t="shared" si="12"/>
        <v>0</v>
      </c>
      <c r="P51" s="70">
        <f t="shared" si="13"/>
        <v>9.0231409899999999</v>
      </c>
      <c r="Q51" s="70">
        <f t="shared" si="14"/>
        <v>0</v>
      </c>
      <c r="R51" s="75" t="str">
        <f t="shared" si="15"/>
        <v>A+J=</v>
      </c>
      <c r="S51" s="71">
        <f t="shared" si="16"/>
        <v>44270</v>
      </c>
      <c r="T51" s="4"/>
      <c r="U51" s="85"/>
      <c r="V51" s="86"/>
      <c r="W51" s="92"/>
      <c r="X51" s="91"/>
      <c r="Y51" s="88"/>
      <c r="Z51" s="88"/>
      <c r="AA51" s="89"/>
      <c r="AB51" s="88"/>
      <c r="AC51" s="85"/>
      <c r="AD51" s="90"/>
      <c r="AE51" s="86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</row>
    <row r="52" spans="1:191" x14ac:dyDescent="0.15">
      <c r="A52" s="68">
        <f t="shared" si="24"/>
        <v>44193</v>
      </c>
      <c r="B52" s="81">
        <f t="shared" si="3"/>
        <v>1009.25557399</v>
      </c>
      <c r="C52" s="70">
        <f t="shared" si="4"/>
        <v>1000</v>
      </c>
      <c r="D52" s="11">
        <f>IF(VLOOKUP(A52,[1]DI!$A$4:$B$15000,2)=0,D51,VLOOKUP(A52,[1]DI!$A$4:$B$15000,2))</f>
        <v>1.9000000000000006E-2</v>
      </c>
      <c r="E52" s="70">
        <f t="shared" si="25"/>
        <v>1.0000746899999999</v>
      </c>
      <c r="F52" s="70">
        <f>(TRUNC(PRODUCT($E$12:$E51),16))</f>
        <v>1.00299195542445</v>
      </c>
      <c r="G52" s="70">
        <f t="shared" si="26"/>
        <v>1</v>
      </c>
      <c r="H52" s="70">
        <f t="shared" si="27"/>
        <v>1.0029919599999999</v>
      </c>
      <c r="I52" s="69">
        <f t="shared" si="8"/>
        <v>0.04</v>
      </c>
      <c r="J52" s="71">
        <f t="shared" si="9"/>
        <v>44133</v>
      </c>
      <c r="K52" s="72">
        <f t="shared" si="10"/>
        <v>40</v>
      </c>
      <c r="L52" s="73">
        <f t="shared" si="11"/>
        <v>40</v>
      </c>
      <c r="M52" s="74">
        <f t="shared" si="28"/>
        <v>1.006244929</v>
      </c>
      <c r="N52" s="74">
        <f t="shared" si="1"/>
        <v>1.009255574</v>
      </c>
      <c r="O52" s="73">
        <f t="shared" si="12"/>
        <v>0</v>
      </c>
      <c r="P52" s="70">
        <f t="shared" si="13"/>
        <v>9.2555739900000003</v>
      </c>
      <c r="Q52" s="70">
        <f t="shared" si="14"/>
        <v>0</v>
      </c>
      <c r="R52" s="75" t="str">
        <f t="shared" si="15"/>
        <v>A+J=</v>
      </c>
      <c r="S52" s="71">
        <f t="shared" si="16"/>
        <v>44270</v>
      </c>
      <c r="T52" s="4"/>
      <c r="U52" s="85"/>
      <c r="V52" s="86"/>
      <c r="W52" s="92"/>
      <c r="X52" s="91"/>
      <c r="Y52" s="88"/>
      <c r="Z52" s="88"/>
      <c r="AA52" s="89"/>
      <c r="AB52" s="88"/>
      <c r="AC52" s="85"/>
      <c r="AD52" s="90"/>
      <c r="AE52" s="86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</row>
    <row r="53" spans="1:191" x14ac:dyDescent="0.15">
      <c r="A53" s="68">
        <f t="shared" si="24"/>
        <v>44194</v>
      </c>
      <c r="B53" s="81">
        <f t="shared" si="3"/>
        <v>1009.48805399</v>
      </c>
      <c r="C53" s="70">
        <f t="shared" si="4"/>
        <v>1000</v>
      </c>
      <c r="D53" s="11">
        <f>IF(VLOOKUP(A53,[1]DI!$A$4:$B$15000,2)=0,D52,VLOOKUP(A53,[1]DI!$A$4:$B$15000,2))</f>
        <v>1.9000000000000006E-2</v>
      </c>
      <c r="E53" s="70">
        <f t="shared" si="25"/>
        <v>1.0000746899999999</v>
      </c>
      <c r="F53" s="70">
        <f>(TRUNC(PRODUCT($E$12:$E52),16))</f>
        <v>1.00306686889361</v>
      </c>
      <c r="G53" s="70">
        <f t="shared" si="26"/>
        <v>1</v>
      </c>
      <c r="H53" s="70">
        <f t="shared" si="27"/>
        <v>1.0030668700000001</v>
      </c>
      <c r="I53" s="69">
        <f t="shared" si="8"/>
        <v>0.04</v>
      </c>
      <c r="J53" s="71">
        <f t="shared" si="9"/>
        <v>44133</v>
      </c>
      <c r="K53" s="72">
        <f t="shared" si="10"/>
        <v>41</v>
      </c>
      <c r="L53" s="73">
        <f t="shared" si="11"/>
        <v>41</v>
      </c>
      <c r="M53" s="74">
        <f t="shared" si="28"/>
        <v>1.0064015509999999</v>
      </c>
      <c r="N53" s="74">
        <f t="shared" si="1"/>
        <v>1.009488054</v>
      </c>
      <c r="O53" s="73">
        <f t="shared" si="12"/>
        <v>0</v>
      </c>
      <c r="P53" s="70">
        <f t="shared" si="13"/>
        <v>9.4880539899999992</v>
      </c>
      <c r="Q53" s="70">
        <f t="shared" si="14"/>
        <v>0</v>
      </c>
      <c r="R53" s="75" t="str">
        <f t="shared" si="15"/>
        <v>A+J=</v>
      </c>
      <c r="S53" s="71">
        <f t="shared" si="16"/>
        <v>44270</v>
      </c>
      <c r="T53" s="4"/>
      <c r="U53" s="85"/>
      <c r="V53" s="86"/>
      <c r="W53" s="92"/>
      <c r="X53" s="91"/>
      <c r="Y53" s="88"/>
      <c r="Z53" s="88"/>
      <c r="AA53" s="89"/>
      <c r="AB53" s="88"/>
      <c r="AC53" s="85"/>
      <c r="AD53" s="90"/>
      <c r="AE53" s="86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</row>
    <row r="54" spans="1:191" x14ac:dyDescent="0.15">
      <c r="A54" s="68">
        <f t="shared" si="24"/>
        <v>44195</v>
      </c>
      <c r="B54" s="81">
        <f t="shared" si="3"/>
        <v>1009.720591</v>
      </c>
      <c r="C54" s="70">
        <f t="shared" si="4"/>
        <v>1000</v>
      </c>
      <c r="D54" s="11">
        <f>IF(VLOOKUP(A54,[1]DI!$A$4:$B$15000,2)=0,D53,VLOOKUP(A54,[1]DI!$A$4:$B$15000,2))</f>
        <v>1.9000000000000006E-2</v>
      </c>
      <c r="E54" s="70">
        <f t="shared" si="25"/>
        <v>1.0000746899999999</v>
      </c>
      <c r="F54" s="70">
        <f>(TRUNC(PRODUCT($E$12:$E53),16))</f>
        <v>1.00314178795804</v>
      </c>
      <c r="G54" s="70">
        <f t="shared" si="26"/>
        <v>1</v>
      </c>
      <c r="H54" s="70">
        <f t="shared" si="27"/>
        <v>1.0031417899999999</v>
      </c>
      <c r="I54" s="69">
        <f t="shared" si="8"/>
        <v>0.04</v>
      </c>
      <c r="J54" s="71">
        <f t="shared" si="9"/>
        <v>44133</v>
      </c>
      <c r="K54" s="72">
        <f t="shared" si="10"/>
        <v>42</v>
      </c>
      <c r="L54" s="73">
        <f t="shared" si="11"/>
        <v>42</v>
      </c>
      <c r="M54" s="74">
        <f t="shared" si="28"/>
        <v>1.0065581969999999</v>
      </c>
      <c r="N54" s="74">
        <f t="shared" si="1"/>
        <v>1.009720591</v>
      </c>
      <c r="O54" s="73">
        <f t="shared" si="12"/>
        <v>0</v>
      </c>
      <c r="P54" s="70">
        <f t="shared" si="13"/>
        <v>9.7205910000000006</v>
      </c>
      <c r="Q54" s="70">
        <f t="shared" si="14"/>
        <v>0</v>
      </c>
      <c r="R54" s="75" t="str">
        <f t="shared" si="15"/>
        <v>A+J=</v>
      </c>
      <c r="S54" s="71">
        <f t="shared" si="16"/>
        <v>44270</v>
      </c>
      <c r="T54" s="4"/>
      <c r="U54" s="85"/>
      <c r="V54" s="86"/>
      <c r="W54" s="92"/>
      <c r="X54" s="91"/>
      <c r="Y54" s="88"/>
      <c r="Z54" s="88"/>
      <c r="AA54" s="89"/>
      <c r="AB54" s="88"/>
      <c r="AC54" s="85"/>
      <c r="AD54" s="90"/>
      <c r="AE54" s="86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</row>
    <row r="55" spans="1:191" x14ac:dyDescent="0.15">
      <c r="A55" s="68">
        <f t="shared" si="24"/>
        <v>44196</v>
      </c>
      <c r="B55" s="81">
        <f t="shared" si="3"/>
        <v>1009.95317799</v>
      </c>
      <c r="C55" s="70">
        <f t="shared" si="4"/>
        <v>1000</v>
      </c>
      <c r="D55" s="11">
        <f>IF(VLOOKUP(A55,[1]DI!$A$4:$B$15000,2)=0,D54,VLOOKUP(A55,[1]DI!$A$4:$B$15000,2))</f>
        <v>1.9000000000000006E-2</v>
      </c>
      <c r="E55" s="70">
        <f t="shared" si="25"/>
        <v>1.0000746899999999</v>
      </c>
      <c r="F55" s="70">
        <f>(TRUNC(PRODUCT($E$12:$E54),16))</f>
        <v>1.0032167126181899</v>
      </c>
      <c r="G55" s="70">
        <f t="shared" si="26"/>
        <v>1</v>
      </c>
      <c r="H55" s="70">
        <f t="shared" si="27"/>
        <v>1.00321671</v>
      </c>
      <c r="I55" s="69">
        <f t="shared" si="8"/>
        <v>0.04</v>
      </c>
      <c r="J55" s="71">
        <f t="shared" si="9"/>
        <v>44133</v>
      </c>
      <c r="K55" s="72">
        <f t="shared" si="10"/>
        <v>43</v>
      </c>
      <c r="L55" s="73">
        <f t="shared" si="11"/>
        <v>43</v>
      </c>
      <c r="M55" s="74">
        <f t="shared" si="28"/>
        <v>1.006714868</v>
      </c>
      <c r="N55" s="74">
        <f t="shared" si="1"/>
        <v>1.009953178</v>
      </c>
      <c r="O55" s="73">
        <f t="shared" si="12"/>
        <v>0</v>
      </c>
      <c r="P55" s="70">
        <f t="shared" si="13"/>
        <v>9.9531779900000004</v>
      </c>
      <c r="Q55" s="70">
        <f t="shared" si="14"/>
        <v>0</v>
      </c>
      <c r="R55" s="75" t="str">
        <f t="shared" si="15"/>
        <v>A+J=</v>
      </c>
      <c r="S55" s="71">
        <f t="shared" si="16"/>
        <v>44270</v>
      </c>
      <c r="T55" s="4"/>
      <c r="U55" s="85"/>
      <c r="V55" s="86"/>
      <c r="W55" s="92"/>
      <c r="X55" s="91"/>
      <c r="Y55" s="88"/>
      <c r="Z55" s="88"/>
      <c r="AA55" s="89"/>
      <c r="AB55" s="88"/>
      <c r="AC55" s="85"/>
      <c r="AD55" s="90"/>
      <c r="AE55" s="86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</row>
    <row r="56" spans="1:191" x14ac:dyDescent="0.15">
      <c r="A56" s="68">
        <f t="shared" si="24"/>
        <v>44200</v>
      </c>
      <c r="B56" s="81">
        <f t="shared" si="3"/>
        <v>1010.185822</v>
      </c>
      <c r="C56" s="70">
        <f t="shared" si="4"/>
        <v>1000</v>
      </c>
      <c r="D56" s="11">
        <f>IF(VLOOKUP(A56,[1]DI!$A$4:$B$15000,2)=0,D55,VLOOKUP(A56,[1]DI!$A$4:$B$15000,2))</f>
        <v>1.9000000000000006E-2</v>
      </c>
      <c r="E56" s="70">
        <f t="shared" si="25"/>
        <v>1.0000746899999999</v>
      </c>
      <c r="F56" s="70">
        <f>(TRUNC(PRODUCT($E$12:$E55),16))</f>
        <v>1.0032916428744501</v>
      </c>
      <c r="G56" s="70">
        <f t="shared" si="26"/>
        <v>1</v>
      </c>
      <c r="H56" s="70">
        <f t="shared" si="27"/>
        <v>1.00329164</v>
      </c>
      <c r="I56" s="69">
        <f t="shared" si="8"/>
        <v>0.04</v>
      </c>
      <c r="J56" s="71">
        <f t="shared" si="9"/>
        <v>44133</v>
      </c>
      <c r="K56" s="72">
        <f t="shared" si="10"/>
        <v>44</v>
      </c>
      <c r="L56" s="73">
        <f t="shared" si="11"/>
        <v>44</v>
      </c>
      <c r="M56" s="74">
        <f t="shared" si="28"/>
        <v>1.006871563</v>
      </c>
      <c r="N56" s="74">
        <f t="shared" si="1"/>
        <v>1.010185822</v>
      </c>
      <c r="O56" s="73">
        <f t="shared" si="12"/>
        <v>0</v>
      </c>
      <c r="P56" s="70">
        <f t="shared" si="13"/>
        <v>10.185822</v>
      </c>
      <c r="Q56" s="70">
        <f t="shared" si="14"/>
        <v>0</v>
      </c>
      <c r="R56" s="75" t="str">
        <f t="shared" si="15"/>
        <v>A+J=</v>
      </c>
      <c r="S56" s="71">
        <f t="shared" si="16"/>
        <v>44270</v>
      </c>
      <c r="T56" s="4"/>
      <c r="U56" s="85"/>
      <c r="V56" s="86"/>
      <c r="W56" s="92"/>
      <c r="X56" s="91"/>
      <c r="Y56" s="88"/>
      <c r="Z56" s="88"/>
      <c r="AA56" s="89"/>
      <c r="AB56" s="88"/>
      <c r="AC56" s="85"/>
      <c r="AD56" s="90"/>
      <c r="AE56" s="86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</row>
    <row r="57" spans="1:191" x14ac:dyDescent="0.15">
      <c r="A57" s="68">
        <f t="shared" si="24"/>
        <v>44201</v>
      </c>
      <c r="B57" s="81">
        <f t="shared" si="3"/>
        <v>1010.4185230000001</v>
      </c>
      <c r="C57" s="70">
        <f t="shared" si="4"/>
        <v>1000</v>
      </c>
      <c r="D57" s="11">
        <f>IF(VLOOKUP(A57,[1]DI!$A$4:$B$15000,2)=0,D56,VLOOKUP(A57,[1]DI!$A$4:$B$15000,2))</f>
        <v>1.9000000000000006E-2</v>
      </c>
      <c r="E57" s="70">
        <f t="shared" si="25"/>
        <v>1.0000746899999999</v>
      </c>
      <c r="F57" s="70">
        <f>(TRUNC(PRODUCT($E$12:$E56),16))</f>
        <v>1.0033665787272601</v>
      </c>
      <c r="G57" s="70">
        <f t="shared" si="26"/>
        <v>1</v>
      </c>
      <c r="H57" s="70">
        <f t="shared" si="27"/>
        <v>1.00336658</v>
      </c>
      <c r="I57" s="69">
        <f t="shared" si="8"/>
        <v>0.04</v>
      </c>
      <c r="J57" s="71">
        <f t="shared" si="9"/>
        <v>44133</v>
      </c>
      <c r="K57" s="72">
        <f t="shared" si="10"/>
        <v>45</v>
      </c>
      <c r="L57" s="73">
        <f t="shared" si="11"/>
        <v>45</v>
      </c>
      <c r="M57" s="74">
        <f t="shared" si="28"/>
        <v>1.0070282820000001</v>
      </c>
      <c r="N57" s="74">
        <f t="shared" si="1"/>
        <v>1.010418523</v>
      </c>
      <c r="O57" s="73">
        <f t="shared" si="12"/>
        <v>0</v>
      </c>
      <c r="P57" s="70">
        <f t="shared" si="13"/>
        <v>10.418523</v>
      </c>
      <c r="Q57" s="70">
        <f t="shared" si="14"/>
        <v>0</v>
      </c>
      <c r="R57" s="75" t="str">
        <f t="shared" si="15"/>
        <v>A+J=</v>
      </c>
      <c r="S57" s="71">
        <f t="shared" si="16"/>
        <v>44270</v>
      </c>
      <c r="T57" s="4"/>
      <c r="U57" s="85"/>
      <c r="V57" s="86"/>
      <c r="W57" s="92"/>
      <c r="X57" s="91"/>
      <c r="Y57" s="88"/>
      <c r="Z57" s="88"/>
      <c r="AA57" s="89"/>
      <c r="AB57" s="88"/>
      <c r="AC57" s="85"/>
      <c r="AD57" s="90"/>
      <c r="AE57" s="86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</row>
    <row r="58" spans="1:191" x14ac:dyDescent="0.15">
      <c r="A58" s="68">
        <f t="shared" si="24"/>
        <v>44202</v>
      </c>
      <c r="B58" s="81">
        <f t="shared" si="3"/>
        <v>1010.6512729900001</v>
      </c>
      <c r="C58" s="70">
        <f t="shared" si="4"/>
        <v>1000</v>
      </c>
      <c r="D58" s="11">
        <f>IF(VLOOKUP(A58,[1]DI!$A$4:$B$15000,2)=0,D57,VLOOKUP(A58,[1]DI!$A$4:$B$15000,2))</f>
        <v>1.9000000000000006E-2</v>
      </c>
      <c r="E58" s="70">
        <f t="shared" si="25"/>
        <v>1.0000746899999999</v>
      </c>
      <c r="F58" s="70">
        <f>(TRUNC(PRODUCT($E$12:$E57),16))</f>
        <v>1.0034415201770199</v>
      </c>
      <c r="G58" s="70">
        <f t="shared" si="26"/>
        <v>1</v>
      </c>
      <c r="H58" s="70">
        <f t="shared" si="27"/>
        <v>1.00344152</v>
      </c>
      <c r="I58" s="69">
        <f t="shared" si="8"/>
        <v>0.04</v>
      </c>
      <c r="J58" s="71">
        <f t="shared" si="9"/>
        <v>44133</v>
      </c>
      <c r="K58" s="72">
        <f t="shared" si="10"/>
        <v>46</v>
      </c>
      <c r="L58" s="73">
        <f t="shared" si="11"/>
        <v>46</v>
      </c>
      <c r="M58" s="74">
        <f t="shared" si="28"/>
        <v>1.0071850259999999</v>
      </c>
      <c r="N58" s="74">
        <f t="shared" si="1"/>
        <v>1.0106512729999999</v>
      </c>
      <c r="O58" s="73">
        <f t="shared" si="12"/>
        <v>0</v>
      </c>
      <c r="P58" s="70">
        <f t="shared" si="13"/>
        <v>10.651272990000001</v>
      </c>
      <c r="Q58" s="70">
        <f t="shared" si="14"/>
        <v>0</v>
      </c>
      <c r="R58" s="75" t="str">
        <f t="shared" si="15"/>
        <v>A+J=</v>
      </c>
      <c r="S58" s="71">
        <f t="shared" si="16"/>
        <v>44270</v>
      </c>
      <c r="T58" s="4"/>
      <c r="U58" s="85"/>
      <c r="V58" s="86"/>
      <c r="W58" s="92"/>
      <c r="X58" s="91"/>
      <c r="Y58" s="88"/>
      <c r="Z58" s="88"/>
      <c r="AA58" s="89"/>
      <c r="AB58" s="88"/>
      <c r="AC58" s="85"/>
      <c r="AD58" s="90"/>
      <c r="AE58" s="86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</row>
    <row r="59" spans="1:191" x14ac:dyDescent="0.15">
      <c r="A59" s="68">
        <f t="shared" si="24"/>
        <v>44203</v>
      </c>
      <c r="B59" s="81">
        <f t="shared" si="3"/>
        <v>1010.88408099</v>
      </c>
      <c r="C59" s="70">
        <f t="shared" si="4"/>
        <v>1000</v>
      </c>
      <c r="D59" s="11">
        <f>IF(VLOOKUP(A59,[1]DI!$A$4:$B$15000,2)=0,D58,VLOOKUP(A59,[1]DI!$A$4:$B$15000,2))</f>
        <v>1.9000000000000006E-2</v>
      </c>
      <c r="E59" s="70">
        <f t="shared" si="25"/>
        <v>1.0000746899999999</v>
      </c>
      <c r="F59" s="70">
        <f>(TRUNC(PRODUCT($E$12:$E58),16))</f>
        <v>1.0035164672241601</v>
      </c>
      <c r="G59" s="70">
        <f t="shared" si="26"/>
        <v>1</v>
      </c>
      <c r="H59" s="70">
        <f t="shared" si="27"/>
        <v>1.0035164700000001</v>
      </c>
      <c r="I59" s="69">
        <f t="shared" si="8"/>
        <v>0.04</v>
      </c>
      <c r="J59" s="71">
        <f t="shared" si="9"/>
        <v>44133</v>
      </c>
      <c r="K59" s="72">
        <f t="shared" si="10"/>
        <v>47</v>
      </c>
      <c r="L59" s="73">
        <f t="shared" si="11"/>
        <v>47</v>
      </c>
      <c r="M59" s="74">
        <f t="shared" si="28"/>
        <v>1.007341794</v>
      </c>
      <c r="N59" s="74">
        <f t="shared" si="1"/>
        <v>1.0108840809999999</v>
      </c>
      <c r="O59" s="73">
        <f t="shared" si="12"/>
        <v>0</v>
      </c>
      <c r="P59" s="70">
        <f t="shared" si="13"/>
        <v>10.884080989999999</v>
      </c>
      <c r="Q59" s="70">
        <f t="shared" si="14"/>
        <v>0</v>
      </c>
      <c r="R59" s="75" t="str">
        <f t="shared" si="15"/>
        <v>A+J=</v>
      </c>
      <c r="S59" s="71">
        <f t="shared" si="16"/>
        <v>44270</v>
      </c>
      <c r="T59" s="4"/>
      <c r="U59" s="85"/>
      <c r="V59" s="86"/>
      <c r="W59" s="92"/>
      <c r="X59" s="91"/>
      <c r="Y59" s="88"/>
      <c r="Z59" s="88"/>
      <c r="AA59" s="89"/>
      <c r="AB59" s="88"/>
      <c r="AC59" s="85"/>
      <c r="AD59" s="90"/>
      <c r="AE59" s="86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</row>
    <row r="60" spans="1:191" x14ac:dyDescent="0.15">
      <c r="A60" s="68">
        <f t="shared" si="24"/>
        <v>44204</v>
      </c>
      <c r="B60" s="81">
        <f t="shared" si="3"/>
        <v>1011.116938</v>
      </c>
      <c r="C60" s="70">
        <f t="shared" si="4"/>
        <v>1000</v>
      </c>
      <c r="D60" s="11">
        <f>IF(VLOOKUP(A60,[1]DI!$A$4:$B$15000,2)=0,D59,VLOOKUP(A60,[1]DI!$A$4:$B$15000,2))</f>
        <v>1.9000000000000006E-2</v>
      </c>
      <c r="E60" s="70">
        <f t="shared" si="25"/>
        <v>1.0000746899999999</v>
      </c>
      <c r="F60" s="70">
        <f>(TRUNC(PRODUCT($E$12:$E59),16))</f>
        <v>1.0035914198691001</v>
      </c>
      <c r="G60" s="70">
        <f t="shared" si="26"/>
        <v>1</v>
      </c>
      <c r="H60" s="70">
        <f t="shared" si="27"/>
        <v>1.00359142</v>
      </c>
      <c r="I60" s="69">
        <f t="shared" si="8"/>
        <v>0.04</v>
      </c>
      <c r="J60" s="71">
        <f t="shared" si="9"/>
        <v>44133</v>
      </c>
      <c r="K60" s="72">
        <f t="shared" si="10"/>
        <v>48</v>
      </c>
      <c r="L60" s="73">
        <f t="shared" si="11"/>
        <v>48</v>
      </c>
      <c r="M60" s="74">
        <f t="shared" si="28"/>
        <v>1.0074985869999999</v>
      </c>
      <c r="N60" s="74">
        <f t="shared" si="1"/>
        <v>1.011116938</v>
      </c>
      <c r="O60" s="73">
        <f t="shared" si="12"/>
        <v>0</v>
      </c>
      <c r="P60" s="70">
        <f t="shared" si="13"/>
        <v>11.116937999999999</v>
      </c>
      <c r="Q60" s="70">
        <f t="shared" si="14"/>
        <v>0</v>
      </c>
      <c r="R60" s="75" t="str">
        <f t="shared" si="15"/>
        <v>A+J=</v>
      </c>
      <c r="S60" s="71">
        <f t="shared" si="16"/>
        <v>44270</v>
      </c>
      <c r="T60" s="4"/>
      <c r="U60" s="85"/>
      <c r="V60" s="86"/>
      <c r="W60" s="92"/>
      <c r="X60" s="91"/>
      <c r="Y60" s="88"/>
      <c r="Z60" s="88"/>
      <c r="AA60" s="89"/>
      <c r="AB60" s="88"/>
      <c r="AC60" s="85"/>
      <c r="AD60" s="90"/>
      <c r="AE60" s="86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</row>
    <row r="61" spans="1:191" x14ac:dyDescent="0.15">
      <c r="A61" s="68">
        <f t="shared" si="24"/>
        <v>44207</v>
      </c>
      <c r="B61" s="81">
        <f t="shared" si="3"/>
        <v>1011.34985199</v>
      </c>
      <c r="C61" s="70">
        <f t="shared" si="4"/>
        <v>1000</v>
      </c>
      <c r="D61" s="11">
        <f>IF(VLOOKUP(A61,[1]DI!$A$4:$B$15000,2)=0,D60,VLOOKUP(A61,[1]DI!$A$4:$B$15000,2))</f>
        <v>1.9000000000000006E-2</v>
      </c>
      <c r="E61" s="70">
        <f t="shared" si="25"/>
        <v>1.0000746899999999</v>
      </c>
      <c r="F61" s="70">
        <f>(TRUNC(PRODUCT($E$12:$E60),16))</f>
        <v>1.0036663781122499</v>
      </c>
      <c r="G61" s="70">
        <f t="shared" si="26"/>
        <v>1</v>
      </c>
      <c r="H61" s="70">
        <f t="shared" si="27"/>
        <v>1.0036663800000001</v>
      </c>
      <c r="I61" s="69">
        <f t="shared" si="8"/>
        <v>0.04</v>
      </c>
      <c r="J61" s="71">
        <f t="shared" si="9"/>
        <v>44133</v>
      </c>
      <c r="K61" s="72">
        <f t="shared" si="10"/>
        <v>49</v>
      </c>
      <c r="L61" s="73">
        <f t="shared" si="11"/>
        <v>49</v>
      </c>
      <c r="M61" s="74">
        <f t="shared" si="28"/>
        <v>1.0076554040000001</v>
      </c>
      <c r="N61" s="74">
        <f t="shared" si="1"/>
        <v>1.0113498519999999</v>
      </c>
      <c r="O61" s="73">
        <f t="shared" si="12"/>
        <v>0</v>
      </c>
      <c r="P61" s="70">
        <f t="shared" si="13"/>
        <v>11.349851989999999</v>
      </c>
      <c r="Q61" s="70">
        <f t="shared" si="14"/>
        <v>0</v>
      </c>
      <c r="R61" s="75" t="str">
        <f t="shared" si="15"/>
        <v>A+J=</v>
      </c>
      <c r="S61" s="71">
        <f t="shared" si="16"/>
        <v>44270</v>
      </c>
      <c r="T61" s="4"/>
      <c r="W61" s="8"/>
      <c r="X61" s="1"/>
      <c r="AC61" s="14"/>
      <c r="AD61" s="63"/>
      <c r="AE61" s="62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</row>
    <row r="62" spans="1:191" x14ac:dyDescent="0.15">
      <c r="A62" s="68">
        <f t="shared" si="24"/>
        <v>44208</v>
      </c>
      <c r="B62" s="81">
        <f t="shared" si="3"/>
        <v>1011.582813</v>
      </c>
      <c r="C62" s="70">
        <f t="shared" si="4"/>
        <v>1000</v>
      </c>
      <c r="D62" s="11">
        <f>IF(VLOOKUP(A62,[1]DI!$A$4:$B$15000,2)=0,D61,VLOOKUP(A62,[1]DI!$A$4:$B$15000,2))</f>
        <v>1.9000000000000006E-2</v>
      </c>
      <c r="E62" s="70">
        <f t="shared" si="25"/>
        <v>1.0000746899999999</v>
      </c>
      <c r="F62" s="70">
        <f>(TRUNC(PRODUCT($E$12:$E61),16))</f>
        <v>1.00374134195403</v>
      </c>
      <c r="G62" s="70">
        <f t="shared" si="26"/>
        <v>1</v>
      </c>
      <c r="H62" s="70">
        <f t="shared" si="27"/>
        <v>1.0037413399999999</v>
      </c>
      <c r="I62" s="69">
        <f t="shared" si="8"/>
        <v>0.04</v>
      </c>
      <c r="J62" s="71">
        <f t="shared" si="9"/>
        <v>44133</v>
      </c>
      <c r="K62" s="72">
        <f t="shared" si="10"/>
        <v>50</v>
      </c>
      <c r="L62" s="73">
        <f t="shared" si="11"/>
        <v>50</v>
      </c>
      <c r="M62" s="74">
        <f t="shared" si="28"/>
        <v>1.007812245</v>
      </c>
      <c r="N62" s="74">
        <f t="shared" si="1"/>
        <v>1.011582813</v>
      </c>
      <c r="O62" s="73">
        <f t="shared" si="12"/>
        <v>0</v>
      </c>
      <c r="P62" s="70">
        <f t="shared" si="13"/>
        <v>11.582813</v>
      </c>
      <c r="Q62" s="70">
        <f t="shared" si="14"/>
        <v>0</v>
      </c>
      <c r="R62" s="75" t="str">
        <f t="shared" si="15"/>
        <v>A+J=</v>
      </c>
      <c r="S62" s="71">
        <f t="shared" si="16"/>
        <v>44270</v>
      </c>
      <c r="T62" s="4"/>
      <c r="W62" s="8"/>
      <c r="X62" s="1"/>
      <c r="AC62" s="14"/>
      <c r="AD62" s="63"/>
      <c r="AE62" s="62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</row>
    <row r="63" spans="1:191" x14ac:dyDescent="0.15">
      <c r="A63" s="68">
        <f t="shared" si="24"/>
        <v>44209</v>
      </c>
      <c r="B63" s="81">
        <f t="shared" si="3"/>
        <v>1011.815834</v>
      </c>
      <c r="C63" s="70">
        <f t="shared" si="4"/>
        <v>1000</v>
      </c>
      <c r="D63" s="11">
        <f>IF(VLOOKUP(A63,[1]DI!$A$4:$B$15000,2)=0,D62,VLOOKUP(A63,[1]DI!$A$4:$B$15000,2))</f>
        <v>1.9000000000000006E-2</v>
      </c>
      <c r="E63" s="70">
        <f t="shared" si="25"/>
        <v>1.0000746899999999</v>
      </c>
      <c r="F63" s="70">
        <f>(TRUNC(PRODUCT($E$12:$E62),16))</f>
        <v>1.0038163113948599</v>
      </c>
      <c r="G63" s="70">
        <f t="shared" si="26"/>
        <v>1</v>
      </c>
      <c r="H63" s="70">
        <f t="shared" si="27"/>
        <v>1.0038163099999999</v>
      </c>
      <c r="I63" s="69">
        <f t="shared" si="8"/>
        <v>0.04</v>
      </c>
      <c r="J63" s="71">
        <f t="shared" si="9"/>
        <v>44133</v>
      </c>
      <c r="K63" s="72">
        <f t="shared" si="10"/>
        <v>51</v>
      </c>
      <c r="L63" s="73">
        <f t="shared" si="11"/>
        <v>51</v>
      </c>
      <c r="M63" s="74">
        <f t="shared" si="28"/>
        <v>1.007969111</v>
      </c>
      <c r="N63" s="74">
        <f t="shared" si="1"/>
        <v>1.0118158340000001</v>
      </c>
      <c r="O63" s="73">
        <f t="shared" si="12"/>
        <v>0</v>
      </c>
      <c r="P63" s="70">
        <f t="shared" si="13"/>
        <v>11.815834000000001</v>
      </c>
      <c r="Q63" s="70">
        <f t="shared" si="14"/>
        <v>0</v>
      </c>
      <c r="R63" s="75" t="str">
        <f t="shared" si="15"/>
        <v>A+J=</v>
      </c>
      <c r="S63" s="71">
        <f t="shared" si="16"/>
        <v>44270</v>
      </c>
      <c r="T63" s="4"/>
      <c r="W63" s="8"/>
      <c r="X63" s="1"/>
      <c r="AC63" s="14"/>
      <c r="AD63" s="63"/>
      <c r="AE63" s="62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</row>
    <row r="64" spans="1:191" x14ac:dyDescent="0.15">
      <c r="A64" s="68">
        <f t="shared" si="24"/>
        <v>44210</v>
      </c>
      <c r="B64" s="81">
        <f t="shared" si="3"/>
        <v>1012.048912</v>
      </c>
      <c r="C64" s="70">
        <f t="shared" si="4"/>
        <v>1000</v>
      </c>
      <c r="D64" s="11">
        <f>IF(VLOOKUP(A64,[1]DI!$A$4:$B$15000,2)=0,D63,VLOOKUP(A64,[1]DI!$A$4:$B$15000,2))</f>
        <v>1.9000000000000006E-2</v>
      </c>
      <c r="E64" s="70">
        <f t="shared" si="25"/>
        <v>1.0000746899999999</v>
      </c>
      <c r="F64" s="70">
        <f>(TRUNC(PRODUCT($E$12:$E63),16))</f>
        <v>1.0038912864351599</v>
      </c>
      <c r="G64" s="70">
        <f t="shared" si="26"/>
        <v>1</v>
      </c>
      <c r="H64" s="70">
        <f t="shared" si="27"/>
        <v>1.0038912900000001</v>
      </c>
      <c r="I64" s="69">
        <f t="shared" si="8"/>
        <v>0.04</v>
      </c>
      <c r="J64" s="71">
        <f t="shared" si="9"/>
        <v>44133</v>
      </c>
      <c r="K64" s="72">
        <f t="shared" si="10"/>
        <v>52</v>
      </c>
      <c r="L64" s="73">
        <f t="shared" si="11"/>
        <v>52</v>
      </c>
      <c r="M64" s="74">
        <f t="shared" si="28"/>
        <v>1.0081260009999999</v>
      </c>
      <c r="N64" s="74">
        <f t="shared" si="1"/>
        <v>1.012048912</v>
      </c>
      <c r="O64" s="73">
        <f t="shared" si="12"/>
        <v>0</v>
      </c>
      <c r="P64" s="70">
        <f t="shared" si="13"/>
        <v>12.048912</v>
      </c>
      <c r="Q64" s="70">
        <f t="shared" si="14"/>
        <v>0</v>
      </c>
      <c r="R64" s="75" t="str">
        <f t="shared" si="15"/>
        <v>A+J=</v>
      </c>
      <c r="S64" s="71">
        <f t="shared" si="16"/>
        <v>44270</v>
      </c>
      <c r="T64" s="4"/>
      <c r="W64" s="8"/>
      <c r="X64" s="1"/>
      <c r="AC64" s="14"/>
      <c r="AD64" s="63"/>
      <c r="AE64" s="62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</row>
    <row r="65" spans="1:194" x14ac:dyDescent="0.15">
      <c r="A65" s="68">
        <f t="shared" si="24"/>
        <v>44211</v>
      </c>
      <c r="B65" s="81">
        <f t="shared" si="3"/>
        <v>1012.28203799</v>
      </c>
      <c r="C65" s="70">
        <f t="shared" si="4"/>
        <v>1000</v>
      </c>
      <c r="D65" s="11">
        <f>IF(VLOOKUP(A65,[1]DI!$A$4:$B$15000,2)=0,D64,VLOOKUP(A65,[1]DI!$A$4:$B$15000,2))</f>
        <v>1.9000000000000006E-2</v>
      </c>
      <c r="E65" s="70">
        <f t="shared" si="25"/>
        <v>1.0000746899999999</v>
      </c>
      <c r="F65" s="70">
        <f>(TRUNC(PRODUCT($E$12:$E64),16))</f>
        <v>1.00396626707534</v>
      </c>
      <c r="G65" s="70">
        <f t="shared" si="26"/>
        <v>1</v>
      </c>
      <c r="H65" s="70">
        <f t="shared" si="27"/>
        <v>1.00396627</v>
      </c>
      <c r="I65" s="69">
        <f t="shared" si="8"/>
        <v>0.04</v>
      </c>
      <c r="J65" s="71">
        <f t="shared" si="9"/>
        <v>44133</v>
      </c>
      <c r="K65" s="72">
        <f t="shared" si="10"/>
        <v>53</v>
      </c>
      <c r="L65" s="73">
        <f t="shared" si="11"/>
        <v>53</v>
      </c>
      <c r="M65" s="74">
        <f t="shared" si="28"/>
        <v>1.008282916</v>
      </c>
      <c r="N65" s="74">
        <f t="shared" si="1"/>
        <v>1.0122820379999999</v>
      </c>
      <c r="O65" s="73">
        <f t="shared" si="12"/>
        <v>0</v>
      </c>
      <c r="P65" s="70">
        <f t="shared" si="13"/>
        <v>12.282037989999999</v>
      </c>
      <c r="Q65" s="70">
        <f t="shared" si="14"/>
        <v>0</v>
      </c>
      <c r="R65" s="75" t="str">
        <f t="shared" si="15"/>
        <v>A+J=</v>
      </c>
      <c r="S65" s="71">
        <f t="shared" si="16"/>
        <v>44270</v>
      </c>
      <c r="T65" s="4"/>
      <c r="W65" s="8"/>
      <c r="X65" s="1"/>
      <c r="AC65" s="14"/>
      <c r="AD65" s="63"/>
      <c r="AE65" s="62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</row>
    <row r="66" spans="1:194" x14ac:dyDescent="0.15">
      <c r="A66" s="68">
        <f t="shared" si="24"/>
        <v>44214</v>
      </c>
      <c r="B66" s="81">
        <f t="shared" si="3"/>
        <v>1012.51521299</v>
      </c>
      <c r="C66" s="70">
        <f t="shared" si="4"/>
        <v>1000</v>
      </c>
      <c r="D66" s="11">
        <f>IF(VLOOKUP(A66,[1]DI!$A$4:$B$15000,2)=0,D65,VLOOKUP(A66,[1]DI!$A$4:$B$15000,2))</f>
        <v>1.9000000000000006E-2</v>
      </c>
      <c r="E66" s="70">
        <f t="shared" si="25"/>
        <v>1.0000746899999999</v>
      </c>
      <c r="F66" s="70">
        <f>(TRUNC(PRODUCT($E$12:$E65),16))</f>
        <v>1.0040412533158301</v>
      </c>
      <c r="G66" s="70">
        <f t="shared" si="26"/>
        <v>1</v>
      </c>
      <c r="H66" s="70">
        <f t="shared" si="27"/>
        <v>1.00404125</v>
      </c>
      <c r="I66" s="69">
        <f t="shared" si="8"/>
        <v>0.04</v>
      </c>
      <c r="J66" s="71">
        <f t="shared" si="9"/>
        <v>44133</v>
      </c>
      <c r="K66" s="72">
        <f t="shared" si="10"/>
        <v>54</v>
      </c>
      <c r="L66" s="73">
        <f t="shared" si="11"/>
        <v>54</v>
      </c>
      <c r="M66" s="74">
        <f t="shared" si="28"/>
        <v>1.008439855</v>
      </c>
      <c r="N66" s="74">
        <f t="shared" si="1"/>
        <v>1.0125152129999999</v>
      </c>
      <c r="O66" s="73">
        <f t="shared" si="12"/>
        <v>0</v>
      </c>
      <c r="P66" s="70">
        <f t="shared" si="13"/>
        <v>12.51521299</v>
      </c>
      <c r="Q66" s="70">
        <f t="shared" si="14"/>
        <v>0</v>
      </c>
      <c r="R66" s="75" t="str">
        <f t="shared" si="15"/>
        <v>A+J=</v>
      </c>
      <c r="S66" s="71">
        <f t="shared" si="16"/>
        <v>44270</v>
      </c>
      <c r="T66" s="4"/>
      <c r="W66" s="8"/>
      <c r="X66" s="1"/>
      <c r="AC66" s="14"/>
      <c r="AD66" s="63"/>
      <c r="AE66" s="62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</row>
    <row r="67" spans="1:194" x14ac:dyDescent="0.15">
      <c r="A67" s="68">
        <f t="shared" si="24"/>
        <v>44215</v>
      </c>
      <c r="B67" s="81">
        <f t="shared" si="3"/>
        <v>1012.748456</v>
      </c>
      <c r="C67" s="70">
        <f t="shared" si="4"/>
        <v>1000</v>
      </c>
      <c r="D67" s="11">
        <f>IF(VLOOKUP(A67,[1]DI!$A$4:$B$15000,2)=0,D66,VLOOKUP(A67,[1]DI!$A$4:$B$15000,2))</f>
        <v>1.9000000000000006E-2</v>
      </c>
      <c r="E67" s="70">
        <f t="shared" si="25"/>
        <v>1.0000746899999999</v>
      </c>
      <c r="F67" s="70">
        <f>(TRUNC(PRODUCT($E$12:$E66),16))</f>
        <v>1.00411624515704</v>
      </c>
      <c r="G67" s="70">
        <f t="shared" si="26"/>
        <v>1</v>
      </c>
      <c r="H67" s="70">
        <f t="shared" si="27"/>
        <v>1.00411625</v>
      </c>
      <c r="I67" s="69">
        <f t="shared" si="8"/>
        <v>0.04</v>
      </c>
      <c r="J67" s="71">
        <f t="shared" si="9"/>
        <v>44133</v>
      </c>
      <c r="K67" s="72">
        <f t="shared" si="10"/>
        <v>55</v>
      </c>
      <c r="L67" s="73">
        <f t="shared" si="11"/>
        <v>55</v>
      </c>
      <c r="M67" s="74">
        <f t="shared" si="28"/>
        <v>1.0085968190000001</v>
      </c>
      <c r="N67" s="74">
        <f t="shared" si="1"/>
        <v>1.012748456</v>
      </c>
      <c r="O67" s="73">
        <f t="shared" si="12"/>
        <v>0</v>
      </c>
      <c r="P67" s="70">
        <f t="shared" si="13"/>
        <v>12.748455999999999</v>
      </c>
      <c r="Q67" s="70">
        <f t="shared" si="14"/>
        <v>0</v>
      </c>
      <c r="R67" s="75" t="str">
        <f t="shared" si="15"/>
        <v>A+J=</v>
      </c>
      <c r="S67" s="71">
        <f t="shared" si="16"/>
        <v>44270</v>
      </c>
      <c r="T67" s="4"/>
      <c r="W67" s="8"/>
      <c r="X67" s="1"/>
      <c r="AC67" s="14"/>
      <c r="AD67" s="63"/>
      <c r="AE67" s="62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</row>
    <row r="68" spans="1:194" x14ac:dyDescent="0.15">
      <c r="A68" s="68">
        <f t="shared" si="24"/>
        <v>44216</v>
      </c>
      <c r="B68" s="81">
        <f t="shared" si="3"/>
        <v>1012.981735</v>
      </c>
      <c r="C68" s="70">
        <f t="shared" si="4"/>
        <v>1000</v>
      </c>
      <c r="D68" s="11">
        <f>IF(VLOOKUP(A68,[1]DI!$A$4:$B$15000,2)=0,D67,VLOOKUP(A68,[1]DI!$A$4:$B$15000,2))</f>
        <v>1.9000000000000006E-2</v>
      </c>
      <c r="E68" s="70">
        <f t="shared" si="25"/>
        <v>1.0000746899999999</v>
      </c>
      <c r="F68" s="70">
        <f>(TRUNC(PRODUCT($E$12:$E67),16))</f>
        <v>1.00419124259939</v>
      </c>
      <c r="G68" s="70">
        <f t="shared" si="26"/>
        <v>1</v>
      </c>
      <c r="H68" s="70">
        <f t="shared" si="27"/>
        <v>1.0041912399999999</v>
      </c>
      <c r="I68" s="69">
        <f t="shared" si="8"/>
        <v>0.04</v>
      </c>
      <c r="J68" s="71">
        <f t="shared" si="9"/>
        <v>44133</v>
      </c>
      <c r="K68" s="72">
        <f t="shared" si="10"/>
        <v>56</v>
      </c>
      <c r="L68" s="73">
        <f t="shared" si="11"/>
        <v>56</v>
      </c>
      <c r="M68" s="74">
        <f t="shared" si="28"/>
        <v>1.0087538060000001</v>
      </c>
      <c r="N68" s="74">
        <f t="shared" si="1"/>
        <v>1.0129817350000001</v>
      </c>
      <c r="O68" s="73">
        <f t="shared" si="12"/>
        <v>0</v>
      </c>
      <c r="P68" s="70">
        <f t="shared" si="13"/>
        <v>12.981735</v>
      </c>
      <c r="Q68" s="70">
        <f t="shared" si="14"/>
        <v>0</v>
      </c>
      <c r="R68" s="75" t="str">
        <f t="shared" si="15"/>
        <v>A+J=</v>
      </c>
      <c r="S68" s="71">
        <f t="shared" si="16"/>
        <v>44270</v>
      </c>
      <c r="T68" s="4"/>
      <c r="W68" s="8"/>
      <c r="X68" s="1"/>
      <c r="AC68" s="14"/>
      <c r="AD68" s="63"/>
      <c r="AE68" s="62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</row>
    <row r="69" spans="1:194" x14ac:dyDescent="0.15">
      <c r="A69" s="68">
        <f t="shared" si="24"/>
        <v>44217</v>
      </c>
      <c r="B69" s="81">
        <f t="shared" si="3"/>
        <v>1013.21508499</v>
      </c>
      <c r="C69" s="70">
        <f t="shared" si="4"/>
        <v>1000</v>
      </c>
      <c r="D69" s="11">
        <f>IF(VLOOKUP(A69,[1]DI!$A$4:$B$15000,2)=0,D68,VLOOKUP(A69,[1]DI!$A$4:$B$15000,2))</f>
        <v>1.9000000000000006E-2</v>
      </c>
      <c r="E69" s="70">
        <f t="shared" si="25"/>
        <v>1.0000746899999999</v>
      </c>
      <c r="F69" s="70">
        <f>(TRUNC(PRODUCT($E$12:$E68),16))</f>
        <v>1.0042662456433</v>
      </c>
      <c r="G69" s="70">
        <f t="shared" si="26"/>
        <v>1</v>
      </c>
      <c r="H69" s="70">
        <f t="shared" si="27"/>
        <v>1.0042662499999999</v>
      </c>
      <c r="I69" s="69">
        <f t="shared" si="8"/>
        <v>0.04</v>
      </c>
      <c r="J69" s="71">
        <f t="shared" si="9"/>
        <v>44133</v>
      </c>
      <c r="K69" s="72">
        <f t="shared" si="10"/>
        <v>57</v>
      </c>
      <c r="L69" s="73">
        <f t="shared" si="11"/>
        <v>57</v>
      </c>
      <c r="M69" s="74">
        <f t="shared" si="28"/>
        <v>1.008910819</v>
      </c>
      <c r="N69" s="74">
        <f t="shared" si="1"/>
        <v>1.0132150849999999</v>
      </c>
      <c r="O69" s="73">
        <f t="shared" si="12"/>
        <v>0</v>
      </c>
      <c r="P69" s="70">
        <f t="shared" si="13"/>
        <v>13.215084989999999</v>
      </c>
      <c r="Q69" s="70">
        <f t="shared" si="14"/>
        <v>0</v>
      </c>
      <c r="R69" s="75" t="str">
        <f t="shared" si="15"/>
        <v>A+J=</v>
      </c>
      <c r="S69" s="71">
        <f t="shared" si="16"/>
        <v>44270</v>
      </c>
      <c r="T69" s="4"/>
      <c r="W69" s="8"/>
      <c r="X69" s="1"/>
      <c r="AC69" s="14"/>
      <c r="AD69" s="63"/>
      <c r="AE69" s="62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</row>
    <row r="70" spans="1:194" x14ac:dyDescent="0.15">
      <c r="A70" s="68">
        <f t="shared" si="24"/>
        <v>44218</v>
      </c>
      <c r="B70" s="81">
        <f t="shared" si="3"/>
        <v>1013.448472</v>
      </c>
      <c r="C70" s="70">
        <f t="shared" si="4"/>
        <v>1000</v>
      </c>
      <c r="D70" s="11">
        <f>IF(VLOOKUP(A70,[1]DI!$A$4:$B$15000,2)=0,D69,VLOOKUP(A70,[1]DI!$A$4:$B$15000,2))</f>
        <v>1.9000000000000006E-2</v>
      </c>
      <c r="E70" s="70">
        <f t="shared" si="25"/>
        <v>1.0000746899999999</v>
      </c>
      <c r="F70" s="70">
        <f>(TRUNC(PRODUCT($E$12:$E69),16))</f>
        <v>1.0043412542891901</v>
      </c>
      <c r="G70" s="70">
        <f t="shared" si="26"/>
        <v>1</v>
      </c>
      <c r="H70" s="70">
        <f t="shared" si="27"/>
        <v>1.00434125</v>
      </c>
      <c r="I70" s="69">
        <f t="shared" si="8"/>
        <v>0.04</v>
      </c>
      <c r="J70" s="71">
        <f t="shared" si="9"/>
        <v>44133</v>
      </c>
      <c r="K70" s="72">
        <f t="shared" si="10"/>
        <v>58</v>
      </c>
      <c r="L70" s="73">
        <f t="shared" si="11"/>
        <v>58</v>
      </c>
      <c r="M70" s="74">
        <f t="shared" si="28"/>
        <v>1.0090678559999999</v>
      </c>
      <c r="N70" s="74">
        <f t="shared" si="1"/>
        <v>1.0134484720000001</v>
      </c>
      <c r="O70" s="73">
        <f t="shared" si="12"/>
        <v>0</v>
      </c>
      <c r="P70" s="70">
        <f t="shared" si="13"/>
        <v>13.448472000000001</v>
      </c>
      <c r="Q70" s="70">
        <f t="shared" si="14"/>
        <v>0</v>
      </c>
      <c r="R70" s="75" t="str">
        <f t="shared" si="15"/>
        <v>A+J=</v>
      </c>
      <c r="S70" s="71">
        <f t="shared" si="16"/>
        <v>44270</v>
      </c>
      <c r="T70" s="4"/>
      <c r="U70" s="114"/>
      <c r="V70" s="114"/>
      <c r="W70" s="113"/>
      <c r="X70" s="1"/>
      <c r="Y70" s="106"/>
      <c r="Z70" s="106"/>
      <c r="AA70" s="106"/>
      <c r="AB70" s="107"/>
      <c r="AC70" s="14"/>
      <c r="AD70" s="63"/>
      <c r="AE70" s="62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</row>
    <row r="71" spans="1:194" ht="12.75" x14ac:dyDescent="0.2">
      <c r="A71" s="68">
        <f t="shared" si="24"/>
        <v>44221</v>
      </c>
      <c r="B71" s="81">
        <f t="shared" si="3"/>
        <v>1013.68192699</v>
      </c>
      <c r="C71" s="70">
        <f t="shared" si="4"/>
        <v>1000</v>
      </c>
      <c r="D71" s="11">
        <f>IF(VLOOKUP(A71,[1]DI!$A$4:$B$15000,2)=0,D70,VLOOKUP(A71,[1]DI!$A$4:$B$15000,2))</f>
        <v>1.9000000000000006E-2</v>
      </c>
      <c r="E71" s="70">
        <f t="shared" si="25"/>
        <v>1.0000746899999999</v>
      </c>
      <c r="F71" s="70">
        <f>(TRUNC(PRODUCT($E$12:$E70),16))</f>
        <v>1.00441626853747</v>
      </c>
      <c r="G71" s="70">
        <f t="shared" si="26"/>
        <v>1</v>
      </c>
      <c r="H71" s="70">
        <f t="shared" si="27"/>
        <v>1.0044162700000001</v>
      </c>
      <c r="I71" s="69">
        <f t="shared" si="8"/>
        <v>0.04</v>
      </c>
      <c r="J71" s="71">
        <f t="shared" si="9"/>
        <v>44133</v>
      </c>
      <c r="K71" s="72">
        <f t="shared" si="10"/>
        <v>59</v>
      </c>
      <c r="L71" s="73">
        <f t="shared" si="11"/>
        <v>59</v>
      </c>
      <c r="M71" s="74">
        <f t="shared" si="28"/>
        <v>1.0092249170000001</v>
      </c>
      <c r="N71" s="74">
        <f t="shared" si="1"/>
        <v>1.0136819269999999</v>
      </c>
      <c r="O71" s="73">
        <f t="shared" si="12"/>
        <v>0</v>
      </c>
      <c r="P71" s="70">
        <f t="shared" si="13"/>
        <v>13.681926989999999</v>
      </c>
      <c r="Q71" s="70">
        <f t="shared" si="14"/>
        <v>0</v>
      </c>
      <c r="R71" s="75" t="str">
        <f t="shared" si="15"/>
        <v>A+J=</v>
      </c>
      <c r="S71" s="71">
        <f t="shared" si="16"/>
        <v>44270</v>
      </c>
      <c r="T71" s="4"/>
      <c r="U71" s="124" t="s">
        <v>51</v>
      </c>
      <c r="V71" s="124"/>
      <c r="W71" s="113"/>
      <c r="X71" s="1"/>
      <c r="Y71" s="108" t="s">
        <v>52</v>
      </c>
      <c r="Z71" s="109" t="s">
        <v>53</v>
      </c>
      <c r="AA71" s="109" t="s">
        <v>54</v>
      </c>
      <c r="AB71" s="109" t="s">
        <v>55</v>
      </c>
      <c r="AC71" s="14"/>
      <c r="AD71" s="63"/>
      <c r="AE71" s="62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</row>
    <row r="72" spans="1:194" ht="12.75" x14ac:dyDescent="0.2">
      <c r="A72" s="68">
        <f t="shared" si="24"/>
        <v>44222</v>
      </c>
      <c r="B72" s="81">
        <f t="shared" si="3"/>
        <v>1013.91543</v>
      </c>
      <c r="C72" s="70">
        <f t="shared" si="4"/>
        <v>1000</v>
      </c>
      <c r="D72" s="11">
        <f>IF(VLOOKUP(A72,[1]DI!$A$4:$B$15000,2)=0,D71,VLOOKUP(A72,[1]DI!$A$4:$B$15000,2))</f>
        <v>1.9000000000000006E-2</v>
      </c>
      <c r="E72" s="70">
        <f t="shared" si="25"/>
        <v>1.0000746899999999</v>
      </c>
      <c r="F72" s="70">
        <f>(TRUNC(PRODUCT($E$12:$E71),16))</f>
        <v>1.0044912883885699</v>
      </c>
      <c r="G72" s="70">
        <f t="shared" si="26"/>
        <v>1</v>
      </c>
      <c r="H72" s="70">
        <f t="shared" si="27"/>
        <v>1.00449129</v>
      </c>
      <c r="I72" s="69">
        <f t="shared" si="8"/>
        <v>0.04</v>
      </c>
      <c r="J72" s="71">
        <f t="shared" si="9"/>
        <v>44133</v>
      </c>
      <c r="K72" s="72">
        <f t="shared" si="10"/>
        <v>60</v>
      </c>
      <c r="L72" s="73">
        <f t="shared" si="11"/>
        <v>60</v>
      </c>
      <c r="M72" s="74">
        <f t="shared" si="28"/>
        <v>1.009382003</v>
      </c>
      <c r="N72" s="74">
        <f t="shared" si="1"/>
        <v>1.01391543</v>
      </c>
      <c r="O72" s="73">
        <f t="shared" si="12"/>
        <v>0</v>
      </c>
      <c r="P72" s="70">
        <f t="shared" si="13"/>
        <v>13.915430000000001</v>
      </c>
      <c r="Q72" s="70">
        <f t="shared" si="14"/>
        <v>0</v>
      </c>
      <c r="R72" s="75" t="str">
        <f t="shared" si="15"/>
        <v>A+J=</v>
      </c>
      <c r="S72" s="71">
        <f t="shared" si="16"/>
        <v>44270</v>
      </c>
      <c r="T72" s="4"/>
      <c r="U72" s="110">
        <f>[2]Plan1!$A230</f>
        <v>43831</v>
      </c>
      <c r="V72" s="111" t="str">
        <f>[2]Plan1!$C230</f>
        <v>Confraternização Universal</v>
      </c>
      <c r="W72" s="87"/>
      <c r="X72" s="1"/>
      <c r="Y72" s="85"/>
      <c r="Z72" s="86">
        <f t="shared" ref="Z72:Z80" si="34">WORKDAY(AA72,-1,U$72:U$188)</f>
        <v>44132</v>
      </c>
      <c r="AA72" s="86">
        <f>A10</f>
        <v>44133</v>
      </c>
      <c r="AB72" s="86">
        <f t="shared" ref="AB72:AB80" si="35">WORKDAY(Z72,1,U$72:U$188)</f>
        <v>44133</v>
      </c>
      <c r="AC72" s="14"/>
      <c r="AD72" s="63"/>
      <c r="AE72" s="62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</row>
    <row r="73" spans="1:194" ht="12.75" x14ac:dyDescent="0.2">
      <c r="A73" s="68">
        <f t="shared" si="24"/>
        <v>44223</v>
      </c>
      <c r="B73" s="81">
        <f t="shared" si="3"/>
        <v>1014.148982</v>
      </c>
      <c r="C73" s="70">
        <f t="shared" si="4"/>
        <v>1000</v>
      </c>
      <c r="D73" s="11">
        <f>IF(VLOOKUP(A73,[1]DI!$A$4:$B$15000,2)=0,D72,VLOOKUP(A73,[1]DI!$A$4:$B$15000,2))</f>
        <v>1.9000000000000006E-2</v>
      </c>
      <c r="E73" s="70">
        <f t="shared" si="25"/>
        <v>1.0000746899999999</v>
      </c>
      <c r="F73" s="70">
        <f>(TRUNC(PRODUCT($E$12:$E72),16))</f>
        <v>1.0045663138429</v>
      </c>
      <c r="G73" s="70">
        <f t="shared" si="26"/>
        <v>1</v>
      </c>
      <c r="H73" s="70">
        <f t="shared" si="27"/>
        <v>1.00456631</v>
      </c>
      <c r="I73" s="69">
        <f t="shared" si="8"/>
        <v>0.04</v>
      </c>
      <c r="J73" s="71">
        <f t="shared" si="9"/>
        <v>44133</v>
      </c>
      <c r="K73" s="72">
        <f t="shared" si="10"/>
        <v>61</v>
      </c>
      <c r="L73" s="73">
        <f t="shared" si="11"/>
        <v>61</v>
      </c>
      <c r="M73" s="74">
        <f t="shared" si="28"/>
        <v>1.009539113</v>
      </c>
      <c r="N73" s="74">
        <f t="shared" si="1"/>
        <v>1.014148982</v>
      </c>
      <c r="O73" s="73">
        <f t="shared" si="12"/>
        <v>0</v>
      </c>
      <c r="P73" s="70">
        <f t="shared" si="13"/>
        <v>14.148982</v>
      </c>
      <c r="Q73" s="70">
        <f t="shared" si="14"/>
        <v>0</v>
      </c>
      <c r="R73" s="75" t="str">
        <f t="shared" si="15"/>
        <v>A+J=</v>
      </c>
      <c r="S73" s="71">
        <f t="shared" si="16"/>
        <v>44270</v>
      </c>
      <c r="T73" s="15"/>
      <c r="U73" s="110">
        <f>[2]Plan1!$A231</f>
        <v>43885</v>
      </c>
      <c r="V73" s="111" t="str">
        <f>[2]Plan1!$C231</f>
        <v>Carnaval</v>
      </c>
      <c r="W73" s="112"/>
      <c r="X73" s="18"/>
      <c r="Y73" s="85"/>
      <c r="Z73" s="86">
        <f t="shared" si="34"/>
        <v>44267</v>
      </c>
      <c r="AA73" s="86">
        <v>44270</v>
      </c>
      <c r="AB73" s="86">
        <f t="shared" si="35"/>
        <v>44270</v>
      </c>
      <c r="AC73" s="64"/>
      <c r="AD73" s="65"/>
      <c r="AE73" s="66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</row>
    <row r="74" spans="1:194" ht="12.75" x14ac:dyDescent="0.2">
      <c r="A74" s="68">
        <f t="shared" si="24"/>
        <v>44224</v>
      </c>
      <c r="B74" s="81">
        <f t="shared" si="3"/>
        <v>1014.38259099</v>
      </c>
      <c r="C74" s="70">
        <f t="shared" si="4"/>
        <v>1000</v>
      </c>
      <c r="D74" s="11">
        <f>IF(VLOOKUP(A74,[1]DI!$A$4:$B$15000,2)=0,D73,VLOOKUP(A74,[1]DI!$A$4:$B$15000,2))</f>
        <v>1.9000000000000006E-2</v>
      </c>
      <c r="E74" s="70">
        <f t="shared" si="25"/>
        <v>1.0000746899999999</v>
      </c>
      <c r="F74" s="70">
        <f>(TRUNC(PRODUCT($E$12:$E73),16))</f>
        <v>1.00464134490088</v>
      </c>
      <c r="G74" s="70">
        <f t="shared" si="26"/>
        <v>1</v>
      </c>
      <c r="H74" s="70">
        <f t="shared" si="27"/>
        <v>1.00464134</v>
      </c>
      <c r="I74" s="69">
        <f t="shared" si="8"/>
        <v>0.04</v>
      </c>
      <c r="J74" s="71">
        <f t="shared" si="9"/>
        <v>44133</v>
      </c>
      <c r="K74" s="72">
        <f t="shared" si="10"/>
        <v>62</v>
      </c>
      <c r="L74" s="73">
        <f t="shared" si="11"/>
        <v>62</v>
      </c>
      <c r="M74" s="74">
        <f t="shared" si="28"/>
        <v>1.0096962469999999</v>
      </c>
      <c r="N74" s="74">
        <f t="shared" si="1"/>
        <v>1.0143825909999999</v>
      </c>
      <c r="O74" s="73">
        <f t="shared" si="12"/>
        <v>0</v>
      </c>
      <c r="P74" s="70">
        <f t="shared" si="13"/>
        <v>14.382590990000001</v>
      </c>
      <c r="Q74" s="70">
        <f t="shared" si="14"/>
        <v>0</v>
      </c>
      <c r="R74" s="75" t="str">
        <f t="shared" si="15"/>
        <v>A+J=</v>
      </c>
      <c r="S74" s="71">
        <f t="shared" si="16"/>
        <v>44270</v>
      </c>
      <c r="T74" s="4"/>
      <c r="U74" s="110">
        <f>[2]Plan1!$A232</f>
        <v>43886</v>
      </c>
      <c r="V74" s="111" t="str">
        <f>[2]Plan1!$C232</f>
        <v>Carnaval</v>
      </c>
      <c r="W74" s="87"/>
      <c r="X74" s="1"/>
      <c r="Y74" s="85"/>
      <c r="Z74" s="86">
        <f t="shared" si="34"/>
        <v>44453</v>
      </c>
      <c r="AA74" s="86">
        <f>EDATE(AA73,6)</f>
        <v>44454</v>
      </c>
      <c r="AB74" s="86">
        <f t="shared" si="35"/>
        <v>44454</v>
      </c>
      <c r="AC74" s="3"/>
      <c r="AD74" s="4"/>
      <c r="AE74" s="62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</row>
    <row r="75" spans="1:194" ht="12.75" x14ac:dyDescent="0.2">
      <c r="A75" s="68">
        <f t="shared" si="24"/>
        <v>44225</v>
      </c>
      <c r="B75" s="81">
        <f t="shared" si="3"/>
        <v>1014.616259</v>
      </c>
      <c r="C75" s="70">
        <f t="shared" si="4"/>
        <v>1000</v>
      </c>
      <c r="D75" s="11">
        <f>IF(VLOOKUP(A75,[1]DI!$A$4:$B$15000,2)=0,D74,VLOOKUP(A75,[1]DI!$A$4:$B$15000,2))</f>
        <v>1.9000000000000006E-2</v>
      </c>
      <c r="E75" s="70">
        <f t="shared" si="25"/>
        <v>1.0000746899999999</v>
      </c>
      <c r="F75" s="70">
        <f>(TRUNC(PRODUCT($E$12:$E74),16))</f>
        <v>1.0047163815629301</v>
      </c>
      <c r="G75" s="70">
        <f t="shared" si="26"/>
        <v>1</v>
      </c>
      <c r="H75" s="70">
        <f t="shared" si="27"/>
        <v>1.0047163800000001</v>
      </c>
      <c r="I75" s="69">
        <f t="shared" si="8"/>
        <v>0.04</v>
      </c>
      <c r="J75" s="71">
        <f t="shared" si="9"/>
        <v>44133</v>
      </c>
      <c r="K75" s="72">
        <f t="shared" si="10"/>
        <v>63</v>
      </c>
      <c r="L75" s="73">
        <f t="shared" si="11"/>
        <v>63</v>
      </c>
      <c r="M75" s="74">
        <f t="shared" si="28"/>
        <v>1.009853407</v>
      </c>
      <c r="N75" s="74">
        <f t="shared" si="1"/>
        <v>1.0146162590000001</v>
      </c>
      <c r="O75" s="73">
        <f t="shared" si="12"/>
        <v>0</v>
      </c>
      <c r="P75" s="70">
        <f t="shared" si="13"/>
        <v>14.616258999999999</v>
      </c>
      <c r="Q75" s="70">
        <f t="shared" si="14"/>
        <v>0</v>
      </c>
      <c r="R75" s="75" t="str">
        <f t="shared" si="15"/>
        <v>A+J=</v>
      </c>
      <c r="S75" s="71">
        <f t="shared" si="16"/>
        <v>44270</v>
      </c>
      <c r="T75" s="4"/>
      <c r="U75" s="110">
        <f>[2]Plan1!$A233</f>
        <v>43931</v>
      </c>
      <c r="V75" s="111" t="str">
        <f>[2]Plan1!$C233</f>
        <v>Paixão de Cristo</v>
      </c>
      <c r="W75" s="87"/>
      <c r="X75" s="1"/>
      <c r="Y75" s="85"/>
      <c r="Z75" s="86">
        <f t="shared" si="34"/>
        <v>44634</v>
      </c>
      <c r="AA75" s="86">
        <f t="shared" ref="AA75:AA80" si="36">EDATE(AA74,6)</f>
        <v>44635</v>
      </c>
      <c r="AB75" s="86">
        <f t="shared" si="35"/>
        <v>44635</v>
      </c>
      <c r="AC75" s="3"/>
      <c r="AD75" s="4"/>
      <c r="AE75" s="62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</row>
    <row r="76" spans="1:194" ht="12.75" x14ac:dyDescent="0.2">
      <c r="A76" s="68">
        <f t="shared" si="24"/>
        <v>44228</v>
      </c>
      <c r="B76" s="81">
        <f t="shared" si="3"/>
        <v>1014.849975</v>
      </c>
      <c r="C76" s="70">
        <f t="shared" si="4"/>
        <v>1000</v>
      </c>
      <c r="D76" s="11">
        <f>IF(VLOOKUP(A76,[1]DI!$A$4:$B$15000,2)=0,D75,VLOOKUP(A76,[1]DI!$A$4:$B$15000,2))</f>
        <v>1.9000000000000006E-2</v>
      </c>
      <c r="E76" s="70">
        <f t="shared" si="25"/>
        <v>1.0000746899999999</v>
      </c>
      <c r="F76" s="70">
        <f>(TRUNC(PRODUCT($E$12:$E75),16))</f>
        <v>1.00479142382947</v>
      </c>
      <c r="G76" s="70">
        <f t="shared" si="26"/>
        <v>1</v>
      </c>
      <c r="H76" s="70">
        <f t="shared" si="27"/>
        <v>1.0047914200000001</v>
      </c>
      <c r="I76" s="69">
        <f t="shared" si="8"/>
        <v>0.04</v>
      </c>
      <c r="J76" s="71">
        <f t="shared" si="9"/>
        <v>44133</v>
      </c>
      <c r="K76" s="72">
        <f t="shared" si="10"/>
        <v>64</v>
      </c>
      <c r="L76" s="73">
        <f t="shared" si="11"/>
        <v>64</v>
      </c>
      <c r="M76" s="74">
        <f t="shared" ref="M76:M139" si="37">ROUND((I76+1)^(L76/252),9)</f>
        <v>1.01001059</v>
      </c>
      <c r="N76" s="74">
        <f t="shared" ref="N76:N139" si="38">ROUND(H76*M76,9)</f>
        <v>1.014849975</v>
      </c>
      <c r="O76" s="73">
        <f t="shared" si="12"/>
        <v>0</v>
      </c>
      <c r="P76" s="70">
        <f t="shared" si="13"/>
        <v>14.849975000000001</v>
      </c>
      <c r="Q76" s="70">
        <f t="shared" si="14"/>
        <v>0</v>
      </c>
      <c r="R76" s="75" t="str">
        <f t="shared" si="15"/>
        <v>A+J=</v>
      </c>
      <c r="S76" s="71">
        <f t="shared" si="16"/>
        <v>44270</v>
      </c>
      <c r="T76" s="4"/>
      <c r="U76" s="110">
        <f>[2]Plan1!$A234</f>
        <v>43942</v>
      </c>
      <c r="V76" s="111" t="str">
        <f>[2]Plan1!$C234</f>
        <v>Tiradentes</v>
      </c>
      <c r="W76" s="87"/>
      <c r="X76" s="1"/>
      <c r="Y76" s="85"/>
      <c r="Z76" s="86">
        <f t="shared" si="34"/>
        <v>44818</v>
      </c>
      <c r="AA76" s="86">
        <f t="shared" si="36"/>
        <v>44819</v>
      </c>
      <c r="AB76" s="86">
        <f t="shared" si="35"/>
        <v>44819</v>
      </c>
      <c r="AC76" s="3"/>
      <c r="AD76" s="4"/>
      <c r="AE76" s="62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</row>
    <row r="77" spans="1:194" ht="12.75" x14ac:dyDescent="0.2">
      <c r="A77" s="68">
        <f t="shared" si="24"/>
        <v>44229</v>
      </c>
      <c r="B77" s="81">
        <f t="shared" ref="B77:B140" si="39">C77+P77</f>
        <v>1015.083749</v>
      </c>
      <c r="C77" s="70">
        <f t="shared" ref="C77:C140" si="40">(C76-Q76)</f>
        <v>1000</v>
      </c>
      <c r="D77" s="11">
        <f>IF(VLOOKUP(A77,[1]DI!$A$4:$B$15000,2)=0,D76,VLOOKUP(A77,[1]DI!$A$4:$B$15000,2))</f>
        <v>1.9000000000000006E-2</v>
      </c>
      <c r="E77" s="70">
        <f t="shared" si="25"/>
        <v>1.0000746899999999</v>
      </c>
      <c r="F77" s="70">
        <f>(TRUNC(PRODUCT($E$12:$E76),16))</f>
        <v>1.0048664717009099</v>
      </c>
      <c r="G77" s="70">
        <f t="shared" si="26"/>
        <v>1</v>
      </c>
      <c r="H77" s="70">
        <f t="shared" si="27"/>
        <v>1.0048664700000001</v>
      </c>
      <c r="I77" s="69">
        <f t="shared" ref="I77:I140" si="41">I76</f>
        <v>0.04</v>
      </c>
      <c r="J77" s="71">
        <f t="shared" ref="J77:J140" si="42">IF(O76&gt;0,VLOOKUP(O76,U$12:AE$48,2),J76)</f>
        <v>44133</v>
      </c>
      <c r="K77" s="72">
        <f t="shared" ref="K77:K140" si="43">IF(A77&gt;J77,IF(NETWORKDAYS(J77,A77,$U$72:$U$436)-1=0,1,NETWORKDAYS(J77,A77,$U$72:$U$436)-1),0)</f>
        <v>65</v>
      </c>
      <c r="L77" s="73">
        <f t="shared" ref="L77:L140" si="44">IF(AND(K77=1,K76=1),1,IF(K77&gt;0,IF(K77=K76,K77+1,K77),0))</f>
        <v>65</v>
      </c>
      <c r="M77" s="74">
        <f t="shared" si="37"/>
        <v>1.0101677979999999</v>
      </c>
      <c r="N77" s="74">
        <f t="shared" si="38"/>
        <v>1.015083749</v>
      </c>
      <c r="O77" s="73">
        <f t="shared" ref="O77:O140" si="45">IF(VLOOKUP(A77,V$12:AC$60,8)=VLOOKUP(A76,V$12:AC$60,8),0,VLOOKUP(A77,V$12:AC$60,8))</f>
        <v>0</v>
      </c>
      <c r="P77" s="70">
        <f t="shared" ref="P77:P140" si="46">TRUNC(((N77-1)*C77),8)</f>
        <v>15.083748999999999</v>
      </c>
      <c r="Q77" s="70">
        <f t="shared" ref="Q77:Q140" si="47">IF(O77&gt;0,VLOOKUP(O77,$U$12:$Z$60,6),0)</f>
        <v>0</v>
      </c>
      <c r="R77" s="75" t="str">
        <f t="shared" ref="R77:R140" si="48">IF(O76&gt;0,VLOOKUP(O76,U$12:AE$60,10),R76)</f>
        <v>A+J=</v>
      </c>
      <c r="S77" s="71">
        <f t="shared" ref="S77:S140" si="49">IF(O76&gt;0,VLOOKUP(O76,U$12:AE$60,11),S76)</f>
        <v>44270</v>
      </c>
      <c r="T77" s="4"/>
      <c r="U77" s="110">
        <f>[2]Plan1!$A235</f>
        <v>43952</v>
      </c>
      <c r="V77" s="111" t="str">
        <f>[2]Plan1!$C235</f>
        <v>Dia do Trabalho</v>
      </c>
      <c r="W77" s="87"/>
      <c r="X77" s="1"/>
      <c r="Y77" s="85"/>
      <c r="Z77" s="86">
        <f t="shared" si="34"/>
        <v>44999</v>
      </c>
      <c r="AA77" s="86">
        <f t="shared" si="36"/>
        <v>45000</v>
      </c>
      <c r="AB77" s="86">
        <f t="shared" si="35"/>
        <v>45000</v>
      </c>
      <c r="AC77" s="3"/>
      <c r="AD77" s="4"/>
      <c r="AE77" s="62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</row>
    <row r="78" spans="1:194" ht="12.75" x14ac:dyDescent="0.2">
      <c r="A78" s="68">
        <f t="shared" ref="A78:A141" si="50">WORKDAY(A77,1,$U$72:$U$214)</f>
        <v>44230</v>
      </c>
      <c r="B78" s="81">
        <f t="shared" si="39"/>
        <v>1015.317582</v>
      </c>
      <c r="C78" s="70">
        <f t="shared" si="40"/>
        <v>1000</v>
      </c>
      <c r="D78" s="11">
        <f>IF(VLOOKUP(A78,[1]DI!$A$4:$B$15000,2)=0,D77,VLOOKUP(A78,[1]DI!$A$4:$B$15000,2))</f>
        <v>1.9000000000000006E-2</v>
      </c>
      <c r="E78" s="70">
        <f t="shared" ref="E78:E141" si="51">IF(A78&lt;A$10,1,ROUND(((1+D78)^(1/252)),8))</f>
        <v>1.0000746899999999</v>
      </c>
      <c r="F78" s="70">
        <f>(TRUNC(PRODUCT($E$12:$E77),16))</f>
        <v>1.0049415251776901</v>
      </c>
      <c r="G78" s="70">
        <f t="shared" ref="G78:G141" si="52">IF(O77&gt;0,F77,G77)</f>
        <v>1</v>
      </c>
      <c r="H78" s="70">
        <f t="shared" ref="H78:H141" si="53">ROUND(F78/G78,8)</f>
        <v>1.00494153</v>
      </c>
      <c r="I78" s="69">
        <f t="shared" si="41"/>
        <v>0.04</v>
      </c>
      <c r="J78" s="71">
        <f t="shared" si="42"/>
        <v>44133</v>
      </c>
      <c r="K78" s="72">
        <f t="shared" si="43"/>
        <v>66</v>
      </c>
      <c r="L78" s="73">
        <f t="shared" si="44"/>
        <v>66</v>
      </c>
      <c r="M78" s="74">
        <f t="shared" si="37"/>
        <v>1.010325031</v>
      </c>
      <c r="N78" s="74">
        <f t="shared" si="38"/>
        <v>1.015317582</v>
      </c>
      <c r="O78" s="73">
        <f t="shared" si="45"/>
        <v>0</v>
      </c>
      <c r="P78" s="70">
        <f t="shared" si="46"/>
        <v>15.317582</v>
      </c>
      <c r="Q78" s="70">
        <f t="shared" si="47"/>
        <v>0</v>
      </c>
      <c r="R78" s="75" t="str">
        <f t="shared" si="48"/>
        <v>A+J=</v>
      </c>
      <c r="S78" s="71">
        <f t="shared" si="49"/>
        <v>44270</v>
      </c>
      <c r="T78" s="4"/>
      <c r="U78" s="110">
        <f>[2]Plan1!$A236</f>
        <v>43993</v>
      </c>
      <c r="V78" s="111" t="str">
        <f>[2]Plan1!$C236</f>
        <v>Corpus Christi</v>
      </c>
      <c r="W78" s="87"/>
      <c r="X78" s="1"/>
      <c r="Y78" s="85"/>
      <c r="Z78" s="86">
        <f t="shared" si="34"/>
        <v>45183</v>
      </c>
      <c r="AA78" s="86">
        <f t="shared" si="36"/>
        <v>45184</v>
      </c>
      <c r="AB78" s="86">
        <f t="shared" si="35"/>
        <v>45184</v>
      </c>
      <c r="AC78" s="3"/>
      <c r="AD78" s="4"/>
      <c r="AE78" s="62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</row>
    <row r="79" spans="1:194" ht="12.75" x14ac:dyDescent="0.2">
      <c r="A79" s="68">
        <f t="shared" si="50"/>
        <v>44231</v>
      </c>
      <c r="B79" s="81">
        <f t="shared" si="39"/>
        <v>1015.551453</v>
      </c>
      <c r="C79" s="70">
        <f t="shared" si="40"/>
        <v>1000</v>
      </c>
      <c r="D79" s="11">
        <f>IF(VLOOKUP(A79,[1]DI!$A$4:$B$15000,2)=0,D78,VLOOKUP(A79,[1]DI!$A$4:$B$15000,2))</f>
        <v>1.9000000000000006E-2</v>
      </c>
      <c r="E79" s="70">
        <f t="shared" si="51"/>
        <v>1.0000746899999999</v>
      </c>
      <c r="F79" s="70">
        <f>(TRUNC(PRODUCT($E$12:$E78),16))</f>
        <v>1.0050165842601999</v>
      </c>
      <c r="G79" s="70">
        <f t="shared" si="52"/>
        <v>1</v>
      </c>
      <c r="H79" s="70">
        <f t="shared" si="53"/>
        <v>1.0050165799999999</v>
      </c>
      <c r="I79" s="69">
        <f t="shared" si="41"/>
        <v>0.04</v>
      </c>
      <c r="J79" s="71">
        <f t="shared" si="42"/>
        <v>44133</v>
      </c>
      <c r="K79" s="72">
        <f t="shared" si="43"/>
        <v>67</v>
      </c>
      <c r="L79" s="73">
        <f t="shared" si="44"/>
        <v>67</v>
      </c>
      <c r="M79" s="74">
        <f t="shared" si="37"/>
        <v>1.010482288</v>
      </c>
      <c r="N79" s="74">
        <f t="shared" si="38"/>
        <v>1.015551453</v>
      </c>
      <c r="O79" s="73">
        <f t="shared" si="45"/>
        <v>0</v>
      </c>
      <c r="P79" s="70">
        <f t="shared" si="46"/>
        <v>15.551453</v>
      </c>
      <c r="Q79" s="70">
        <f t="shared" si="47"/>
        <v>0</v>
      </c>
      <c r="R79" s="75" t="str">
        <f t="shared" si="48"/>
        <v>A+J=</v>
      </c>
      <c r="S79" s="71">
        <f t="shared" si="49"/>
        <v>44270</v>
      </c>
      <c r="T79" s="4"/>
      <c r="U79" s="110">
        <f>[2]Plan1!$A237</f>
        <v>44081</v>
      </c>
      <c r="V79" s="111" t="str">
        <f>[2]Plan1!$C237</f>
        <v>Independência do Brasil</v>
      </c>
      <c r="W79" s="87"/>
      <c r="X79" s="1"/>
      <c r="Y79" s="85"/>
      <c r="Z79" s="86">
        <f t="shared" si="34"/>
        <v>45365</v>
      </c>
      <c r="AA79" s="86">
        <f t="shared" si="36"/>
        <v>45366</v>
      </c>
      <c r="AB79" s="86">
        <f t="shared" si="35"/>
        <v>45366</v>
      </c>
      <c r="AC79" s="3"/>
      <c r="AD79" s="4"/>
      <c r="AE79" s="62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</row>
    <row r="80" spans="1:194" ht="12.75" x14ac:dyDescent="0.2">
      <c r="A80" s="68">
        <f t="shared" si="50"/>
        <v>44232</v>
      </c>
      <c r="B80" s="81">
        <f t="shared" si="39"/>
        <v>1015.785392</v>
      </c>
      <c r="C80" s="70">
        <f t="shared" si="40"/>
        <v>1000</v>
      </c>
      <c r="D80" s="11">
        <f>IF(VLOOKUP(A80,[1]DI!$A$4:$B$15000,2)=0,D79,VLOOKUP(A80,[1]DI!$A$4:$B$15000,2))</f>
        <v>1.9000000000000006E-2</v>
      </c>
      <c r="E80" s="70">
        <f t="shared" si="51"/>
        <v>1.0000746899999999</v>
      </c>
      <c r="F80" s="70">
        <f>(TRUNC(PRODUCT($E$12:$E79),16))</f>
        <v>1.0050916489488799</v>
      </c>
      <c r="G80" s="70">
        <f t="shared" si="52"/>
        <v>1</v>
      </c>
      <c r="H80" s="70">
        <f t="shared" si="53"/>
        <v>1.00509165</v>
      </c>
      <c r="I80" s="69">
        <f t="shared" si="41"/>
        <v>0.04</v>
      </c>
      <c r="J80" s="71">
        <f t="shared" si="42"/>
        <v>44133</v>
      </c>
      <c r="K80" s="72">
        <f t="shared" si="43"/>
        <v>68</v>
      </c>
      <c r="L80" s="73">
        <f t="shared" si="44"/>
        <v>68</v>
      </c>
      <c r="M80" s="74">
        <f t="shared" si="37"/>
        <v>1.0106395690000001</v>
      </c>
      <c r="N80" s="74">
        <f t="shared" si="38"/>
        <v>1.015785392</v>
      </c>
      <c r="O80" s="73">
        <f t="shared" si="45"/>
        <v>0</v>
      </c>
      <c r="P80" s="70">
        <f t="shared" si="46"/>
        <v>15.785392</v>
      </c>
      <c r="Q80" s="70">
        <f t="shared" si="47"/>
        <v>0</v>
      </c>
      <c r="R80" s="75" t="str">
        <f t="shared" si="48"/>
        <v>A+J=</v>
      </c>
      <c r="S80" s="71">
        <f t="shared" si="49"/>
        <v>44270</v>
      </c>
      <c r="T80" s="4"/>
      <c r="U80" s="110">
        <f>[2]Plan1!$A238</f>
        <v>44116</v>
      </c>
      <c r="V80" s="111" t="str">
        <f>[2]Plan1!$C238</f>
        <v>Nossa Sr.a Aparecida - Padroeira do Brasil</v>
      </c>
      <c r="W80" s="87"/>
      <c r="X80" s="1"/>
      <c r="Y80" s="85"/>
      <c r="Z80" s="86">
        <f t="shared" si="34"/>
        <v>45548</v>
      </c>
      <c r="AA80" s="86">
        <f t="shared" si="36"/>
        <v>45550</v>
      </c>
      <c r="AB80" s="86">
        <f t="shared" si="35"/>
        <v>45551</v>
      </c>
      <c r="AC80" s="3"/>
      <c r="AD80" s="4"/>
      <c r="AE80" s="62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</row>
    <row r="81" spans="1:191" ht="12.75" x14ac:dyDescent="0.2">
      <c r="A81" s="68">
        <f t="shared" si="50"/>
        <v>44235</v>
      </c>
      <c r="B81" s="81">
        <f t="shared" si="39"/>
        <v>1016.019379</v>
      </c>
      <c r="C81" s="70">
        <f t="shared" si="40"/>
        <v>1000</v>
      </c>
      <c r="D81" s="11">
        <f>IF(VLOOKUP(A81,[1]DI!$A$4:$B$15000,2)=0,D80,VLOOKUP(A81,[1]DI!$A$4:$B$15000,2))</f>
        <v>1.9000000000000006E-2</v>
      </c>
      <c r="E81" s="70">
        <f t="shared" si="51"/>
        <v>1.0000746899999999</v>
      </c>
      <c r="F81" s="70">
        <f>(TRUNC(PRODUCT($E$12:$E80),16))</f>
        <v>1.00516671924414</v>
      </c>
      <c r="G81" s="70">
        <f t="shared" si="52"/>
        <v>1</v>
      </c>
      <c r="H81" s="70">
        <f t="shared" si="53"/>
        <v>1.0051667200000001</v>
      </c>
      <c r="I81" s="69">
        <f t="shared" si="41"/>
        <v>0.04</v>
      </c>
      <c r="J81" s="71">
        <f t="shared" si="42"/>
        <v>44133</v>
      </c>
      <c r="K81" s="72">
        <f t="shared" si="43"/>
        <v>69</v>
      </c>
      <c r="L81" s="73">
        <f t="shared" si="44"/>
        <v>69</v>
      </c>
      <c r="M81" s="74">
        <f t="shared" si="37"/>
        <v>1.010796875</v>
      </c>
      <c r="N81" s="74">
        <f t="shared" si="38"/>
        <v>1.0160193790000001</v>
      </c>
      <c r="O81" s="73">
        <f t="shared" si="45"/>
        <v>0</v>
      </c>
      <c r="P81" s="70">
        <f t="shared" si="46"/>
        <v>16.019379000000001</v>
      </c>
      <c r="Q81" s="70">
        <f t="shared" si="47"/>
        <v>0</v>
      </c>
      <c r="R81" s="75" t="str">
        <f t="shared" si="48"/>
        <v>A+J=</v>
      </c>
      <c r="S81" s="71">
        <f t="shared" si="49"/>
        <v>44270</v>
      </c>
      <c r="T81" s="4"/>
      <c r="U81" s="110">
        <f>[2]Plan1!$A239</f>
        <v>44137</v>
      </c>
      <c r="V81" s="111" t="str">
        <f>[2]Plan1!$C239</f>
        <v>Finados</v>
      </c>
      <c r="W81" s="87"/>
      <c r="X81" s="1"/>
      <c r="Y81" s="85"/>
      <c r="Z81" s="86"/>
      <c r="AA81" s="86"/>
      <c r="AB81" s="86"/>
      <c r="AC81" s="3"/>
      <c r="AD81" s="4"/>
      <c r="AE81" s="62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</row>
    <row r="82" spans="1:191" ht="12.75" x14ac:dyDescent="0.2">
      <c r="A82" s="68">
        <f t="shared" si="50"/>
        <v>44236</v>
      </c>
      <c r="B82" s="81">
        <f t="shared" si="39"/>
        <v>1016.25342499</v>
      </c>
      <c r="C82" s="70">
        <f t="shared" si="40"/>
        <v>1000</v>
      </c>
      <c r="D82" s="11">
        <f>IF(VLOOKUP(A82,[1]DI!$A$4:$B$15000,2)=0,D81,VLOOKUP(A82,[1]DI!$A$4:$B$15000,2))</f>
        <v>1.9000000000000006E-2</v>
      </c>
      <c r="E82" s="70">
        <f t="shared" si="51"/>
        <v>1.0000746899999999</v>
      </c>
      <c r="F82" s="70">
        <f>(TRUNC(PRODUCT($E$12:$E81),16))</f>
        <v>1.0052417951464001</v>
      </c>
      <c r="G82" s="70">
        <f t="shared" si="52"/>
        <v>1</v>
      </c>
      <c r="H82" s="70">
        <f t="shared" si="53"/>
        <v>1.0052418000000001</v>
      </c>
      <c r="I82" s="69">
        <f t="shared" si="41"/>
        <v>0.04</v>
      </c>
      <c r="J82" s="71">
        <f t="shared" si="42"/>
        <v>44133</v>
      </c>
      <c r="K82" s="72">
        <f t="shared" si="43"/>
        <v>70</v>
      </c>
      <c r="L82" s="73">
        <f t="shared" si="44"/>
        <v>70</v>
      </c>
      <c r="M82" s="74">
        <f t="shared" si="37"/>
        <v>1.010954205</v>
      </c>
      <c r="N82" s="74">
        <f t="shared" si="38"/>
        <v>1.0162534249999999</v>
      </c>
      <c r="O82" s="73">
        <f t="shared" si="45"/>
        <v>0</v>
      </c>
      <c r="P82" s="70">
        <f t="shared" si="46"/>
        <v>16.253424989999999</v>
      </c>
      <c r="Q82" s="70">
        <f t="shared" si="47"/>
        <v>0</v>
      </c>
      <c r="R82" s="75" t="str">
        <f t="shared" si="48"/>
        <v>A+J=</v>
      </c>
      <c r="S82" s="71">
        <f t="shared" si="49"/>
        <v>44270</v>
      </c>
      <c r="T82" s="4"/>
      <c r="U82" s="110">
        <f>[2]Plan1!$A240</f>
        <v>44150</v>
      </c>
      <c r="V82" s="111" t="str">
        <f>[2]Plan1!$C240</f>
        <v>Proclamação da República</v>
      </c>
      <c r="W82" s="87"/>
      <c r="X82" s="1"/>
      <c r="Y82" s="85"/>
      <c r="Z82" s="86"/>
      <c r="AA82" s="86"/>
      <c r="AB82" s="86"/>
      <c r="AC82" s="3"/>
      <c r="AD82" s="4"/>
      <c r="AE82" s="62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</row>
    <row r="83" spans="1:191" ht="12.75" x14ac:dyDescent="0.2">
      <c r="A83" s="68">
        <f t="shared" si="50"/>
        <v>44237</v>
      </c>
      <c r="B83" s="81">
        <f t="shared" si="39"/>
        <v>1016.487519</v>
      </c>
      <c r="C83" s="70">
        <f t="shared" si="40"/>
        <v>1000</v>
      </c>
      <c r="D83" s="11">
        <f>IF(VLOOKUP(A83,[1]DI!$A$4:$B$15000,2)=0,D82,VLOOKUP(A83,[1]DI!$A$4:$B$15000,2))</f>
        <v>1.9000000000000006E-2</v>
      </c>
      <c r="E83" s="70">
        <f t="shared" si="51"/>
        <v>1.0000746899999999</v>
      </c>
      <c r="F83" s="70">
        <f>(TRUNC(PRODUCT($E$12:$E82),16))</f>
        <v>1.00531687665608</v>
      </c>
      <c r="G83" s="70">
        <f t="shared" si="52"/>
        <v>1</v>
      </c>
      <c r="H83" s="70">
        <f t="shared" si="53"/>
        <v>1.0053168800000001</v>
      </c>
      <c r="I83" s="69">
        <f t="shared" si="41"/>
        <v>0.04</v>
      </c>
      <c r="J83" s="71">
        <f t="shared" si="42"/>
        <v>44133</v>
      </c>
      <c r="K83" s="72">
        <f t="shared" si="43"/>
        <v>71</v>
      </c>
      <c r="L83" s="73">
        <f t="shared" si="44"/>
        <v>71</v>
      </c>
      <c r="M83" s="74">
        <f t="shared" si="37"/>
        <v>1.01111156</v>
      </c>
      <c r="N83" s="74">
        <f t="shared" si="38"/>
        <v>1.016487519</v>
      </c>
      <c r="O83" s="73">
        <f t="shared" si="45"/>
        <v>0</v>
      </c>
      <c r="P83" s="70">
        <f t="shared" si="46"/>
        <v>16.487518999999999</v>
      </c>
      <c r="Q83" s="70">
        <f t="shared" si="47"/>
        <v>0</v>
      </c>
      <c r="R83" s="75" t="str">
        <f t="shared" si="48"/>
        <v>A+J=</v>
      </c>
      <c r="S83" s="71">
        <f t="shared" si="49"/>
        <v>44270</v>
      </c>
      <c r="T83" s="4"/>
      <c r="U83" s="110">
        <f>[2]Plan1!$A241</f>
        <v>44190</v>
      </c>
      <c r="V83" s="111" t="str">
        <f>[2]Plan1!$C241</f>
        <v>Natal</v>
      </c>
      <c r="W83" s="87"/>
      <c r="X83" s="1"/>
      <c r="Y83" s="85"/>
      <c r="Z83" s="86"/>
      <c r="AA83" s="86"/>
      <c r="AB83" s="86"/>
      <c r="AC83" s="3"/>
      <c r="AD83" s="4"/>
      <c r="AE83" s="62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</row>
    <row r="84" spans="1:191" ht="12.75" x14ac:dyDescent="0.2">
      <c r="A84" s="68">
        <f t="shared" si="50"/>
        <v>44238</v>
      </c>
      <c r="B84" s="81">
        <f t="shared" si="39"/>
        <v>1016.72166199</v>
      </c>
      <c r="C84" s="70">
        <f t="shared" si="40"/>
        <v>1000</v>
      </c>
      <c r="D84" s="11">
        <f>IF(VLOOKUP(A84,[1]DI!$A$4:$B$15000,2)=0,D83,VLOOKUP(A84,[1]DI!$A$4:$B$15000,2))</f>
        <v>1.9000000000000006E-2</v>
      </c>
      <c r="E84" s="70">
        <f t="shared" si="51"/>
        <v>1.0000746899999999</v>
      </c>
      <c r="F84" s="70">
        <f>(TRUNC(PRODUCT($E$12:$E83),16))</f>
        <v>1.0053919637736</v>
      </c>
      <c r="G84" s="70">
        <f t="shared" si="52"/>
        <v>1</v>
      </c>
      <c r="H84" s="70">
        <f t="shared" si="53"/>
        <v>1.0053919600000001</v>
      </c>
      <c r="I84" s="69">
        <f t="shared" si="41"/>
        <v>0.04</v>
      </c>
      <c r="J84" s="71">
        <f t="shared" si="42"/>
        <v>44133</v>
      </c>
      <c r="K84" s="72">
        <f t="shared" si="43"/>
        <v>72</v>
      </c>
      <c r="L84" s="73">
        <f t="shared" si="44"/>
        <v>72</v>
      </c>
      <c r="M84" s="74">
        <f t="shared" si="37"/>
        <v>1.0112689399999999</v>
      </c>
      <c r="N84" s="74">
        <f t="shared" si="38"/>
        <v>1.0167216619999999</v>
      </c>
      <c r="O84" s="73">
        <f t="shared" si="45"/>
        <v>0</v>
      </c>
      <c r="P84" s="70">
        <f t="shared" si="46"/>
        <v>16.721661990000001</v>
      </c>
      <c r="Q84" s="70">
        <f t="shared" si="47"/>
        <v>0</v>
      </c>
      <c r="R84" s="75" t="str">
        <f t="shared" si="48"/>
        <v>A+J=</v>
      </c>
      <c r="S84" s="71">
        <f t="shared" si="49"/>
        <v>44270</v>
      </c>
      <c r="T84" s="4"/>
      <c r="U84" s="110">
        <f>[2]Plan1!$A242</f>
        <v>44197</v>
      </c>
      <c r="V84" s="111" t="str">
        <f>[2]Plan1!$C242</f>
        <v>Confraternização Universal</v>
      </c>
      <c r="W84" s="87"/>
      <c r="X84" s="1"/>
      <c r="Y84" s="85"/>
      <c r="Z84" s="86"/>
      <c r="AA84" s="86"/>
      <c r="AB84" s="86"/>
      <c r="AC84" s="3"/>
      <c r="AD84" s="4"/>
      <c r="AE84" s="62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</row>
    <row r="85" spans="1:191" ht="12.75" x14ac:dyDescent="0.2">
      <c r="A85" s="68">
        <f t="shared" si="50"/>
        <v>44239</v>
      </c>
      <c r="B85" s="81">
        <f t="shared" si="39"/>
        <v>1016.955872</v>
      </c>
      <c r="C85" s="70">
        <f t="shared" si="40"/>
        <v>1000</v>
      </c>
      <c r="D85" s="11">
        <f>IF(VLOOKUP(A85,[1]DI!$A$4:$B$15000,2)=0,D84,VLOOKUP(A85,[1]DI!$A$4:$B$15000,2))</f>
        <v>1.9000000000000006E-2</v>
      </c>
      <c r="E85" s="70">
        <f t="shared" si="51"/>
        <v>1.0000746899999999</v>
      </c>
      <c r="F85" s="70">
        <f>(TRUNC(PRODUCT($E$12:$E84),16))</f>
        <v>1.00546705649937</v>
      </c>
      <c r="G85" s="70">
        <f t="shared" si="52"/>
        <v>1</v>
      </c>
      <c r="H85" s="70">
        <f t="shared" si="53"/>
        <v>1.00546706</v>
      </c>
      <c r="I85" s="69">
        <f t="shared" si="41"/>
        <v>0.04</v>
      </c>
      <c r="J85" s="71">
        <f t="shared" si="42"/>
        <v>44133</v>
      </c>
      <c r="K85" s="72">
        <f t="shared" si="43"/>
        <v>73</v>
      </c>
      <c r="L85" s="73">
        <f t="shared" si="44"/>
        <v>73</v>
      </c>
      <c r="M85" s="74">
        <f t="shared" si="37"/>
        <v>1.0114263429999999</v>
      </c>
      <c r="N85" s="74">
        <f t="shared" si="38"/>
        <v>1.016955872</v>
      </c>
      <c r="O85" s="73">
        <f t="shared" si="45"/>
        <v>0</v>
      </c>
      <c r="P85" s="70">
        <f t="shared" si="46"/>
        <v>16.955871999999999</v>
      </c>
      <c r="Q85" s="70">
        <f t="shared" si="47"/>
        <v>0</v>
      </c>
      <c r="R85" s="75" t="str">
        <f t="shared" si="48"/>
        <v>A+J=</v>
      </c>
      <c r="S85" s="71">
        <f t="shared" si="49"/>
        <v>44270</v>
      </c>
      <c r="T85" s="4"/>
      <c r="U85" s="110">
        <f>[2]Plan1!$A243</f>
        <v>44242</v>
      </c>
      <c r="V85" s="111" t="str">
        <f>[2]Plan1!$C243</f>
        <v>Carnaval</v>
      </c>
      <c r="W85" s="87"/>
      <c r="X85" s="1"/>
      <c r="Y85" s="85"/>
      <c r="Z85" s="86"/>
      <c r="AA85" s="86"/>
      <c r="AB85" s="86"/>
      <c r="AC85" s="3"/>
      <c r="AD85" s="4"/>
      <c r="AE85" s="62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</row>
    <row r="86" spans="1:191" ht="12.75" x14ac:dyDescent="0.2">
      <c r="A86" s="68">
        <f t="shared" si="50"/>
        <v>44244</v>
      </c>
      <c r="B86" s="81">
        <f t="shared" si="39"/>
        <v>1017.190121</v>
      </c>
      <c r="C86" s="70">
        <f t="shared" si="40"/>
        <v>1000</v>
      </c>
      <c r="D86" s="11">
        <f>IF(VLOOKUP(A86,[1]DI!$A$4:$B$15000,2)=0,D85,VLOOKUP(A86,[1]DI!$A$4:$B$15000,2))</f>
        <v>1.9000000000000006E-2</v>
      </c>
      <c r="E86" s="70">
        <f t="shared" si="51"/>
        <v>1.0000746899999999</v>
      </c>
      <c r="F86" s="70">
        <f>(TRUNC(PRODUCT($E$12:$E85),16))</f>
        <v>1.0055421548338199</v>
      </c>
      <c r="G86" s="70">
        <f t="shared" si="52"/>
        <v>1</v>
      </c>
      <c r="H86" s="70">
        <f t="shared" si="53"/>
        <v>1.0055421499999999</v>
      </c>
      <c r="I86" s="69">
        <f t="shared" si="41"/>
        <v>0.04</v>
      </c>
      <c r="J86" s="71">
        <f t="shared" si="42"/>
        <v>44133</v>
      </c>
      <c r="K86" s="72">
        <f t="shared" si="43"/>
        <v>74</v>
      </c>
      <c r="L86" s="73">
        <f t="shared" si="44"/>
        <v>74</v>
      </c>
      <c r="M86" s="74">
        <f t="shared" si="37"/>
        <v>1.011583772</v>
      </c>
      <c r="N86" s="74">
        <f t="shared" si="38"/>
        <v>1.0171901210000001</v>
      </c>
      <c r="O86" s="73">
        <f t="shared" si="45"/>
        <v>0</v>
      </c>
      <c r="P86" s="70">
        <f t="shared" si="46"/>
        <v>17.190121000000001</v>
      </c>
      <c r="Q86" s="70">
        <f t="shared" si="47"/>
        <v>0</v>
      </c>
      <c r="R86" s="75" t="str">
        <f t="shared" si="48"/>
        <v>A+J=</v>
      </c>
      <c r="S86" s="71">
        <f t="shared" si="49"/>
        <v>44270</v>
      </c>
      <c r="T86" s="4"/>
      <c r="U86" s="110">
        <f>[2]Plan1!$A244</f>
        <v>44243</v>
      </c>
      <c r="V86" s="111" t="str">
        <f>[2]Plan1!$C244</f>
        <v>Carnaval</v>
      </c>
      <c r="W86" s="87"/>
      <c r="X86" s="1"/>
      <c r="Y86" s="85"/>
      <c r="Z86" s="86"/>
      <c r="AA86" s="86"/>
      <c r="AB86" s="86"/>
      <c r="AC86" s="3"/>
      <c r="AD86" s="4"/>
      <c r="AE86" s="62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</row>
    <row r="87" spans="1:191" ht="12.75" x14ac:dyDescent="0.2">
      <c r="A87" s="68">
        <f t="shared" si="50"/>
        <v>44245</v>
      </c>
      <c r="B87" s="81">
        <f t="shared" si="39"/>
        <v>1017.424439</v>
      </c>
      <c r="C87" s="70">
        <f t="shared" si="40"/>
        <v>1000</v>
      </c>
      <c r="D87" s="11">
        <f>IF(VLOOKUP(A87,[1]DI!$A$4:$B$15000,2)=0,D86,VLOOKUP(A87,[1]DI!$A$4:$B$15000,2))</f>
        <v>1.9000000000000006E-2</v>
      </c>
      <c r="E87" s="70">
        <f t="shared" si="51"/>
        <v>1.0000746899999999</v>
      </c>
      <c r="F87" s="70">
        <f>(TRUNC(PRODUCT($E$12:$E86),16))</f>
        <v>1.00561725877737</v>
      </c>
      <c r="G87" s="70">
        <f t="shared" si="52"/>
        <v>1</v>
      </c>
      <c r="H87" s="70">
        <f t="shared" si="53"/>
        <v>1.00561726</v>
      </c>
      <c r="I87" s="69">
        <f t="shared" si="41"/>
        <v>0.04</v>
      </c>
      <c r="J87" s="71">
        <f t="shared" si="42"/>
        <v>44133</v>
      </c>
      <c r="K87" s="72">
        <f t="shared" si="43"/>
        <v>75</v>
      </c>
      <c r="L87" s="73">
        <f t="shared" si="44"/>
        <v>75</v>
      </c>
      <c r="M87" s="74">
        <f t="shared" si="37"/>
        <v>1.011741225</v>
      </c>
      <c r="N87" s="74">
        <f t="shared" si="38"/>
        <v>1.017424439</v>
      </c>
      <c r="O87" s="73">
        <f t="shared" si="45"/>
        <v>0</v>
      </c>
      <c r="P87" s="70">
        <f t="shared" si="46"/>
        <v>17.424439</v>
      </c>
      <c r="Q87" s="70">
        <f t="shared" si="47"/>
        <v>0</v>
      </c>
      <c r="R87" s="75" t="str">
        <f t="shared" si="48"/>
        <v>A+J=</v>
      </c>
      <c r="S87" s="71">
        <f t="shared" si="49"/>
        <v>44270</v>
      </c>
      <c r="T87" s="4"/>
      <c r="U87" s="110">
        <f>[2]Plan1!$A245</f>
        <v>44288</v>
      </c>
      <c r="V87" s="111" t="str">
        <f>[2]Plan1!$C245</f>
        <v>Paixão de Cristo</v>
      </c>
      <c r="W87" s="87"/>
      <c r="X87" s="1"/>
      <c r="Y87" s="85"/>
      <c r="Z87" s="86"/>
      <c r="AA87" s="86"/>
      <c r="AB87" s="86"/>
      <c r="AC87" s="3"/>
      <c r="AD87" s="4"/>
      <c r="AE87" s="62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</row>
    <row r="88" spans="1:191" ht="12.75" x14ac:dyDescent="0.2">
      <c r="A88" s="68">
        <f t="shared" si="50"/>
        <v>44246</v>
      </c>
      <c r="B88" s="81">
        <f t="shared" si="39"/>
        <v>1017.658804</v>
      </c>
      <c r="C88" s="70">
        <f t="shared" si="40"/>
        <v>1000</v>
      </c>
      <c r="D88" s="11">
        <f>IF(VLOOKUP(A88,[1]DI!$A$4:$B$15000,2)=0,D87,VLOOKUP(A88,[1]DI!$A$4:$B$15000,2))</f>
        <v>1.9000000000000006E-2</v>
      </c>
      <c r="E88" s="70">
        <f t="shared" si="51"/>
        <v>1.0000746899999999</v>
      </c>
      <c r="F88" s="70">
        <f>(TRUNC(PRODUCT($E$12:$E87),16))</f>
        <v>1.00569236833042</v>
      </c>
      <c r="G88" s="70">
        <f t="shared" si="52"/>
        <v>1</v>
      </c>
      <c r="H88" s="70">
        <f t="shared" si="53"/>
        <v>1.00569237</v>
      </c>
      <c r="I88" s="69">
        <f t="shared" si="41"/>
        <v>0.04</v>
      </c>
      <c r="J88" s="71">
        <f t="shared" si="42"/>
        <v>44133</v>
      </c>
      <c r="K88" s="72">
        <f t="shared" si="43"/>
        <v>76</v>
      </c>
      <c r="L88" s="73">
        <f t="shared" si="44"/>
        <v>76</v>
      </c>
      <c r="M88" s="74">
        <f t="shared" si="37"/>
        <v>1.0118987020000001</v>
      </c>
      <c r="N88" s="74">
        <f t="shared" si="38"/>
        <v>1.0176588040000001</v>
      </c>
      <c r="O88" s="73">
        <f t="shared" si="45"/>
        <v>0</v>
      </c>
      <c r="P88" s="70">
        <f t="shared" si="46"/>
        <v>17.658804</v>
      </c>
      <c r="Q88" s="70">
        <f t="shared" si="47"/>
        <v>0</v>
      </c>
      <c r="R88" s="75" t="str">
        <f t="shared" si="48"/>
        <v>A+J=</v>
      </c>
      <c r="S88" s="71">
        <f t="shared" si="49"/>
        <v>44270</v>
      </c>
      <c r="T88" s="4"/>
      <c r="U88" s="110">
        <f>[2]Plan1!$A246</f>
        <v>44307</v>
      </c>
      <c r="V88" s="111" t="str">
        <f>[2]Plan1!$C246</f>
        <v>Tiradentes</v>
      </c>
      <c r="W88" s="87"/>
      <c r="X88" s="1"/>
      <c r="Y88" s="85"/>
      <c r="Z88" s="86"/>
      <c r="AA88" s="86"/>
      <c r="AB88" s="86"/>
      <c r="AC88" s="3"/>
      <c r="AD88" s="4"/>
      <c r="AE88" s="62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</row>
    <row r="89" spans="1:191" ht="12.75" x14ac:dyDescent="0.2">
      <c r="A89" s="68">
        <f t="shared" si="50"/>
        <v>44249</v>
      </c>
      <c r="B89" s="81">
        <f t="shared" si="39"/>
        <v>1017.893218</v>
      </c>
      <c r="C89" s="70">
        <f t="shared" si="40"/>
        <v>1000</v>
      </c>
      <c r="D89" s="11">
        <f>IF(VLOOKUP(A89,[1]DI!$A$4:$B$15000,2)=0,D88,VLOOKUP(A89,[1]DI!$A$4:$B$15000,2))</f>
        <v>1.9000000000000006E-2</v>
      </c>
      <c r="E89" s="70">
        <f t="shared" si="51"/>
        <v>1.0000746899999999</v>
      </c>
      <c r="F89" s="70">
        <f>(TRUNC(PRODUCT($E$12:$E88),16))</f>
        <v>1.0057674834934101</v>
      </c>
      <c r="G89" s="70">
        <f t="shared" si="52"/>
        <v>1</v>
      </c>
      <c r="H89" s="70">
        <f t="shared" si="53"/>
        <v>1.00576748</v>
      </c>
      <c r="I89" s="69">
        <f t="shared" si="41"/>
        <v>0.04</v>
      </c>
      <c r="J89" s="71">
        <f t="shared" si="42"/>
        <v>44133</v>
      </c>
      <c r="K89" s="72">
        <f t="shared" si="43"/>
        <v>77</v>
      </c>
      <c r="L89" s="73">
        <f t="shared" si="44"/>
        <v>77</v>
      </c>
      <c r="M89" s="74">
        <f t="shared" si="37"/>
        <v>1.0120562040000001</v>
      </c>
      <c r="N89" s="74">
        <f t="shared" si="38"/>
        <v>1.017893218</v>
      </c>
      <c r="O89" s="73">
        <f t="shared" si="45"/>
        <v>0</v>
      </c>
      <c r="P89" s="70">
        <f t="shared" si="46"/>
        <v>17.893218000000001</v>
      </c>
      <c r="Q89" s="70">
        <f t="shared" si="47"/>
        <v>0</v>
      </c>
      <c r="R89" s="75" t="str">
        <f t="shared" si="48"/>
        <v>A+J=</v>
      </c>
      <c r="S89" s="71">
        <f t="shared" si="49"/>
        <v>44270</v>
      </c>
      <c r="T89" s="4"/>
      <c r="U89" s="110">
        <f>[2]Plan1!$A247</f>
        <v>44317</v>
      </c>
      <c r="V89" s="111" t="str">
        <f>[2]Plan1!$C247</f>
        <v>Dia do Trabalho</v>
      </c>
      <c r="W89" s="87"/>
      <c r="X89" s="1"/>
      <c r="Y89" s="85"/>
      <c r="Z89" s="86"/>
      <c r="AA89" s="86"/>
      <c r="AB89" s="86"/>
      <c r="AC89" s="3"/>
      <c r="AD89" s="4"/>
      <c r="AE89" s="62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</row>
    <row r="90" spans="1:191" ht="12.75" x14ac:dyDescent="0.2">
      <c r="A90" s="68">
        <f t="shared" si="50"/>
        <v>44250</v>
      </c>
      <c r="B90" s="81">
        <f t="shared" si="39"/>
        <v>1018.12769</v>
      </c>
      <c r="C90" s="70">
        <f t="shared" si="40"/>
        <v>1000</v>
      </c>
      <c r="D90" s="11">
        <f>IF(VLOOKUP(A90,[1]DI!$A$4:$B$15000,2)=0,D89,VLOOKUP(A90,[1]DI!$A$4:$B$15000,2))</f>
        <v>1.9000000000000006E-2</v>
      </c>
      <c r="E90" s="70">
        <f t="shared" si="51"/>
        <v>1.0000746899999999</v>
      </c>
      <c r="F90" s="70">
        <f>(TRUNC(PRODUCT($E$12:$E89),16))</f>
        <v>1.0058426042667601</v>
      </c>
      <c r="G90" s="70">
        <f t="shared" si="52"/>
        <v>1</v>
      </c>
      <c r="H90" s="70">
        <f t="shared" si="53"/>
        <v>1.0058426</v>
      </c>
      <c r="I90" s="69">
        <f t="shared" si="41"/>
        <v>0.04</v>
      </c>
      <c r="J90" s="71">
        <f t="shared" si="42"/>
        <v>44133</v>
      </c>
      <c r="K90" s="72">
        <f t="shared" si="43"/>
        <v>78</v>
      </c>
      <c r="L90" s="73">
        <f t="shared" si="44"/>
        <v>78</v>
      </c>
      <c r="M90" s="74">
        <f t="shared" si="37"/>
        <v>1.01221373</v>
      </c>
      <c r="N90" s="74">
        <f t="shared" si="38"/>
        <v>1.01812769</v>
      </c>
      <c r="O90" s="73">
        <f t="shared" si="45"/>
        <v>0</v>
      </c>
      <c r="P90" s="70">
        <f t="shared" si="46"/>
        <v>18.127690000000001</v>
      </c>
      <c r="Q90" s="70">
        <f t="shared" si="47"/>
        <v>0</v>
      </c>
      <c r="R90" s="75" t="str">
        <f t="shared" si="48"/>
        <v>A+J=</v>
      </c>
      <c r="S90" s="71">
        <f t="shared" si="49"/>
        <v>44270</v>
      </c>
      <c r="T90" s="4"/>
      <c r="U90" s="110">
        <f>[2]Plan1!$A248</f>
        <v>44350</v>
      </c>
      <c r="V90" s="111" t="str">
        <f>[2]Plan1!$C248</f>
        <v>Corpus Christi</v>
      </c>
      <c r="W90" s="87"/>
      <c r="X90" s="1"/>
      <c r="Y90" s="85"/>
      <c r="Z90" s="86"/>
      <c r="AA90" s="86"/>
      <c r="AB90" s="86"/>
      <c r="AC90" s="3"/>
      <c r="AD90" s="4"/>
      <c r="AE90" s="62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</row>
    <row r="91" spans="1:191" ht="12.75" x14ac:dyDescent="0.2">
      <c r="A91" s="68">
        <f t="shared" si="50"/>
        <v>44251</v>
      </c>
      <c r="B91" s="81">
        <f t="shared" si="39"/>
        <v>1018.362221</v>
      </c>
      <c r="C91" s="70">
        <f t="shared" si="40"/>
        <v>1000</v>
      </c>
      <c r="D91" s="11">
        <f>IF(VLOOKUP(A91,[1]DI!$A$4:$B$15000,2)=0,D90,VLOOKUP(A91,[1]DI!$A$4:$B$15000,2))</f>
        <v>1.9000000000000006E-2</v>
      </c>
      <c r="E91" s="70">
        <f t="shared" si="51"/>
        <v>1.0000746899999999</v>
      </c>
      <c r="F91" s="70">
        <f>(TRUNC(PRODUCT($E$12:$E90),16))</f>
        <v>1.00591773065087</v>
      </c>
      <c r="G91" s="70">
        <f t="shared" si="52"/>
        <v>1</v>
      </c>
      <c r="H91" s="70">
        <f t="shared" si="53"/>
        <v>1.00591773</v>
      </c>
      <c r="I91" s="69">
        <f t="shared" si="41"/>
        <v>0.04</v>
      </c>
      <c r="J91" s="71">
        <f t="shared" si="42"/>
        <v>44133</v>
      </c>
      <c r="K91" s="72">
        <f t="shared" si="43"/>
        <v>79</v>
      </c>
      <c r="L91" s="73">
        <f t="shared" si="44"/>
        <v>79</v>
      </c>
      <c r="M91" s="74">
        <f t="shared" si="37"/>
        <v>1.0123712810000001</v>
      </c>
      <c r="N91" s="74">
        <f t="shared" si="38"/>
        <v>1.0183622210000001</v>
      </c>
      <c r="O91" s="73">
        <f t="shared" si="45"/>
        <v>0</v>
      </c>
      <c r="P91" s="70">
        <f t="shared" si="46"/>
        <v>18.362221000000002</v>
      </c>
      <c r="Q91" s="70">
        <f t="shared" si="47"/>
        <v>0</v>
      </c>
      <c r="R91" s="75" t="str">
        <f t="shared" si="48"/>
        <v>A+J=</v>
      </c>
      <c r="S91" s="71">
        <f t="shared" si="49"/>
        <v>44270</v>
      </c>
      <c r="T91" s="4"/>
      <c r="U91" s="110">
        <f>[2]Plan1!$A249</f>
        <v>44446</v>
      </c>
      <c r="V91" s="111" t="str">
        <f>[2]Plan1!$C249</f>
        <v>Independência do Brasil</v>
      </c>
      <c r="W91" s="87"/>
      <c r="X91" s="1"/>
      <c r="Y91" s="85"/>
      <c r="Z91" s="86"/>
      <c r="AA91" s="86"/>
      <c r="AB91" s="86"/>
      <c r="AC91" s="3"/>
      <c r="AD91" s="4"/>
      <c r="AE91" s="62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</row>
    <row r="92" spans="1:191" ht="12.75" x14ac:dyDescent="0.2">
      <c r="A92" s="68">
        <f t="shared" si="50"/>
        <v>44252</v>
      </c>
      <c r="B92" s="81">
        <f t="shared" si="39"/>
        <v>1018.59680099</v>
      </c>
      <c r="C92" s="70">
        <f t="shared" si="40"/>
        <v>1000</v>
      </c>
      <c r="D92" s="11">
        <f>IF(VLOOKUP(A92,[1]DI!$A$4:$B$15000,2)=0,D91,VLOOKUP(A92,[1]DI!$A$4:$B$15000,2))</f>
        <v>1.9000000000000006E-2</v>
      </c>
      <c r="E92" s="70">
        <f t="shared" si="51"/>
        <v>1.0000746899999999</v>
      </c>
      <c r="F92" s="70">
        <f>(TRUNC(PRODUCT($E$12:$E91),16))</f>
        <v>1.00599286264617</v>
      </c>
      <c r="G92" s="70">
        <f t="shared" si="52"/>
        <v>1</v>
      </c>
      <c r="H92" s="70">
        <f t="shared" si="53"/>
        <v>1.0059928600000001</v>
      </c>
      <c r="I92" s="69">
        <f t="shared" si="41"/>
        <v>0.04</v>
      </c>
      <c r="J92" s="71">
        <f t="shared" si="42"/>
        <v>44133</v>
      </c>
      <c r="K92" s="72">
        <f t="shared" si="43"/>
        <v>80</v>
      </c>
      <c r="L92" s="73">
        <f t="shared" si="44"/>
        <v>80</v>
      </c>
      <c r="M92" s="74">
        <f t="shared" si="37"/>
        <v>1.0125288569999999</v>
      </c>
      <c r="N92" s="74">
        <f t="shared" si="38"/>
        <v>1.0185968009999999</v>
      </c>
      <c r="O92" s="73">
        <f t="shared" si="45"/>
        <v>0</v>
      </c>
      <c r="P92" s="70">
        <f t="shared" si="46"/>
        <v>18.596800989999998</v>
      </c>
      <c r="Q92" s="70">
        <f t="shared" si="47"/>
        <v>0</v>
      </c>
      <c r="R92" s="75" t="str">
        <f t="shared" si="48"/>
        <v>A+J=</v>
      </c>
      <c r="S92" s="71">
        <f t="shared" si="49"/>
        <v>44270</v>
      </c>
      <c r="T92" s="4"/>
      <c r="U92" s="110">
        <f>[2]Plan1!$A250</f>
        <v>44481</v>
      </c>
      <c r="V92" s="111" t="str">
        <f>[2]Plan1!$C250</f>
        <v>Nossa Sr.a Aparecida - Padroeira do Brasil</v>
      </c>
      <c r="W92" s="87"/>
      <c r="X92" s="1"/>
      <c r="Y92" s="85"/>
      <c r="Z92" s="86"/>
      <c r="AA92" s="86"/>
      <c r="AB92" s="86"/>
      <c r="AC92" s="3"/>
      <c r="AD92" s="4"/>
      <c r="AE92" s="62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</row>
    <row r="93" spans="1:191" ht="12.75" x14ac:dyDescent="0.2">
      <c r="A93" s="68">
        <f t="shared" si="50"/>
        <v>44253</v>
      </c>
      <c r="B93" s="81">
        <f t="shared" si="39"/>
        <v>1018.831438</v>
      </c>
      <c r="C93" s="70">
        <f t="shared" si="40"/>
        <v>1000</v>
      </c>
      <c r="D93" s="11">
        <f>IF(VLOOKUP(A93,[1]DI!$A$4:$B$15000,2)=0,D92,VLOOKUP(A93,[1]DI!$A$4:$B$15000,2))</f>
        <v>1.9000000000000006E-2</v>
      </c>
      <c r="E93" s="70">
        <f t="shared" si="51"/>
        <v>1.0000746899999999</v>
      </c>
      <c r="F93" s="70">
        <f>(TRUNC(PRODUCT($E$12:$E92),16))</f>
        <v>1.00606800025308</v>
      </c>
      <c r="G93" s="70">
        <f t="shared" si="52"/>
        <v>1</v>
      </c>
      <c r="H93" s="70">
        <f t="shared" si="53"/>
        <v>1.006068</v>
      </c>
      <c r="I93" s="69">
        <f t="shared" si="41"/>
        <v>0.04</v>
      </c>
      <c r="J93" s="71">
        <f t="shared" si="42"/>
        <v>44133</v>
      </c>
      <c r="K93" s="72">
        <f t="shared" si="43"/>
        <v>81</v>
      </c>
      <c r="L93" s="73">
        <f t="shared" si="44"/>
        <v>81</v>
      </c>
      <c r="M93" s="74">
        <f t="shared" si="37"/>
        <v>1.012686457</v>
      </c>
      <c r="N93" s="74">
        <f t="shared" si="38"/>
        <v>1.0188314380000001</v>
      </c>
      <c r="O93" s="73">
        <f t="shared" si="45"/>
        <v>0</v>
      </c>
      <c r="P93" s="70">
        <f t="shared" si="46"/>
        <v>18.831437999999999</v>
      </c>
      <c r="Q93" s="70">
        <f t="shared" si="47"/>
        <v>0</v>
      </c>
      <c r="R93" s="75" t="str">
        <f t="shared" si="48"/>
        <v>A+J=</v>
      </c>
      <c r="S93" s="71">
        <f t="shared" si="49"/>
        <v>44270</v>
      </c>
      <c r="T93" s="4"/>
      <c r="U93" s="110">
        <f>[2]Plan1!$A251</f>
        <v>44502</v>
      </c>
      <c r="V93" s="111" t="str">
        <f>[2]Plan1!$C251</f>
        <v>Finados</v>
      </c>
      <c r="W93" s="87"/>
      <c r="X93" s="1"/>
      <c r="Y93" s="85"/>
      <c r="Z93" s="86"/>
      <c r="AA93" s="86"/>
      <c r="AB93" s="86"/>
      <c r="AC93" s="3"/>
      <c r="AD93" s="4"/>
      <c r="AE93" s="62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</row>
    <row r="94" spans="1:191" ht="12.75" x14ac:dyDescent="0.2">
      <c r="A94" s="68">
        <f t="shared" si="50"/>
        <v>44256</v>
      </c>
      <c r="B94" s="81">
        <f t="shared" si="39"/>
        <v>1019.0661239999999</v>
      </c>
      <c r="C94" s="70">
        <f t="shared" si="40"/>
        <v>1000</v>
      </c>
      <c r="D94" s="11">
        <f>IF(VLOOKUP(A94,[1]DI!$A$4:$B$15000,2)=0,D93,VLOOKUP(A94,[1]DI!$A$4:$B$15000,2))</f>
        <v>1.9000000000000006E-2</v>
      </c>
      <c r="E94" s="70">
        <f t="shared" si="51"/>
        <v>1.0000746899999999</v>
      </c>
      <c r="F94" s="70">
        <f>(TRUNC(PRODUCT($E$12:$E93),16))</f>
        <v>1.0061431434720201</v>
      </c>
      <c r="G94" s="70">
        <f t="shared" si="52"/>
        <v>1</v>
      </c>
      <c r="H94" s="70">
        <f t="shared" si="53"/>
        <v>1.00614314</v>
      </c>
      <c r="I94" s="69">
        <f t="shared" si="41"/>
        <v>0.04</v>
      </c>
      <c r="J94" s="71">
        <f t="shared" si="42"/>
        <v>44133</v>
      </c>
      <c r="K94" s="72">
        <f t="shared" si="43"/>
        <v>82</v>
      </c>
      <c r="L94" s="73">
        <f t="shared" si="44"/>
        <v>82</v>
      </c>
      <c r="M94" s="74">
        <f t="shared" si="37"/>
        <v>1.0128440809999999</v>
      </c>
      <c r="N94" s="74">
        <f t="shared" si="38"/>
        <v>1.0190661240000001</v>
      </c>
      <c r="O94" s="73">
        <f t="shared" si="45"/>
        <v>0</v>
      </c>
      <c r="P94" s="70">
        <f t="shared" si="46"/>
        <v>19.066123999999999</v>
      </c>
      <c r="Q94" s="70">
        <f t="shared" si="47"/>
        <v>0</v>
      </c>
      <c r="R94" s="75" t="str">
        <f t="shared" si="48"/>
        <v>A+J=</v>
      </c>
      <c r="S94" s="71">
        <f t="shared" si="49"/>
        <v>44270</v>
      </c>
      <c r="T94" s="4"/>
      <c r="U94" s="110">
        <f>[2]Plan1!$A252</f>
        <v>44515</v>
      </c>
      <c r="V94" s="111" t="str">
        <f>[2]Plan1!$C252</f>
        <v>Proclamação da República</v>
      </c>
      <c r="W94" s="87"/>
      <c r="X94" s="1"/>
      <c r="Y94" s="85"/>
      <c r="Z94" s="86"/>
      <c r="AA94" s="86"/>
      <c r="AB94" s="86"/>
      <c r="AC94" s="3"/>
      <c r="AD94" s="4"/>
      <c r="AE94" s="62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</row>
    <row r="95" spans="1:191" ht="12.75" x14ac:dyDescent="0.2">
      <c r="A95" s="68">
        <f t="shared" si="50"/>
        <v>44257</v>
      </c>
      <c r="B95" s="81">
        <f t="shared" si="39"/>
        <v>1019.300869</v>
      </c>
      <c r="C95" s="70">
        <f t="shared" si="40"/>
        <v>1000</v>
      </c>
      <c r="D95" s="11">
        <f>IF(VLOOKUP(A95,[1]DI!$A$4:$B$15000,2)=0,D94,VLOOKUP(A95,[1]DI!$A$4:$B$15000,2))</f>
        <v>1.9000000000000006E-2</v>
      </c>
      <c r="E95" s="70">
        <f t="shared" si="51"/>
        <v>1.0000746899999999</v>
      </c>
      <c r="F95" s="70">
        <f>(TRUNC(PRODUCT($E$12:$E94),16))</f>
        <v>1.00621829230341</v>
      </c>
      <c r="G95" s="70">
        <f t="shared" si="52"/>
        <v>1</v>
      </c>
      <c r="H95" s="70">
        <f t="shared" si="53"/>
        <v>1.0062182900000001</v>
      </c>
      <c r="I95" s="69">
        <f t="shared" si="41"/>
        <v>0.04</v>
      </c>
      <c r="J95" s="71">
        <f t="shared" si="42"/>
        <v>44133</v>
      </c>
      <c r="K95" s="72">
        <f t="shared" si="43"/>
        <v>83</v>
      </c>
      <c r="L95" s="73">
        <f t="shared" si="44"/>
        <v>83</v>
      </c>
      <c r="M95" s="74">
        <f t="shared" si="37"/>
        <v>1.01300173</v>
      </c>
      <c r="N95" s="74">
        <f t="shared" si="38"/>
        <v>1.0193008690000001</v>
      </c>
      <c r="O95" s="73">
        <f t="shared" si="45"/>
        <v>0</v>
      </c>
      <c r="P95" s="70">
        <f t="shared" si="46"/>
        <v>19.300868999999999</v>
      </c>
      <c r="Q95" s="70">
        <f t="shared" si="47"/>
        <v>0</v>
      </c>
      <c r="R95" s="75" t="str">
        <f t="shared" si="48"/>
        <v>A+J=</v>
      </c>
      <c r="S95" s="71">
        <f t="shared" si="49"/>
        <v>44270</v>
      </c>
      <c r="T95" s="4"/>
      <c r="U95" s="110">
        <f>[2]Plan1!$A253</f>
        <v>44555</v>
      </c>
      <c r="V95" s="111" t="str">
        <f>[2]Plan1!$C253</f>
        <v>Natal</v>
      </c>
      <c r="W95" s="87"/>
      <c r="X95" s="1"/>
      <c r="Y95" s="85"/>
      <c r="Z95" s="86"/>
      <c r="AA95" s="86"/>
      <c r="AB95" s="86"/>
      <c r="AC95" s="3"/>
      <c r="AD95" s="4"/>
      <c r="AE95" s="62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</row>
    <row r="96" spans="1:191" ht="12.75" x14ac:dyDescent="0.2">
      <c r="A96" s="68">
        <f t="shared" si="50"/>
        <v>44258</v>
      </c>
      <c r="B96" s="81">
        <f t="shared" si="39"/>
        <v>1019.53567199</v>
      </c>
      <c r="C96" s="70">
        <f t="shared" si="40"/>
        <v>1000</v>
      </c>
      <c r="D96" s="11">
        <f>IF(VLOOKUP(A96,[1]DI!$A$4:$B$15000,2)=0,D95,VLOOKUP(A96,[1]DI!$A$4:$B$15000,2))</f>
        <v>1.9000000000000006E-2</v>
      </c>
      <c r="E96" s="70">
        <f t="shared" si="51"/>
        <v>1.0000746899999999</v>
      </c>
      <c r="F96" s="70">
        <f>(TRUNC(PRODUCT($E$12:$E95),16))</f>
        <v>1.0062934467476601</v>
      </c>
      <c r="G96" s="70">
        <f t="shared" si="52"/>
        <v>1</v>
      </c>
      <c r="H96" s="70">
        <f t="shared" si="53"/>
        <v>1.00629345</v>
      </c>
      <c r="I96" s="69">
        <f t="shared" si="41"/>
        <v>0.04</v>
      </c>
      <c r="J96" s="71">
        <f t="shared" si="42"/>
        <v>44133</v>
      </c>
      <c r="K96" s="72">
        <f t="shared" si="43"/>
        <v>84</v>
      </c>
      <c r="L96" s="73">
        <f t="shared" si="44"/>
        <v>84</v>
      </c>
      <c r="M96" s="74">
        <f t="shared" si="37"/>
        <v>1.013159404</v>
      </c>
      <c r="N96" s="74">
        <f t="shared" si="38"/>
        <v>1.0195356719999999</v>
      </c>
      <c r="O96" s="73">
        <f t="shared" si="45"/>
        <v>0</v>
      </c>
      <c r="P96" s="70">
        <f t="shared" si="46"/>
        <v>19.535671990000001</v>
      </c>
      <c r="Q96" s="70">
        <f t="shared" si="47"/>
        <v>0</v>
      </c>
      <c r="R96" s="75" t="str">
        <f t="shared" si="48"/>
        <v>A+J=</v>
      </c>
      <c r="S96" s="71">
        <f t="shared" si="49"/>
        <v>44270</v>
      </c>
      <c r="T96" s="4"/>
      <c r="U96" s="110">
        <f>[2]Plan1!$A254</f>
        <v>44562</v>
      </c>
      <c r="V96" s="111" t="str">
        <f>[2]Plan1!$C254</f>
        <v>Confraternização Universal</v>
      </c>
      <c r="W96" s="87"/>
      <c r="X96" s="1"/>
      <c r="Y96" s="85"/>
      <c r="Z96" s="86"/>
      <c r="AA96" s="86"/>
      <c r="AB96" s="86"/>
      <c r="AC96" s="3"/>
      <c r="AD96" s="4"/>
      <c r="AE96" s="62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</row>
    <row r="97" spans="1:194" ht="12.75" x14ac:dyDescent="0.2">
      <c r="A97" s="68">
        <f t="shared" si="50"/>
        <v>44259</v>
      </c>
      <c r="B97" s="81">
        <f t="shared" si="39"/>
        <v>1019.770523</v>
      </c>
      <c r="C97" s="70">
        <f t="shared" si="40"/>
        <v>1000</v>
      </c>
      <c r="D97" s="11">
        <f>IF(VLOOKUP(A97,[1]DI!$A$4:$B$15000,2)=0,D96,VLOOKUP(A97,[1]DI!$A$4:$B$15000,2))</f>
        <v>1.9000000000000006E-2</v>
      </c>
      <c r="E97" s="70">
        <f t="shared" si="51"/>
        <v>1.0000746899999999</v>
      </c>
      <c r="F97" s="70">
        <f>(TRUNC(PRODUCT($E$12:$E96),16))</f>
        <v>1.0063686068052</v>
      </c>
      <c r="G97" s="70">
        <f t="shared" si="52"/>
        <v>1</v>
      </c>
      <c r="H97" s="70">
        <f t="shared" si="53"/>
        <v>1.00636861</v>
      </c>
      <c r="I97" s="69">
        <f t="shared" si="41"/>
        <v>0.04</v>
      </c>
      <c r="J97" s="71">
        <f t="shared" si="42"/>
        <v>44133</v>
      </c>
      <c r="K97" s="72">
        <f t="shared" si="43"/>
        <v>85</v>
      </c>
      <c r="L97" s="73">
        <f t="shared" si="44"/>
        <v>85</v>
      </c>
      <c r="M97" s="74">
        <f t="shared" si="37"/>
        <v>1.013317102</v>
      </c>
      <c r="N97" s="74">
        <f t="shared" si="38"/>
        <v>1.019770523</v>
      </c>
      <c r="O97" s="73">
        <f t="shared" si="45"/>
        <v>0</v>
      </c>
      <c r="P97" s="70">
        <f t="shared" si="46"/>
        <v>19.770523000000001</v>
      </c>
      <c r="Q97" s="70">
        <f t="shared" si="47"/>
        <v>0</v>
      </c>
      <c r="R97" s="75" t="str">
        <f t="shared" si="48"/>
        <v>A+J=</v>
      </c>
      <c r="S97" s="71">
        <f t="shared" si="49"/>
        <v>44270</v>
      </c>
      <c r="T97" s="4"/>
      <c r="U97" s="110">
        <f>[2]Plan1!$A255</f>
        <v>44620</v>
      </c>
      <c r="V97" s="111" t="str">
        <f>[2]Plan1!$C255</f>
        <v>Carnaval</v>
      </c>
      <c r="W97" s="87"/>
      <c r="X97" s="1"/>
      <c r="Y97" s="85"/>
      <c r="Z97" s="86"/>
      <c r="AA97" s="86"/>
      <c r="AB97" s="86"/>
      <c r="AC97" s="3"/>
      <c r="AD97" s="4"/>
      <c r="AE97" s="62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</row>
    <row r="98" spans="1:194" ht="12.75" x14ac:dyDescent="0.2">
      <c r="A98" s="68">
        <f t="shared" si="50"/>
        <v>44260</v>
      </c>
      <c r="B98" s="81">
        <f t="shared" si="39"/>
        <v>1020.0054239999999</v>
      </c>
      <c r="C98" s="70">
        <f t="shared" si="40"/>
        <v>1000</v>
      </c>
      <c r="D98" s="11">
        <f>IF(VLOOKUP(A98,[1]DI!$A$4:$B$15000,2)=0,D97,VLOOKUP(A98,[1]DI!$A$4:$B$15000,2))</f>
        <v>1.9000000000000006E-2</v>
      </c>
      <c r="E98" s="70">
        <f t="shared" si="51"/>
        <v>1.0000746899999999</v>
      </c>
      <c r="F98" s="70">
        <f>(TRUNC(PRODUCT($E$12:$E97),16))</f>
        <v>1.0064437724764399</v>
      </c>
      <c r="G98" s="70">
        <f t="shared" si="52"/>
        <v>1</v>
      </c>
      <c r="H98" s="70">
        <f t="shared" si="53"/>
        <v>1.00644377</v>
      </c>
      <c r="I98" s="69">
        <f t="shared" si="41"/>
        <v>0.04</v>
      </c>
      <c r="J98" s="71">
        <f t="shared" si="42"/>
        <v>44133</v>
      </c>
      <c r="K98" s="72">
        <f t="shared" si="43"/>
        <v>86</v>
      </c>
      <c r="L98" s="73">
        <f t="shared" si="44"/>
        <v>86</v>
      </c>
      <c r="M98" s="74">
        <f t="shared" si="37"/>
        <v>1.0134748250000001</v>
      </c>
      <c r="N98" s="74">
        <f t="shared" si="38"/>
        <v>1.020005424</v>
      </c>
      <c r="O98" s="73">
        <f t="shared" si="45"/>
        <v>0</v>
      </c>
      <c r="P98" s="70">
        <f t="shared" si="46"/>
        <v>20.005424000000001</v>
      </c>
      <c r="Q98" s="70">
        <f t="shared" si="47"/>
        <v>0</v>
      </c>
      <c r="R98" s="75" t="str">
        <f t="shared" si="48"/>
        <v>A+J=</v>
      </c>
      <c r="S98" s="71">
        <f t="shared" si="49"/>
        <v>44270</v>
      </c>
      <c r="T98" s="4"/>
      <c r="U98" s="110">
        <f>[2]Plan1!$A256</f>
        <v>44621</v>
      </c>
      <c r="V98" s="111" t="str">
        <f>[2]Plan1!$C256</f>
        <v>Carnaval</v>
      </c>
      <c r="W98" s="87"/>
      <c r="X98" s="1"/>
      <c r="Y98" s="85"/>
      <c r="Z98" s="86"/>
      <c r="AA98" s="86"/>
      <c r="AB98" s="86"/>
      <c r="AC98" s="3"/>
      <c r="AD98" s="4"/>
      <c r="AE98" s="62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</row>
    <row r="99" spans="1:194" ht="12.75" x14ac:dyDescent="0.2">
      <c r="A99" s="68">
        <f t="shared" si="50"/>
        <v>44263</v>
      </c>
      <c r="B99" s="81">
        <f t="shared" si="39"/>
        <v>1020.2403819899999</v>
      </c>
      <c r="C99" s="70">
        <f t="shared" si="40"/>
        <v>1000</v>
      </c>
      <c r="D99" s="11">
        <f>IF(VLOOKUP(A99,[1]DI!$A$4:$B$15000,2)=0,D98,VLOOKUP(A99,[1]DI!$A$4:$B$15000,2))</f>
        <v>1.9000000000000006E-2</v>
      </c>
      <c r="E99" s="70">
        <f t="shared" si="51"/>
        <v>1.0000746899999999</v>
      </c>
      <c r="F99" s="70">
        <f>(TRUNC(PRODUCT($E$12:$E98),16))</f>
        <v>1.0065189437618001</v>
      </c>
      <c r="G99" s="70">
        <f t="shared" si="52"/>
        <v>1</v>
      </c>
      <c r="H99" s="70">
        <f t="shared" si="53"/>
        <v>1.0065189400000001</v>
      </c>
      <c r="I99" s="69">
        <f t="shared" si="41"/>
        <v>0.04</v>
      </c>
      <c r="J99" s="71">
        <f t="shared" si="42"/>
        <v>44133</v>
      </c>
      <c r="K99" s="72">
        <f t="shared" si="43"/>
        <v>87</v>
      </c>
      <c r="L99" s="73">
        <f t="shared" si="44"/>
        <v>87</v>
      </c>
      <c r="M99" s="74">
        <f t="shared" si="37"/>
        <v>1.0136325719999999</v>
      </c>
      <c r="N99" s="74">
        <f t="shared" si="38"/>
        <v>1.0202403819999999</v>
      </c>
      <c r="O99" s="73">
        <f t="shared" si="45"/>
        <v>0</v>
      </c>
      <c r="P99" s="70">
        <f t="shared" si="46"/>
        <v>20.240381989999999</v>
      </c>
      <c r="Q99" s="70">
        <f t="shared" si="47"/>
        <v>0</v>
      </c>
      <c r="R99" s="75" t="str">
        <f t="shared" si="48"/>
        <v>A+J=</v>
      </c>
      <c r="S99" s="71">
        <f t="shared" si="49"/>
        <v>44270</v>
      </c>
      <c r="T99" s="4"/>
      <c r="U99" s="110">
        <f>[2]Plan1!$A257</f>
        <v>44666</v>
      </c>
      <c r="V99" s="111" t="str">
        <f>[2]Plan1!$C257</f>
        <v>Paixão de Cristo</v>
      </c>
      <c r="W99" s="87"/>
      <c r="X99" s="1"/>
      <c r="Y99" s="85"/>
      <c r="Z99" s="86"/>
      <c r="AA99" s="86"/>
      <c r="AB99" s="86"/>
      <c r="AC99" s="3"/>
      <c r="AD99" s="4"/>
      <c r="AE99" s="62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</row>
    <row r="100" spans="1:194" ht="12.75" x14ac:dyDescent="0.2">
      <c r="A100" s="68">
        <f t="shared" si="50"/>
        <v>44264</v>
      </c>
      <c r="B100" s="81">
        <f t="shared" si="39"/>
        <v>1020.47539899</v>
      </c>
      <c r="C100" s="70">
        <f t="shared" si="40"/>
        <v>1000</v>
      </c>
      <c r="D100" s="11">
        <f>IF(VLOOKUP(A100,[1]DI!$A$4:$B$15000,2)=0,D99,VLOOKUP(A100,[1]DI!$A$4:$B$15000,2))</f>
        <v>1.9000000000000006E-2</v>
      </c>
      <c r="E100" s="70">
        <f t="shared" si="51"/>
        <v>1.0000746899999999</v>
      </c>
      <c r="F100" s="70">
        <f>(TRUNC(PRODUCT($E$12:$E99),16))</f>
        <v>1.0065941206617099</v>
      </c>
      <c r="G100" s="70">
        <f t="shared" si="52"/>
        <v>1</v>
      </c>
      <c r="H100" s="70">
        <f t="shared" si="53"/>
        <v>1.0065941199999999</v>
      </c>
      <c r="I100" s="69">
        <f t="shared" si="41"/>
        <v>0.04</v>
      </c>
      <c r="J100" s="71">
        <f t="shared" si="42"/>
        <v>44133</v>
      </c>
      <c r="K100" s="72">
        <f t="shared" si="43"/>
        <v>88</v>
      </c>
      <c r="L100" s="73">
        <f t="shared" si="44"/>
        <v>88</v>
      </c>
      <c r="M100" s="74">
        <f t="shared" si="37"/>
        <v>1.013790344</v>
      </c>
      <c r="N100" s="74">
        <f t="shared" si="38"/>
        <v>1.0204753989999999</v>
      </c>
      <c r="O100" s="73">
        <f t="shared" si="45"/>
        <v>0</v>
      </c>
      <c r="P100" s="70">
        <f t="shared" si="46"/>
        <v>20.475398989999999</v>
      </c>
      <c r="Q100" s="70">
        <f t="shared" si="47"/>
        <v>0</v>
      </c>
      <c r="R100" s="75" t="str">
        <f t="shared" si="48"/>
        <v>A+J=</v>
      </c>
      <c r="S100" s="71">
        <f t="shared" si="49"/>
        <v>44270</v>
      </c>
      <c r="T100" s="4"/>
      <c r="U100" s="110">
        <f>[2]Plan1!$A258</f>
        <v>44672</v>
      </c>
      <c r="V100" s="111" t="str">
        <f>[2]Plan1!$C258</f>
        <v>Tiradentes</v>
      </c>
      <c r="W100" s="87"/>
      <c r="X100" s="1"/>
      <c r="Y100" s="85"/>
      <c r="Z100" s="86"/>
      <c r="AA100" s="86"/>
      <c r="AB100" s="86"/>
      <c r="AC100" s="3"/>
      <c r="AD100" s="4"/>
      <c r="AE100" s="62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</row>
    <row r="101" spans="1:194" ht="12.75" x14ac:dyDescent="0.2">
      <c r="A101" s="68">
        <f t="shared" si="50"/>
        <v>44265</v>
      </c>
      <c r="B101" s="81">
        <f t="shared" si="39"/>
        <v>1020.710464</v>
      </c>
      <c r="C101" s="70">
        <f t="shared" si="40"/>
        <v>1000</v>
      </c>
      <c r="D101" s="11">
        <f>IF(VLOOKUP(A101,[1]DI!$A$4:$B$15000,2)=0,D100,VLOOKUP(A101,[1]DI!$A$4:$B$15000,2))</f>
        <v>1.9000000000000006E-2</v>
      </c>
      <c r="E101" s="70">
        <f t="shared" si="51"/>
        <v>1.0000746899999999</v>
      </c>
      <c r="F101" s="70">
        <f>(TRUNC(PRODUCT($E$12:$E100),16))</f>
        <v>1.0066693031765901</v>
      </c>
      <c r="G101" s="70">
        <f t="shared" si="52"/>
        <v>1</v>
      </c>
      <c r="H101" s="70">
        <f t="shared" si="53"/>
        <v>1.0066693</v>
      </c>
      <c r="I101" s="69">
        <f t="shared" si="41"/>
        <v>0.04</v>
      </c>
      <c r="J101" s="71">
        <f t="shared" si="42"/>
        <v>44133</v>
      </c>
      <c r="K101" s="72">
        <f t="shared" si="43"/>
        <v>89</v>
      </c>
      <c r="L101" s="73">
        <f t="shared" si="44"/>
        <v>89</v>
      </c>
      <c r="M101" s="74">
        <f t="shared" si="37"/>
        <v>1.0139481400000001</v>
      </c>
      <c r="N101" s="74">
        <f t="shared" si="38"/>
        <v>1.020710464</v>
      </c>
      <c r="O101" s="73">
        <f t="shared" si="45"/>
        <v>0</v>
      </c>
      <c r="P101" s="70">
        <f t="shared" si="46"/>
        <v>20.710464000000002</v>
      </c>
      <c r="Q101" s="70">
        <f t="shared" si="47"/>
        <v>0</v>
      </c>
      <c r="R101" s="75" t="str">
        <f t="shared" si="48"/>
        <v>A+J=</v>
      </c>
      <c r="S101" s="71">
        <f t="shared" si="49"/>
        <v>44270</v>
      </c>
      <c r="T101" s="4"/>
      <c r="U101" s="110">
        <f>[2]Plan1!$A259</f>
        <v>44682</v>
      </c>
      <c r="V101" s="111" t="str">
        <f>[2]Plan1!$C259</f>
        <v>Dia do Trabalho</v>
      </c>
      <c r="W101" s="87"/>
      <c r="X101" s="1"/>
      <c r="Y101" s="85"/>
      <c r="Z101" s="86"/>
      <c r="AA101" s="86"/>
      <c r="AB101" s="86"/>
      <c r="AC101" s="3"/>
      <c r="AD101" s="4"/>
      <c r="AE101" s="62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</row>
    <row r="102" spans="1:194" ht="12.75" x14ac:dyDescent="0.2">
      <c r="A102" s="68">
        <f t="shared" si="50"/>
        <v>44266</v>
      </c>
      <c r="B102" s="81">
        <f t="shared" si="39"/>
        <v>1020.945589</v>
      </c>
      <c r="C102" s="70">
        <f t="shared" si="40"/>
        <v>1000</v>
      </c>
      <c r="D102" s="11">
        <f>IF(VLOOKUP(A102,[1]DI!$A$4:$B$15000,2)=0,D101,VLOOKUP(A102,[1]DI!$A$4:$B$15000,2))</f>
        <v>1.9000000000000006E-2</v>
      </c>
      <c r="E102" s="70">
        <f t="shared" si="51"/>
        <v>1.0000746899999999</v>
      </c>
      <c r="F102" s="70">
        <f>(TRUNC(PRODUCT($E$12:$E101),16))</f>
        <v>1.00674449130684</v>
      </c>
      <c r="G102" s="70">
        <f t="shared" si="52"/>
        <v>1</v>
      </c>
      <c r="H102" s="70">
        <f t="shared" si="53"/>
        <v>1.00674449</v>
      </c>
      <c r="I102" s="69">
        <f t="shared" si="41"/>
        <v>0.04</v>
      </c>
      <c r="J102" s="71">
        <f t="shared" si="42"/>
        <v>44133</v>
      </c>
      <c r="K102" s="72">
        <f t="shared" si="43"/>
        <v>90</v>
      </c>
      <c r="L102" s="73">
        <f t="shared" si="44"/>
        <v>90</v>
      </c>
      <c r="M102" s="74">
        <f t="shared" si="37"/>
        <v>1.0141059610000001</v>
      </c>
      <c r="N102" s="74">
        <f t="shared" si="38"/>
        <v>1.0209455890000001</v>
      </c>
      <c r="O102" s="73">
        <f t="shared" si="45"/>
        <v>0</v>
      </c>
      <c r="P102" s="70">
        <f t="shared" si="46"/>
        <v>20.945588999999998</v>
      </c>
      <c r="Q102" s="70">
        <f t="shared" si="47"/>
        <v>0</v>
      </c>
      <c r="R102" s="75" t="str">
        <f t="shared" si="48"/>
        <v>A+J=</v>
      </c>
      <c r="S102" s="71">
        <f t="shared" si="49"/>
        <v>44270</v>
      </c>
      <c r="T102" s="4"/>
      <c r="U102" s="110">
        <f>[2]Plan1!$A260</f>
        <v>44728</v>
      </c>
      <c r="V102" s="111" t="str">
        <f>[2]Plan1!$C260</f>
        <v>Corpus Christi</v>
      </c>
      <c r="W102" s="91"/>
      <c r="X102" s="1"/>
      <c r="Y102" s="85"/>
      <c r="Z102" s="86"/>
      <c r="AA102" s="86"/>
      <c r="AB102" s="86"/>
      <c r="AC102" s="3"/>
      <c r="AD102" s="4"/>
      <c r="AE102" s="62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</row>
    <row r="103" spans="1:194" ht="12.75" x14ac:dyDescent="0.2">
      <c r="A103" s="68">
        <f t="shared" si="50"/>
        <v>44267</v>
      </c>
      <c r="B103" s="81">
        <f t="shared" si="39"/>
        <v>1021.180771</v>
      </c>
      <c r="C103" s="70">
        <f t="shared" si="40"/>
        <v>1000</v>
      </c>
      <c r="D103" s="11">
        <f>IF(VLOOKUP(A103,[1]DI!$A$4:$B$15000,2)=0,D102,VLOOKUP(A103,[1]DI!$A$4:$B$15000,2))</f>
        <v>1.9000000000000006E-2</v>
      </c>
      <c r="E103" s="70">
        <f t="shared" si="51"/>
        <v>1.0000746899999999</v>
      </c>
      <c r="F103" s="70">
        <f>(TRUNC(PRODUCT($E$12:$E102),16))</f>
        <v>1.0068196850529001</v>
      </c>
      <c r="G103" s="70">
        <f t="shared" si="52"/>
        <v>1</v>
      </c>
      <c r="H103" s="70">
        <f t="shared" si="53"/>
        <v>1.0068196899999999</v>
      </c>
      <c r="I103" s="69">
        <f t="shared" si="41"/>
        <v>0.04</v>
      </c>
      <c r="J103" s="71">
        <f t="shared" si="42"/>
        <v>44133</v>
      </c>
      <c r="K103" s="72">
        <f t="shared" si="43"/>
        <v>91</v>
      </c>
      <c r="L103" s="73">
        <f t="shared" si="44"/>
        <v>91</v>
      </c>
      <c r="M103" s="74">
        <f t="shared" si="37"/>
        <v>1.014263806</v>
      </c>
      <c r="N103" s="74">
        <f t="shared" si="38"/>
        <v>1.021180771</v>
      </c>
      <c r="O103" s="73">
        <f t="shared" si="45"/>
        <v>0</v>
      </c>
      <c r="P103" s="70">
        <f t="shared" si="46"/>
        <v>21.180771</v>
      </c>
      <c r="Q103" s="70">
        <f t="shared" si="47"/>
        <v>0</v>
      </c>
      <c r="R103" s="75" t="str">
        <f t="shared" si="48"/>
        <v>A+J=</v>
      </c>
      <c r="S103" s="71">
        <f t="shared" si="49"/>
        <v>44270</v>
      </c>
      <c r="T103" s="4"/>
      <c r="U103" s="110">
        <f>[2]Plan1!$A261</f>
        <v>44811</v>
      </c>
      <c r="V103" s="111" t="str">
        <f>[2]Plan1!$C261</f>
        <v>Independência do Brasil</v>
      </c>
      <c r="W103" s="91"/>
      <c r="X103" s="1"/>
      <c r="Y103" s="85"/>
      <c r="Z103" s="86"/>
      <c r="AA103" s="86"/>
      <c r="AB103" s="86"/>
      <c r="AC103" s="3"/>
      <c r="AD103" s="4"/>
      <c r="AE103" s="62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</row>
    <row r="104" spans="1:194" ht="12.75" x14ac:dyDescent="0.2">
      <c r="A104" s="68">
        <f t="shared" si="50"/>
        <v>44270</v>
      </c>
      <c r="B104" s="81">
        <f t="shared" si="39"/>
        <v>1021.415992</v>
      </c>
      <c r="C104" s="70">
        <f t="shared" si="40"/>
        <v>1000</v>
      </c>
      <c r="D104" s="11">
        <f>IF(VLOOKUP(A104,[1]DI!$A$4:$B$15000,2)=0,D103,VLOOKUP(A104,[1]DI!$A$4:$B$15000,2))</f>
        <v>1.9000000000000006E-2</v>
      </c>
      <c r="E104" s="70">
        <f t="shared" si="51"/>
        <v>1.0000746899999999</v>
      </c>
      <c r="F104" s="70">
        <f>(TRUNC(PRODUCT($E$12:$E103),16))</f>
        <v>1.0068948844151699</v>
      </c>
      <c r="G104" s="70">
        <f t="shared" si="52"/>
        <v>1</v>
      </c>
      <c r="H104" s="70">
        <f t="shared" si="53"/>
        <v>1.0068948799999999</v>
      </c>
      <c r="I104" s="69">
        <f t="shared" si="41"/>
        <v>0.04</v>
      </c>
      <c r="J104" s="71">
        <f t="shared" si="42"/>
        <v>44133</v>
      </c>
      <c r="K104" s="72">
        <f t="shared" si="43"/>
        <v>92</v>
      </c>
      <c r="L104" s="73">
        <f t="shared" si="44"/>
        <v>92</v>
      </c>
      <c r="M104" s="74">
        <f t="shared" si="37"/>
        <v>1.014421676</v>
      </c>
      <c r="N104" s="74">
        <f t="shared" si="38"/>
        <v>1.0214159920000001</v>
      </c>
      <c r="O104" s="73">
        <f t="shared" si="45"/>
        <v>1</v>
      </c>
      <c r="P104" s="70">
        <f t="shared" si="46"/>
        <v>21.415991999999999</v>
      </c>
      <c r="Q104" s="70">
        <f t="shared" si="47"/>
        <v>0</v>
      </c>
      <c r="R104" s="75" t="str">
        <f t="shared" si="48"/>
        <v>A+J=</v>
      </c>
      <c r="S104" s="71">
        <f t="shared" si="49"/>
        <v>44270</v>
      </c>
      <c r="T104" s="9"/>
      <c r="U104" s="110">
        <f>[2]Plan1!$A262</f>
        <v>44846</v>
      </c>
      <c r="V104" s="111" t="str">
        <f>[2]Plan1!$C262</f>
        <v>Nossa Sr.a Aparecida - Padroeira do Brasil</v>
      </c>
      <c r="W104" s="87"/>
      <c r="X104" s="1"/>
      <c r="Y104" s="85"/>
      <c r="Z104" s="86"/>
      <c r="AA104" s="86"/>
      <c r="AB104" s="86"/>
      <c r="AC104" s="3"/>
      <c r="AD104" s="4"/>
      <c r="AE104" s="62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</row>
    <row r="105" spans="1:194" ht="12.75" x14ac:dyDescent="0.2">
      <c r="A105" s="68">
        <f t="shared" si="50"/>
        <v>44271</v>
      </c>
      <c r="B105" s="81">
        <f t="shared" si="39"/>
        <v>1000.23035199</v>
      </c>
      <c r="C105" s="70">
        <f t="shared" si="40"/>
        <v>1000</v>
      </c>
      <c r="D105" s="11">
        <f>IF(VLOOKUP(A105,[1]DI!$A$4:$B$15000,2)=0,D104,VLOOKUP(A105,[1]DI!$A$4:$B$15000,2))</f>
        <v>1.9000000000000006E-2</v>
      </c>
      <c r="E105" s="70">
        <f t="shared" si="51"/>
        <v>1.0000746899999999</v>
      </c>
      <c r="F105" s="70">
        <f>(TRUNC(PRODUCT($E$12:$E104),16))</f>
        <v>1.0069700893940901</v>
      </c>
      <c r="G105" s="70">
        <f t="shared" si="52"/>
        <v>1.0068948844151699</v>
      </c>
      <c r="H105" s="70">
        <f t="shared" si="53"/>
        <v>1.0000746899999999</v>
      </c>
      <c r="I105" s="69">
        <f t="shared" si="41"/>
        <v>0.04</v>
      </c>
      <c r="J105" s="71">
        <f t="shared" si="42"/>
        <v>44270</v>
      </c>
      <c r="K105" s="72">
        <f t="shared" si="43"/>
        <v>1</v>
      </c>
      <c r="L105" s="73">
        <f t="shared" si="44"/>
        <v>1</v>
      </c>
      <c r="M105" s="74">
        <f t="shared" si="37"/>
        <v>1.00015565</v>
      </c>
      <c r="N105" s="74">
        <f t="shared" si="38"/>
        <v>1.000230352</v>
      </c>
      <c r="O105" s="73">
        <f t="shared" si="45"/>
        <v>0</v>
      </c>
      <c r="P105" s="70">
        <f t="shared" si="46"/>
        <v>0.23035199000000001</v>
      </c>
      <c r="Q105" s="70">
        <f t="shared" si="47"/>
        <v>0</v>
      </c>
      <c r="R105" s="75" t="str">
        <f t="shared" si="48"/>
        <v>J=</v>
      </c>
      <c r="S105" s="71">
        <f t="shared" si="49"/>
        <v>44454</v>
      </c>
      <c r="T105" s="4"/>
      <c r="U105" s="110">
        <f>[2]Plan1!$A263</f>
        <v>44867</v>
      </c>
      <c r="V105" s="111" t="str">
        <f>[2]Plan1!$C263</f>
        <v>Finados</v>
      </c>
      <c r="W105" s="87"/>
      <c r="X105" s="1"/>
      <c r="Y105" s="85"/>
      <c r="Z105" s="86"/>
      <c r="AA105" s="86"/>
      <c r="AB105" s="86"/>
      <c r="AC105" s="3"/>
      <c r="AD105" s="4"/>
      <c r="AE105" s="62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</row>
    <row r="106" spans="1:194" ht="12.75" x14ac:dyDescent="0.2">
      <c r="A106" s="68">
        <f t="shared" si="50"/>
        <v>44272</v>
      </c>
      <c r="B106" s="81">
        <f t="shared" si="39"/>
        <v>1000.460761</v>
      </c>
      <c r="C106" s="70">
        <f t="shared" si="40"/>
        <v>1000</v>
      </c>
      <c r="D106" s="11">
        <f>IF(VLOOKUP(A106,[1]DI!$A$4:$B$15000,2)=0,D105,VLOOKUP(A106,[1]DI!$A$4:$B$15000,2))</f>
        <v>1.9000000000000006E-2</v>
      </c>
      <c r="E106" s="70">
        <f t="shared" si="51"/>
        <v>1.0000746899999999</v>
      </c>
      <c r="F106" s="70">
        <f>(TRUNC(PRODUCT($E$12:$E105),16))</f>
        <v>1.0070452999900701</v>
      </c>
      <c r="G106" s="70">
        <f t="shared" si="52"/>
        <v>1.0068948844151699</v>
      </c>
      <c r="H106" s="70">
        <f t="shared" si="53"/>
        <v>1.00014939</v>
      </c>
      <c r="I106" s="69">
        <f t="shared" si="41"/>
        <v>0.04</v>
      </c>
      <c r="J106" s="71">
        <f t="shared" si="42"/>
        <v>44270</v>
      </c>
      <c r="K106" s="72">
        <f t="shared" si="43"/>
        <v>2</v>
      </c>
      <c r="L106" s="73">
        <f t="shared" si="44"/>
        <v>2</v>
      </c>
      <c r="M106" s="74">
        <f t="shared" si="37"/>
        <v>1.0003113239999999</v>
      </c>
      <c r="N106" s="74">
        <f t="shared" si="38"/>
        <v>1.000460761</v>
      </c>
      <c r="O106" s="73">
        <f t="shared" si="45"/>
        <v>0</v>
      </c>
      <c r="P106" s="70">
        <f t="shared" si="46"/>
        <v>0.46076099999999998</v>
      </c>
      <c r="Q106" s="70">
        <f t="shared" si="47"/>
        <v>0</v>
      </c>
      <c r="R106" s="75" t="str">
        <f t="shared" si="48"/>
        <v>J=</v>
      </c>
      <c r="S106" s="71">
        <f t="shared" si="49"/>
        <v>44454</v>
      </c>
      <c r="T106" s="15"/>
      <c r="U106" s="110">
        <f>[2]Plan1!$A264</f>
        <v>44880</v>
      </c>
      <c r="V106" s="111" t="str">
        <f>[2]Plan1!$C264</f>
        <v>Proclamação da República</v>
      </c>
      <c r="W106" s="112"/>
      <c r="X106" s="18"/>
      <c r="Y106" s="85"/>
      <c r="Z106" s="86"/>
      <c r="AA106" s="86"/>
      <c r="AB106" s="86"/>
      <c r="AC106" s="17"/>
      <c r="AD106" s="15"/>
      <c r="AE106" s="66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</row>
    <row r="107" spans="1:194" ht="12.75" x14ac:dyDescent="0.2">
      <c r="A107" s="68">
        <f t="shared" si="50"/>
        <v>44273</v>
      </c>
      <c r="B107" s="81">
        <f t="shared" si="39"/>
        <v>1000.69121699</v>
      </c>
      <c r="C107" s="70">
        <f t="shared" si="40"/>
        <v>1000</v>
      </c>
      <c r="D107" s="11">
        <f>IF(VLOOKUP(A107,[1]DI!$A$4:$B$15000,2)=0,D106,VLOOKUP(A107,[1]DI!$A$4:$B$15000,2))</f>
        <v>2.6499999999999999E-2</v>
      </c>
      <c r="E107" s="70">
        <f t="shared" si="51"/>
        <v>1.00010379</v>
      </c>
      <c r="F107" s="70">
        <f>(TRUNC(PRODUCT($E$12:$E106),16))</f>
        <v>1.0071205162035199</v>
      </c>
      <c r="G107" s="70">
        <f t="shared" si="52"/>
        <v>1.0068948844151699</v>
      </c>
      <c r="H107" s="70">
        <f t="shared" si="53"/>
        <v>1.0002240899999999</v>
      </c>
      <c r="I107" s="69">
        <f t="shared" si="41"/>
        <v>0.04</v>
      </c>
      <c r="J107" s="71">
        <f t="shared" si="42"/>
        <v>44270</v>
      </c>
      <c r="K107" s="72">
        <f t="shared" si="43"/>
        <v>3</v>
      </c>
      <c r="L107" s="73">
        <f t="shared" si="44"/>
        <v>3</v>
      </c>
      <c r="M107" s="74">
        <f t="shared" si="37"/>
        <v>1.000467022</v>
      </c>
      <c r="N107" s="74">
        <f t="shared" si="38"/>
        <v>1.000691217</v>
      </c>
      <c r="O107" s="73">
        <f t="shared" si="45"/>
        <v>0</v>
      </c>
      <c r="P107" s="70">
        <f t="shared" si="46"/>
        <v>0.69121699000000003</v>
      </c>
      <c r="Q107" s="70">
        <f t="shared" si="47"/>
        <v>0</v>
      </c>
      <c r="R107" s="75" t="str">
        <f t="shared" si="48"/>
        <v>J=</v>
      </c>
      <c r="S107" s="71">
        <f t="shared" si="49"/>
        <v>44454</v>
      </c>
      <c r="T107" s="4"/>
      <c r="U107" s="110">
        <f>[2]Plan1!$A265</f>
        <v>44920</v>
      </c>
      <c r="V107" s="111" t="str">
        <f>[2]Plan1!$C265</f>
        <v>Natal</v>
      </c>
      <c r="W107" s="87"/>
      <c r="X107" s="1"/>
      <c r="Y107" s="85"/>
      <c r="Z107" s="86"/>
      <c r="AA107" s="86"/>
      <c r="AB107" s="86"/>
      <c r="AC107" s="3"/>
      <c r="AD107" s="4"/>
      <c r="AE107" s="62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</row>
    <row r="108" spans="1:194" ht="12.75" x14ac:dyDescent="0.2">
      <c r="A108" s="68">
        <f t="shared" si="50"/>
        <v>44274</v>
      </c>
      <c r="B108" s="81">
        <f t="shared" si="39"/>
        <v>1000.9508489999999</v>
      </c>
      <c r="C108" s="70">
        <f t="shared" si="40"/>
        <v>1000</v>
      </c>
      <c r="D108" s="11">
        <f>IF(VLOOKUP(A108,[1]DI!$A$4:$B$15000,2)=0,D107,VLOOKUP(A108,[1]DI!$A$4:$B$15000,2))</f>
        <v>2.6499999999999999E-2</v>
      </c>
      <c r="E108" s="70">
        <f t="shared" si="51"/>
        <v>1.00010379</v>
      </c>
      <c r="F108" s="70">
        <f>(TRUNC(PRODUCT($E$12:$E107),16))</f>
        <v>1.0072250452419</v>
      </c>
      <c r="G108" s="70">
        <f t="shared" si="52"/>
        <v>1.0068948844151699</v>
      </c>
      <c r="H108" s="70">
        <f t="shared" si="53"/>
        <v>1.0003279</v>
      </c>
      <c r="I108" s="69">
        <f t="shared" si="41"/>
        <v>0.04</v>
      </c>
      <c r="J108" s="71">
        <f t="shared" si="42"/>
        <v>44270</v>
      </c>
      <c r="K108" s="72">
        <f t="shared" si="43"/>
        <v>4</v>
      </c>
      <c r="L108" s="73">
        <f t="shared" si="44"/>
        <v>4</v>
      </c>
      <c r="M108" s="74">
        <f t="shared" si="37"/>
        <v>1.000622745</v>
      </c>
      <c r="N108" s="74">
        <f t="shared" si="38"/>
        <v>1.0009508490000001</v>
      </c>
      <c r="O108" s="73">
        <f t="shared" si="45"/>
        <v>0</v>
      </c>
      <c r="P108" s="70">
        <f t="shared" si="46"/>
        <v>0.95084900000000006</v>
      </c>
      <c r="Q108" s="70">
        <f t="shared" si="47"/>
        <v>0</v>
      </c>
      <c r="R108" s="75" t="str">
        <f t="shared" si="48"/>
        <v>J=</v>
      </c>
      <c r="S108" s="71">
        <f t="shared" si="49"/>
        <v>44454</v>
      </c>
      <c r="T108" s="4"/>
      <c r="U108" s="110">
        <f>[2]Plan1!$A266</f>
        <v>44927</v>
      </c>
      <c r="V108" s="111" t="str">
        <f>[2]Plan1!$C266</f>
        <v>Confraternização Universal</v>
      </c>
      <c r="W108" s="87"/>
      <c r="X108" s="1"/>
      <c r="Y108" s="85"/>
      <c r="Z108" s="86"/>
      <c r="AA108" s="86"/>
      <c r="AB108" s="86"/>
      <c r="AC108" s="3"/>
      <c r="AD108" s="4"/>
      <c r="AE108" s="62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</row>
    <row r="109" spans="1:194" ht="12.75" x14ac:dyDescent="0.2">
      <c r="A109" s="68">
        <f t="shared" si="50"/>
        <v>44277</v>
      </c>
      <c r="B109" s="81">
        <f t="shared" si="39"/>
        <v>1001.21054799</v>
      </c>
      <c r="C109" s="70">
        <f t="shared" si="40"/>
        <v>1000</v>
      </c>
      <c r="D109" s="11">
        <f>IF(VLOOKUP(A109,[1]DI!$A$4:$B$15000,2)=0,D108,VLOOKUP(A109,[1]DI!$A$4:$B$15000,2))</f>
        <v>2.6499999999999999E-2</v>
      </c>
      <c r="E109" s="70">
        <f t="shared" si="51"/>
        <v>1.00010379</v>
      </c>
      <c r="F109" s="70">
        <f>(TRUNC(PRODUCT($E$12:$E108),16))</f>
        <v>1.00732958512934</v>
      </c>
      <c r="G109" s="70">
        <f t="shared" si="52"/>
        <v>1.0068948844151699</v>
      </c>
      <c r="H109" s="70">
        <f t="shared" si="53"/>
        <v>1.0004317199999999</v>
      </c>
      <c r="I109" s="69">
        <f t="shared" si="41"/>
        <v>0.04</v>
      </c>
      <c r="J109" s="71">
        <f t="shared" si="42"/>
        <v>44270</v>
      </c>
      <c r="K109" s="72">
        <f t="shared" si="43"/>
        <v>5</v>
      </c>
      <c r="L109" s="73">
        <f t="shared" si="44"/>
        <v>5</v>
      </c>
      <c r="M109" s="74">
        <f t="shared" si="37"/>
        <v>1.000778492</v>
      </c>
      <c r="N109" s="74">
        <f t="shared" si="38"/>
        <v>1.001210548</v>
      </c>
      <c r="O109" s="73">
        <f t="shared" si="45"/>
        <v>0</v>
      </c>
      <c r="P109" s="70">
        <f t="shared" si="46"/>
        <v>1.21054799</v>
      </c>
      <c r="Q109" s="70">
        <f t="shared" si="47"/>
        <v>0</v>
      </c>
      <c r="R109" s="75" t="str">
        <f t="shared" si="48"/>
        <v>J=</v>
      </c>
      <c r="S109" s="71">
        <f t="shared" si="49"/>
        <v>44454</v>
      </c>
      <c r="T109" s="4"/>
      <c r="U109" s="110">
        <f>[2]Plan1!$A267</f>
        <v>44977</v>
      </c>
      <c r="V109" s="111" t="str">
        <f>[2]Plan1!$C267</f>
        <v>Carnaval</v>
      </c>
      <c r="W109" s="87"/>
      <c r="X109" s="1"/>
      <c r="Y109" s="85"/>
      <c r="Z109" s="86"/>
      <c r="AA109" s="86"/>
      <c r="AB109" s="86"/>
      <c r="AC109" s="3"/>
      <c r="AD109" s="4"/>
      <c r="AE109" s="62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</row>
    <row r="110" spans="1:194" ht="12.75" x14ac:dyDescent="0.2">
      <c r="A110" s="68">
        <f t="shared" si="50"/>
        <v>44278</v>
      </c>
      <c r="B110" s="81">
        <f t="shared" si="39"/>
        <v>1001.47032299</v>
      </c>
      <c r="C110" s="70">
        <f t="shared" si="40"/>
        <v>1000</v>
      </c>
      <c r="D110" s="11">
        <f>IF(VLOOKUP(A110,[1]DI!$A$4:$B$15000,2)=0,D109,VLOOKUP(A110,[1]DI!$A$4:$B$15000,2))</f>
        <v>2.6499999999999999E-2</v>
      </c>
      <c r="E110" s="70">
        <f t="shared" si="51"/>
        <v>1.00010379</v>
      </c>
      <c r="F110" s="70">
        <f>(TRUNC(PRODUCT($E$12:$E109),16))</f>
        <v>1.00743413586699</v>
      </c>
      <c r="G110" s="70">
        <f t="shared" si="52"/>
        <v>1.0068948844151699</v>
      </c>
      <c r="H110" s="70">
        <f t="shared" si="53"/>
        <v>1.0005355600000001</v>
      </c>
      <c r="I110" s="69">
        <f t="shared" si="41"/>
        <v>0.04</v>
      </c>
      <c r="J110" s="71">
        <f t="shared" si="42"/>
        <v>44270</v>
      </c>
      <c r="K110" s="72">
        <f t="shared" si="43"/>
        <v>6</v>
      </c>
      <c r="L110" s="73">
        <f t="shared" si="44"/>
        <v>6</v>
      </c>
      <c r="M110" s="74">
        <f t="shared" si="37"/>
        <v>1.000934263</v>
      </c>
      <c r="N110" s="74">
        <f t="shared" si="38"/>
        <v>1.0014703229999999</v>
      </c>
      <c r="O110" s="73">
        <f t="shared" si="45"/>
        <v>0</v>
      </c>
      <c r="P110" s="70">
        <f t="shared" si="46"/>
        <v>1.4703229900000001</v>
      </c>
      <c r="Q110" s="70">
        <f t="shared" si="47"/>
        <v>0</v>
      </c>
      <c r="R110" s="75" t="str">
        <f t="shared" si="48"/>
        <v>J=</v>
      </c>
      <c r="S110" s="71">
        <f t="shared" si="49"/>
        <v>44454</v>
      </c>
      <c r="T110" s="4"/>
      <c r="U110" s="110">
        <f>[2]Plan1!$A268</f>
        <v>44978</v>
      </c>
      <c r="V110" s="111" t="str">
        <f>[2]Plan1!$C268</f>
        <v>Carnaval</v>
      </c>
      <c r="W110" s="87"/>
      <c r="X110" s="1"/>
      <c r="Y110" s="85"/>
      <c r="Z110" s="86"/>
      <c r="AA110" s="86"/>
      <c r="AB110" s="86"/>
      <c r="AC110" s="3"/>
      <c r="AD110" s="4"/>
      <c r="AE110" s="62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</row>
    <row r="111" spans="1:194" ht="12.75" x14ac:dyDescent="0.2">
      <c r="A111" s="68">
        <f t="shared" si="50"/>
        <v>44279</v>
      </c>
      <c r="B111" s="81">
        <f t="shared" si="39"/>
        <v>1001.73015499</v>
      </c>
      <c r="C111" s="70">
        <f t="shared" si="40"/>
        <v>1000</v>
      </c>
      <c r="D111" s="11">
        <f>IF(VLOOKUP(A111,[1]DI!$A$4:$B$15000,2)=0,D110,VLOOKUP(A111,[1]DI!$A$4:$B$15000,2))</f>
        <v>2.6499999999999999E-2</v>
      </c>
      <c r="E111" s="70">
        <f t="shared" si="51"/>
        <v>1.00010379</v>
      </c>
      <c r="F111" s="70">
        <f>(TRUNC(PRODUCT($E$12:$E110),16))</f>
        <v>1.0075386974559499</v>
      </c>
      <c r="G111" s="70">
        <f t="shared" si="52"/>
        <v>1.0068948844151699</v>
      </c>
      <c r="H111" s="70">
        <f t="shared" si="53"/>
        <v>1.0006394000000001</v>
      </c>
      <c r="I111" s="69">
        <f t="shared" si="41"/>
        <v>0.04</v>
      </c>
      <c r="J111" s="71">
        <f t="shared" si="42"/>
        <v>44270</v>
      </c>
      <c r="K111" s="72">
        <f t="shared" si="43"/>
        <v>7</v>
      </c>
      <c r="L111" s="73">
        <f t="shared" si="44"/>
        <v>7</v>
      </c>
      <c r="M111" s="74">
        <f t="shared" si="37"/>
        <v>1.0010900579999999</v>
      </c>
      <c r="N111" s="74">
        <f t="shared" si="38"/>
        <v>1.001730155</v>
      </c>
      <c r="O111" s="73">
        <f t="shared" si="45"/>
        <v>0</v>
      </c>
      <c r="P111" s="70">
        <f t="shared" si="46"/>
        <v>1.7301549899999999</v>
      </c>
      <c r="Q111" s="70">
        <f t="shared" si="47"/>
        <v>0</v>
      </c>
      <c r="R111" s="75" t="str">
        <f t="shared" si="48"/>
        <v>J=</v>
      </c>
      <c r="S111" s="71">
        <f t="shared" si="49"/>
        <v>44454</v>
      </c>
      <c r="T111" s="4"/>
      <c r="U111" s="110">
        <f>[2]Plan1!$A269</f>
        <v>45023</v>
      </c>
      <c r="V111" s="111" t="str">
        <f>[2]Plan1!$C269</f>
        <v>Paixão de Cristo</v>
      </c>
      <c r="W111" s="87"/>
      <c r="X111" s="1"/>
      <c r="Y111" s="85"/>
      <c r="Z111" s="86"/>
      <c r="AA111" s="86"/>
      <c r="AB111" s="86"/>
      <c r="AC111" s="3"/>
      <c r="AD111" s="4"/>
      <c r="AE111" s="62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</row>
    <row r="112" spans="1:194" ht="12.75" x14ac:dyDescent="0.2">
      <c r="A112" s="68">
        <f t="shared" si="50"/>
        <v>44280</v>
      </c>
      <c r="B112" s="81">
        <f t="shared" si="39"/>
        <v>1001.990063</v>
      </c>
      <c r="C112" s="70">
        <f t="shared" si="40"/>
        <v>1000</v>
      </c>
      <c r="D112" s="11">
        <f>IF(VLOOKUP(A112,[1]DI!$A$4:$B$15000,2)=0,D111,VLOOKUP(A112,[1]DI!$A$4:$B$15000,2))</f>
        <v>2.6499999999999999E-2</v>
      </c>
      <c r="E112" s="70">
        <f t="shared" si="51"/>
        <v>1.00010379</v>
      </c>
      <c r="F112" s="70">
        <f>(TRUNC(PRODUCT($E$12:$E111),16))</f>
        <v>1.0076432698973601</v>
      </c>
      <c r="G112" s="70">
        <f t="shared" si="52"/>
        <v>1.0068948844151699</v>
      </c>
      <c r="H112" s="70">
        <f t="shared" si="53"/>
        <v>1.0007432599999999</v>
      </c>
      <c r="I112" s="69">
        <f t="shared" si="41"/>
        <v>0.04</v>
      </c>
      <c r="J112" s="71">
        <f t="shared" si="42"/>
        <v>44270</v>
      </c>
      <c r="K112" s="72">
        <f t="shared" si="43"/>
        <v>8</v>
      </c>
      <c r="L112" s="73">
        <f t="shared" si="44"/>
        <v>8</v>
      </c>
      <c r="M112" s="74">
        <f t="shared" si="37"/>
        <v>1.0012458769999999</v>
      </c>
      <c r="N112" s="74">
        <f t="shared" si="38"/>
        <v>1.001990063</v>
      </c>
      <c r="O112" s="73">
        <f t="shared" si="45"/>
        <v>0</v>
      </c>
      <c r="P112" s="70">
        <f t="shared" si="46"/>
        <v>1.9900629999999999</v>
      </c>
      <c r="Q112" s="70">
        <f t="shared" si="47"/>
        <v>0</v>
      </c>
      <c r="R112" s="75" t="str">
        <f t="shared" si="48"/>
        <v>J=</v>
      </c>
      <c r="S112" s="71">
        <f t="shared" si="49"/>
        <v>44454</v>
      </c>
      <c r="T112" s="4"/>
      <c r="U112" s="110">
        <f>[2]Plan1!$A270</f>
        <v>45037</v>
      </c>
      <c r="V112" s="111" t="str">
        <f>[2]Plan1!$C270</f>
        <v>Tiradentes</v>
      </c>
      <c r="W112" s="87"/>
      <c r="X112" s="1"/>
      <c r="Y112" s="85"/>
      <c r="Z112" s="86"/>
      <c r="AA112" s="86"/>
      <c r="AB112" s="86"/>
      <c r="AC112" s="3"/>
      <c r="AD112" s="4"/>
      <c r="AE112" s="62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</row>
    <row r="113" spans="1:191" ht="12.75" x14ac:dyDescent="0.2">
      <c r="A113" s="68">
        <f t="shared" si="50"/>
        <v>44281</v>
      </c>
      <c r="B113" s="81">
        <f t="shared" si="39"/>
        <v>1002.25003799</v>
      </c>
      <c r="C113" s="70">
        <f t="shared" si="40"/>
        <v>1000</v>
      </c>
      <c r="D113" s="11">
        <f>IF(VLOOKUP(A113,[1]DI!$A$4:$B$15000,2)=0,D112,VLOOKUP(A113,[1]DI!$A$4:$B$15000,2))</f>
        <v>2.6499999999999999E-2</v>
      </c>
      <c r="E113" s="70">
        <f t="shared" si="51"/>
        <v>1.00010379</v>
      </c>
      <c r="F113" s="70">
        <f>(TRUNC(PRODUCT($E$12:$E112),16))</f>
        <v>1.0077478531923401</v>
      </c>
      <c r="G113" s="70">
        <f t="shared" si="52"/>
        <v>1.0068948844151699</v>
      </c>
      <c r="H113" s="70">
        <f t="shared" si="53"/>
        <v>1.0008471299999999</v>
      </c>
      <c r="I113" s="69">
        <f t="shared" si="41"/>
        <v>0.04</v>
      </c>
      <c r="J113" s="71">
        <f t="shared" si="42"/>
        <v>44270</v>
      </c>
      <c r="K113" s="72">
        <f t="shared" si="43"/>
        <v>9</v>
      </c>
      <c r="L113" s="73">
        <f t="shared" si="44"/>
        <v>9</v>
      </c>
      <c r="M113" s="74">
        <f t="shared" si="37"/>
        <v>1.0014017209999999</v>
      </c>
      <c r="N113" s="74">
        <f t="shared" si="38"/>
        <v>1.0022500379999999</v>
      </c>
      <c r="O113" s="73">
        <f t="shared" si="45"/>
        <v>0</v>
      </c>
      <c r="P113" s="70">
        <f t="shared" si="46"/>
        <v>2.25003799</v>
      </c>
      <c r="Q113" s="70">
        <f t="shared" si="47"/>
        <v>0</v>
      </c>
      <c r="R113" s="75" t="str">
        <f t="shared" si="48"/>
        <v>J=</v>
      </c>
      <c r="S113" s="71">
        <f t="shared" si="49"/>
        <v>44454</v>
      </c>
      <c r="T113" s="4"/>
      <c r="U113" s="110">
        <f>[2]Plan1!$A271</f>
        <v>45047</v>
      </c>
      <c r="V113" s="111" t="str">
        <f>[2]Plan1!$C271</f>
        <v>Dia do Trabalho</v>
      </c>
      <c r="W113" s="87"/>
      <c r="X113" s="1"/>
      <c r="Y113" s="85"/>
      <c r="Z113" s="86"/>
      <c r="AA113" s="86"/>
      <c r="AB113" s="86"/>
      <c r="AC113" s="3"/>
      <c r="AD113" s="4"/>
      <c r="AE113" s="62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</row>
    <row r="114" spans="1:191" ht="12.75" x14ac:dyDescent="0.2">
      <c r="A114" s="68">
        <f t="shared" si="50"/>
        <v>44284</v>
      </c>
      <c r="B114" s="81">
        <f t="shared" si="39"/>
        <v>1002.51007999</v>
      </c>
      <c r="C114" s="70">
        <f t="shared" si="40"/>
        <v>1000</v>
      </c>
      <c r="D114" s="11">
        <f>IF(VLOOKUP(A114,[1]DI!$A$4:$B$15000,2)=0,D113,VLOOKUP(A114,[1]DI!$A$4:$B$15000,2))</f>
        <v>2.6499999999999999E-2</v>
      </c>
      <c r="E114" s="70">
        <f t="shared" si="51"/>
        <v>1.00010379</v>
      </c>
      <c r="F114" s="70">
        <f>(TRUNC(PRODUCT($E$12:$E113),16))</f>
        <v>1.0078524473420201</v>
      </c>
      <c r="G114" s="70">
        <f t="shared" si="52"/>
        <v>1.0068948844151699</v>
      </c>
      <c r="H114" s="70">
        <f t="shared" si="53"/>
        <v>1.0009510100000001</v>
      </c>
      <c r="I114" s="69">
        <f t="shared" si="41"/>
        <v>0.04</v>
      </c>
      <c r="J114" s="71">
        <f t="shared" si="42"/>
        <v>44270</v>
      </c>
      <c r="K114" s="72">
        <f t="shared" si="43"/>
        <v>10</v>
      </c>
      <c r="L114" s="73">
        <f t="shared" si="44"/>
        <v>10</v>
      </c>
      <c r="M114" s="74">
        <f t="shared" si="37"/>
        <v>1.0015575889999999</v>
      </c>
      <c r="N114" s="74">
        <f t="shared" si="38"/>
        <v>1.00251008</v>
      </c>
      <c r="O114" s="73">
        <f t="shared" si="45"/>
        <v>0</v>
      </c>
      <c r="P114" s="70">
        <f t="shared" si="46"/>
        <v>2.5100799899999999</v>
      </c>
      <c r="Q114" s="70">
        <f t="shared" si="47"/>
        <v>0</v>
      </c>
      <c r="R114" s="75" t="str">
        <f t="shared" si="48"/>
        <v>J=</v>
      </c>
      <c r="S114" s="71">
        <f t="shared" si="49"/>
        <v>44454</v>
      </c>
      <c r="T114" s="4"/>
      <c r="U114" s="110">
        <f>[2]Plan1!$A272</f>
        <v>45085</v>
      </c>
      <c r="V114" s="111" t="str">
        <f>[2]Plan1!$C272</f>
        <v>Corpus Christi</v>
      </c>
      <c r="W114" s="87"/>
      <c r="X114" s="1"/>
      <c r="Y114" s="85"/>
      <c r="Z114" s="86"/>
      <c r="AA114" s="86"/>
      <c r="AB114" s="86"/>
      <c r="AC114" s="3"/>
      <c r="AD114" s="4"/>
      <c r="AE114" s="62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</row>
    <row r="115" spans="1:191" ht="12.75" x14ac:dyDescent="0.2">
      <c r="A115" s="68">
        <f t="shared" si="50"/>
        <v>44285</v>
      </c>
      <c r="B115" s="81">
        <f t="shared" si="39"/>
        <v>1002.77017999</v>
      </c>
      <c r="C115" s="70">
        <f t="shared" si="40"/>
        <v>1000</v>
      </c>
      <c r="D115" s="11">
        <f>IF(VLOOKUP(A115,[1]DI!$A$4:$B$15000,2)=0,D114,VLOOKUP(A115,[1]DI!$A$4:$B$15000,2))</f>
        <v>2.6499999999999999E-2</v>
      </c>
      <c r="E115" s="70">
        <f t="shared" si="51"/>
        <v>1.00010379</v>
      </c>
      <c r="F115" s="70">
        <f>(TRUNC(PRODUCT($E$12:$E114),16))</f>
        <v>1.0079570523475301</v>
      </c>
      <c r="G115" s="70">
        <f t="shared" si="52"/>
        <v>1.0068948844151699</v>
      </c>
      <c r="H115" s="70">
        <f t="shared" si="53"/>
        <v>1.00105489</v>
      </c>
      <c r="I115" s="69">
        <f t="shared" si="41"/>
        <v>0.04</v>
      </c>
      <c r="J115" s="71">
        <f t="shared" si="42"/>
        <v>44270</v>
      </c>
      <c r="K115" s="72">
        <f t="shared" si="43"/>
        <v>11</v>
      </c>
      <c r="L115" s="73">
        <f t="shared" si="44"/>
        <v>11</v>
      </c>
      <c r="M115" s="74">
        <f t="shared" si="37"/>
        <v>1.001713482</v>
      </c>
      <c r="N115" s="74">
        <f t="shared" si="38"/>
        <v>1.00277018</v>
      </c>
      <c r="O115" s="73">
        <f t="shared" si="45"/>
        <v>0</v>
      </c>
      <c r="P115" s="70">
        <f t="shared" si="46"/>
        <v>2.7701799899999999</v>
      </c>
      <c r="Q115" s="70">
        <f t="shared" si="47"/>
        <v>0</v>
      </c>
      <c r="R115" s="75" t="str">
        <f t="shared" si="48"/>
        <v>J=</v>
      </c>
      <c r="S115" s="71">
        <f t="shared" si="49"/>
        <v>44454</v>
      </c>
      <c r="T115" s="4"/>
      <c r="U115" s="110">
        <f>[2]Plan1!$A273</f>
        <v>45176</v>
      </c>
      <c r="V115" s="111" t="str">
        <f>[2]Plan1!$C273</f>
        <v>Independência do Brasil</v>
      </c>
      <c r="W115" s="87"/>
      <c r="X115" s="1"/>
      <c r="Y115" s="85"/>
      <c r="Z115" s="86"/>
      <c r="AA115" s="86"/>
      <c r="AB115" s="86"/>
      <c r="AC115" s="3"/>
      <c r="AD115" s="4"/>
      <c r="AE115" s="62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</row>
    <row r="116" spans="1:191" ht="12.75" x14ac:dyDescent="0.2">
      <c r="A116" s="68">
        <f t="shared" si="50"/>
        <v>44286</v>
      </c>
      <c r="B116" s="81">
        <f t="shared" si="39"/>
        <v>1003.030354</v>
      </c>
      <c r="C116" s="70">
        <f t="shared" si="40"/>
        <v>1000</v>
      </c>
      <c r="D116" s="11">
        <f>IF(VLOOKUP(A116,[1]DI!$A$4:$B$15000,2)=0,D115,VLOOKUP(A116,[1]DI!$A$4:$B$15000,2))</f>
        <v>2.6499999999999999E-2</v>
      </c>
      <c r="E116" s="70">
        <f t="shared" si="51"/>
        <v>1.00010379</v>
      </c>
      <c r="F116" s="70">
        <f>(TRUNC(PRODUCT($E$12:$E115),16))</f>
        <v>1.0080616682099901</v>
      </c>
      <c r="G116" s="70">
        <f t="shared" si="52"/>
        <v>1.0068948844151699</v>
      </c>
      <c r="H116" s="70">
        <f t="shared" si="53"/>
        <v>1.0011587900000001</v>
      </c>
      <c r="I116" s="69">
        <f t="shared" si="41"/>
        <v>0.04</v>
      </c>
      <c r="J116" s="71">
        <f t="shared" si="42"/>
        <v>44270</v>
      </c>
      <c r="K116" s="72">
        <f t="shared" si="43"/>
        <v>12</v>
      </c>
      <c r="L116" s="73">
        <f t="shared" si="44"/>
        <v>12</v>
      </c>
      <c r="M116" s="74">
        <f t="shared" si="37"/>
        <v>1.001869398</v>
      </c>
      <c r="N116" s="74">
        <f t="shared" si="38"/>
        <v>1.0030303540000001</v>
      </c>
      <c r="O116" s="73">
        <f t="shared" si="45"/>
        <v>0</v>
      </c>
      <c r="P116" s="70">
        <f t="shared" si="46"/>
        <v>3.030354</v>
      </c>
      <c r="Q116" s="70">
        <f t="shared" si="47"/>
        <v>0</v>
      </c>
      <c r="R116" s="75" t="str">
        <f t="shared" si="48"/>
        <v>J=</v>
      </c>
      <c r="S116" s="71">
        <f t="shared" si="49"/>
        <v>44454</v>
      </c>
      <c r="T116" s="4"/>
      <c r="U116" s="110">
        <f>[2]Plan1!$A274</f>
        <v>45211</v>
      </c>
      <c r="V116" s="111" t="str">
        <f>[2]Plan1!$C274</f>
        <v>Nossa Sr.a Aparecida - Padroeira do Brasil</v>
      </c>
      <c r="W116" s="87"/>
      <c r="X116" s="1"/>
      <c r="Y116" s="85"/>
      <c r="Z116" s="86"/>
      <c r="AA116" s="86"/>
      <c r="AB116" s="86"/>
      <c r="AC116" s="3"/>
      <c r="AD116" s="4"/>
      <c r="AE116" s="62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</row>
    <row r="117" spans="1:191" ht="12.75" x14ac:dyDescent="0.2">
      <c r="A117" s="68">
        <f t="shared" si="50"/>
        <v>44287</v>
      </c>
      <c r="B117" s="81">
        <f t="shared" si="39"/>
        <v>1003.2905960000001</v>
      </c>
      <c r="C117" s="70">
        <f t="shared" si="40"/>
        <v>1000</v>
      </c>
      <c r="D117" s="11">
        <f>IF(VLOOKUP(A117,[1]DI!$A$4:$B$15000,2)=0,D116,VLOOKUP(A117,[1]DI!$A$4:$B$15000,2))</f>
        <v>2.6499999999999999E-2</v>
      </c>
      <c r="E117" s="70">
        <f t="shared" si="51"/>
        <v>1.00010379</v>
      </c>
      <c r="F117" s="70">
        <f>(TRUNC(PRODUCT($E$12:$E116),16))</f>
        <v>1.0081662949305401</v>
      </c>
      <c r="G117" s="70">
        <f t="shared" si="52"/>
        <v>1.0068948844151699</v>
      </c>
      <c r="H117" s="70">
        <f t="shared" si="53"/>
        <v>1.0012627000000001</v>
      </c>
      <c r="I117" s="69">
        <f t="shared" si="41"/>
        <v>0.04</v>
      </c>
      <c r="J117" s="71">
        <f t="shared" si="42"/>
        <v>44270</v>
      </c>
      <c r="K117" s="72">
        <f t="shared" si="43"/>
        <v>13</v>
      </c>
      <c r="L117" s="73">
        <f t="shared" si="44"/>
        <v>13</v>
      </c>
      <c r="M117" s="74">
        <f t="shared" si="37"/>
        <v>1.002025339</v>
      </c>
      <c r="N117" s="74">
        <f t="shared" si="38"/>
        <v>1.003290596</v>
      </c>
      <c r="O117" s="73">
        <f t="shared" si="45"/>
        <v>0</v>
      </c>
      <c r="P117" s="70">
        <f t="shared" si="46"/>
        <v>3.2905959999999999</v>
      </c>
      <c r="Q117" s="70">
        <f t="shared" si="47"/>
        <v>0</v>
      </c>
      <c r="R117" s="75" t="str">
        <f t="shared" si="48"/>
        <v>J=</v>
      </c>
      <c r="S117" s="71">
        <f t="shared" si="49"/>
        <v>44454</v>
      </c>
      <c r="T117" s="4"/>
      <c r="U117" s="110">
        <f>[2]Plan1!$A275</f>
        <v>45232</v>
      </c>
      <c r="V117" s="111" t="str">
        <f>[2]Plan1!$C275</f>
        <v>Finados</v>
      </c>
      <c r="W117" s="87"/>
      <c r="X117" s="1"/>
      <c r="Y117" s="85"/>
      <c r="Z117" s="86"/>
      <c r="AA117" s="86"/>
      <c r="AB117" s="86"/>
      <c r="AC117" s="3"/>
      <c r="AD117" s="4"/>
      <c r="AE117" s="62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</row>
    <row r="118" spans="1:191" ht="12.75" x14ac:dyDescent="0.2">
      <c r="A118" s="68">
        <f t="shared" si="50"/>
        <v>44291</v>
      </c>
      <c r="B118" s="81">
        <f t="shared" si="39"/>
        <v>1003.55091499</v>
      </c>
      <c r="C118" s="70">
        <f t="shared" si="40"/>
        <v>1000</v>
      </c>
      <c r="D118" s="11">
        <f>IF(VLOOKUP(A118,[1]DI!$A$4:$B$15000,2)=0,D117,VLOOKUP(A118,[1]DI!$A$4:$B$15000,2))</f>
        <v>2.6499999999999999E-2</v>
      </c>
      <c r="E118" s="70">
        <f t="shared" si="51"/>
        <v>1.00010379</v>
      </c>
      <c r="F118" s="70">
        <f>(TRUNC(PRODUCT($E$12:$E117),16))</f>
        <v>1.0082709325102901</v>
      </c>
      <c r="G118" s="70">
        <f t="shared" si="52"/>
        <v>1.0068948844151699</v>
      </c>
      <c r="H118" s="70">
        <f t="shared" si="53"/>
        <v>1.0013666299999999</v>
      </c>
      <c r="I118" s="69">
        <f t="shared" si="41"/>
        <v>0.04</v>
      </c>
      <c r="J118" s="71">
        <f t="shared" si="42"/>
        <v>44270</v>
      </c>
      <c r="K118" s="72">
        <f t="shared" si="43"/>
        <v>14</v>
      </c>
      <c r="L118" s="73">
        <f t="shared" si="44"/>
        <v>14</v>
      </c>
      <c r="M118" s="74">
        <f t="shared" si="37"/>
        <v>1.0021813040000001</v>
      </c>
      <c r="N118" s="74">
        <f t="shared" si="38"/>
        <v>1.0035509149999999</v>
      </c>
      <c r="O118" s="73">
        <f t="shared" si="45"/>
        <v>0</v>
      </c>
      <c r="P118" s="70">
        <f t="shared" si="46"/>
        <v>3.5509149899999999</v>
      </c>
      <c r="Q118" s="70">
        <f t="shared" si="47"/>
        <v>0</v>
      </c>
      <c r="R118" s="75" t="str">
        <f t="shared" si="48"/>
        <v>J=</v>
      </c>
      <c r="S118" s="71">
        <f t="shared" si="49"/>
        <v>44454</v>
      </c>
      <c r="T118" s="4"/>
      <c r="U118" s="110">
        <f>[2]Plan1!$A276</f>
        <v>45245</v>
      </c>
      <c r="V118" s="111" t="str">
        <f>[2]Plan1!$C276</f>
        <v>Proclamação da República</v>
      </c>
      <c r="W118" s="87"/>
      <c r="X118" s="1"/>
      <c r="Y118" s="85"/>
      <c r="Z118" s="86"/>
      <c r="AA118" s="86"/>
      <c r="AB118" s="86"/>
      <c r="AC118" s="3"/>
      <c r="AD118" s="4"/>
      <c r="AE118" s="62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</row>
    <row r="119" spans="1:191" ht="12.75" x14ac:dyDescent="0.2">
      <c r="A119" s="68">
        <f t="shared" si="50"/>
        <v>44292</v>
      </c>
      <c r="B119" s="81">
        <f t="shared" si="39"/>
        <v>1003.81129</v>
      </c>
      <c r="C119" s="70">
        <f t="shared" si="40"/>
        <v>1000</v>
      </c>
      <c r="D119" s="11">
        <f>IF(VLOOKUP(A119,[1]DI!$A$4:$B$15000,2)=0,D118,VLOOKUP(A119,[1]DI!$A$4:$B$15000,2))</f>
        <v>2.6499999999999999E-2</v>
      </c>
      <c r="E119" s="70">
        <f t="shared" si="51"/>
        <v>1.00010379</v>
      </c>
      <c r="F119" s="70">
        <f>(TRUNC(PRODUCT($E$12:$E118),16))</f>
        <v>1.0083755809503701</v>
      </c>
      <c r="G119" s="70">
        <f t="shared" si="52"/>
        <v>1.0068948844151699</v>
      </c>
      <c r="H119" s="70">
        <f t="shared" si="53"/>
        <v>1.00147056</v>
      </c>
      <c r="I119" s="69">
        <f t="shared" si="41"/>
        <v>0.04</v>
      </c>
      <c r="J119" s="71">
        <f t="shared" si="42"/>
        <v>44270</v>
      </c>
      <c r="K119" s="72">
        <f t="shared" si="43"/>
        <v>15</v>
      </c>
      <c r="L119" s="73">
        <f t="shared" si="44"/>
        <v>15</v>
      </c>
      <c r="M119" s="74">
        <f t="shared" si="37"/>
        <v>1.0023372930000001</v>
      </c>
      <c r="N119" s="74">
        <f t="shared" si="38"/>
        <v>1.00381129</v>
      </c>
      <c r="O119" s="73">
        <f t="shared" si="45"/>
        <v>0</v>
      </c>
      <c r="P119" s="70">
        <f t="shared" si="46"/>
        <v>3.8112900000000001</v>
      </c>
      <c r="Q119" s="70">
        <f t="shared" si="47"/>
        <v>0</v>
      </c>
      <c r="R119" s="75" t="str">
        <f t="shared" si="48"/>
        <v>J=</v>
      </c>
      <c r="S119" s="71">
        <f t="shared" si="49"/>
        <v>44454</v>
      </c>
      <c r="T119" s="4"/>
      <c r="U119" s="110">
        <f>[2]Plan1!$A277</f>
        <v>45285</v>
      </c>
      <c r="V119" s="111" t="str">
        <f>[2]Plan1!$C277</f>
        <v>Natal</v>
      </c>
      <c r="W119" s="87"/>
      <c r="X119" s="1"/>
      <c r="Y119" s="85"/>
      <c r="Z119" s="86"/>
      <c r="AA119" s="86"/>
      <c r="AB119" s="86"/>
      <c r="AC119" s="3"/>
      <c r="AD119" s="4"/>
      <c r="AE119" s="62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</row>
    <row r="120" spans="1:191" ht="12.75" x14ac:dyDescent="0.2">
      <c r="A120" s="68">
        <f t="shared" si="50"/>
        <v>44293</v>
      </c>
      <c r="B120" s="81">
        <f t="shared" si="39"/>
        <v>1004.07173299</v>
      </c>
      <c r="C120" s="70">
        <f t="shared" si="40"/>
        <v>1000</v>
      </c>
      <c r="D120" s="11">
        <f>IF(VLOOKUP(A120,[1]DI!$A$4:$B$15000,2)=0,D119,VLOOKUP(A120,[1]DI!$A$4:$B$15000,2))</f>
        <v>2.6499999999999999E-2</v>
      </c>
      <c r="E120" s="70">
        <f t="shared" si="51"/>
        <v>1.00010379</v>
      </c>
      <c r="F120" s="70">
        <f>(TRUNC(PRODUCT($E$12:$E119),16))</f>
        <v>1.00848024025192</v>
      </c>
      <c r="G120" s="70">
        <f t="shared" si="52"/>
        <v>1.0068948844151699</v>
      </c>
      <c r="H120" s="70">
        <f t="shared" si="53"/>
        <v>1.0015745</v>
      </c>
      <c r="I120" s="69">
        <f t="shared" si="41"/>
        <v>0.04</v>
      </c>
      <c r="J120" s="71">
        <f t="shared" si="42"/>
        <v>44270</v>
      </c>
      <c r="K120" s="72">
        <f t="shared" si="43"/>
        <v>16</v>
      </c>
      <c r="L120" s="73">
        <f t="shared" si="44"/>
        <v>16</v>
      </c>
      <c r="M120" s="74">
        <f t="shared" si="37"/>
        <v>1.0024933069999999</v>
      </c>
      <c r="N120" s="74">
        <f t="shared" si="38"/>
        <v>1.004071733</v>
      </c>
      <c r="O120" s="73">
        <f t="shared" si="45"/>
        <v>0</v>
      </c>
      <c r="P120" s="70">
        <f t="shared" si="46"/>
        <v>4.0717329900000001</v>
      </c>
      <c r="Q120" s="70">
        <f t="shared" si="47"/>
        <v>0</v>
      </c>
      <c r="R120" s="75" t="str">
        <f t="shared" si="48"/>
        <v>J=</v>
      </c>
      <c r="S120" s="71">
        <f t="shared" si="49"/>
        <v>44454</v>
      </c>
      <c r="T120" s="4"/>
      <c r="U120" s="110">
        <f>[2]Plan1!$A278</f>
        <v>45292</v>
      </c>
      <c r="V120" s="111" t="str">
        <f>[2]Plan1!$C278</f>
        <v>Confraternização Universal</v>
      </c>
      <c r="W120" s="87"/>
      <c r="X120" s="1"/>
      <c r="Y120" s="85"/>
      <c r="Z120" s="86"/>
      <c r="AA120" s="86"/>
      <c r="AB120" s="86"/>
      <c r="AC120" s="3"/>
      <c r="AD120" s="4"/>
      <c r="AE120" s="62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</row>
    <row r="121" spans="1:191" ht="12.75" x14ac:dyDescent="0.2">
      <c r="A121" s="68">
        <f t="shared" si="50"/>
        <v>44294</v>
      </c>
      <c r="B121" s="81">
        <f t="shared" si="39"/>
        <v>1004.332242</v>
      </c>
      <c r="C121" s="70">
        <f t="shared" si="40"/>
        <v>1000</v>
      </c>
      <c r="D121" s="11">
        <f>IF(VLOOKUP(A121,[1]DI!$A$4:$B$15000,2)=0,D120,VLOOKUP(A121,[1]DI!$A$4:$B$15000,2))</f>
        <v>2.6499999999999999E-2</v>
      </c>
      <c r="E121" s="70">
        <f t="shared" si="51"/>
        <v>1.00010379</v>
      </c>
      <c r="F121" s="70">
        <f>(TRUNC(PRODUCT($E$12:$E120),16))</f>
        <v>1.00858491041606</v>
      </c>
      <c r="G121" s="70">
        <f t="shared" si="52"/>
        <v>1.0068948844151699</v>
      </c>
      <c r="H121" s="70">
        <f t="shared" si="53"/>
        <v>1.00167845</v>
      </c>
      <c r="I121" s="69">
        <f t="shared" si="41"/>
        <v>0.04</v>
      </c>
      <c r="J121" s="71">
        <f t="shared" si="42"/>
        <v>44270</v>
      </c>
      <c r="K121" s="72">
        <f t="shared" si="43"/>
        <v>17</v>
      </c>
      <c r="L121" s="73">
        <f t="shared" si="44"/>
        <v>17</v>
      </c>
      <c r="M121" s="74">
        <f t="shared" si="37"/>
        <v>1.002649345</v>
      </c>
      <c r="N121" s="74">
        <f t="shared" si="38"/>
        <v>1.004332242</v>
      </c>
      <c r="O121" s="73">
        <f t="shared" si="45"/>
        <v>0</v>
      </c>
      <c r="P121" s="70">
        <f t="shared" si="46"/>
        <v>4.3322419999999999</v>
      </c>
      <c r="Q121" s="70">
        <f t="shared" si="47"/>
        <v>0</v>
      </c>
      <c r="R121" s="75" t="str">
        <f t="shared" si="48"/>
        <v>J=</v>
      </c>
      <c r="S121" s="71">
        <f t="shared" si="49"/>
        <v>44454</v>
      </c>
      <c r="T121" s="4"/>
      <c r="U121" s="110">
        <f>[2]Plan1!$A279</f>
        <v>45334</v>
      </c>
      <c r="V121" s="111" t="str">
        <f>[2]Plan1!$C279</f>
        <v>Carnaval</v>
      </c>
      <c r="W121" s="87"/>
      <c r="X121" s="1"/>
      <c r="Y121" s="7"/>
      <c r="Z121" s="7"/>
      <c r="AA121" s="7"/>
      <c r="AB121" s="7"/>
      <c r="AC121" s="3"/>
      <c r="AD121" s="4"/>
      <c r="AE121" s="62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</row>
    <row r="122" spans="1:191" ht="12.75" x14ac:dyDescent="0.2">
      <c r="A122" s="68">
        <f t="shared" si="50"/>
        <v>44295</v>
      </c>
      <c r="B122" s="81">
        <f t="shared" si="39"/>
        <v>1004.59282699</v>
      </c>
      <c r="C122" s="70">
        <f t="shared" si="40"/>
        <v>1000</v>
      </c>
      <c r="D122" s="11">
        <f>IF(VLOOKUP(A122,[1]DI!$A$4:$B$15000,2)=0,D121,VLOOKUP(A122,[1]DI!$A$4:$B$15000,2))</f>
        <v>2.6499999999999999E-2</v>
      </c>
      <c r="E122" s="70">
        <f t="shared" si="51"/>
        <v>1.00010379</v>
      </c>
      <c r="F122" s="70">
        <f>(TRUNC(PRODUCT($E$12:$E121),16))</f>
        <v>1.00868959144391</v>
      </c>
      <c r="G122" s="70">
        <f t="shared" si="52"/>
        <v>1.0068948844151699</v>
      </c>
      <c r="H122" s="70">
        <f t="shared" si="53"/>
        <v>1.0017824200000001</v>
      </c>
      <c r="I122" s="69">
        <f t="shared" si="41"/>
        <v>0.04</v>
      </c>
      <c r="J122" s="71">
        <f t="shared" si="42"/>
        <v>44270</v>
      </c>
      <c r="K122" s="72">
        <f t="shared" si="43"/>
        <v>18</v>
      </c>
      <c r="L122" s="73">
        <f t="shared" si="44"/>
        <v>18</v>
      </c>
      <c r="M122" s="74">
        <f t="shared" si="37"/>
        <v>1.0028054070000001</v>
      </c>
      <c r="N122" s="74">
        <f t="shared" si="38"/>
        <v>1.004592827</v>
      </c>
      <c r="O122" s="73">
        <f t="shared" si="45"/>
        <v>0</v>
      </c>
      <c r="P122" s="70">
        <f t="shared" si="46"/>
        <v>4.5928269899999998</v>
      </c>
      <c r="Q122" s="70">
        <f t="shared" si="47"/>
        <v>0</v>
      </c>
      <c r="R122" s="75" t="str">
        <f t="shared" si="48"/>
        <v>J=</v>
      </c>
      <c r="S122" s="71">
        <f t="shared" si="49"/>
        <v>44454</v>
      </c>
      <c r="T122" s="4"/>
      <c r="U122" s="110">
        <f>[2]Plan1!$A280</f>
        <v>45335</v>
      </c>
      <c r="V122" s="111" t="str">
        <f>[2]Plan1!$C280</f>
        <v>Carnaval</v>
      </c>
      <c r="W122" s="87"/>
      <c r="X122" s="1"/>
      <c r="Y122" s="7"/>
      <c r="Z122" s="7"/>
      <c r="AA122" s="7"/>
      <c r="AB122" s="7"/>
      <c r="AC122" s="3"/>
      <c r="AD122" s="4"/>
      <c r="AE122" s="62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</row>
    <row r="123" spans="1:191" ht="12.75" x14ac:dyDescent="0.2">
      <c r="A123" s="68">
        <f t="shared" si="50"/>
        <v>44298</v>
      </c>
      <c r="B123" s="81">
        <f t="shared" si="39"/>
        <v>1004.853471</v>
      </c>
      <c r="C123" s="70">
        <f t="shared" si="40"/>
        <v>1000</v>
      </c>
      <c r="D123" s="11">
        <f>IF(VLOOKUP(A123,[1]DI!$A$4:$B$15000,2)=0,D122,VLOOKUP(A123,[1]DI!$A$4:$B$15000,2))</f>
        <v>2.6499999999999999E-2</v>
      </c>
      <c r="E123" s="70">
        <f t="shared" si="51"/>
        <v>1.00010379</v>
      </c>
      <c r="F123" s="70">
        <f>(TRUNC(PRODUCT($E$12:$E122),16))</f>
        <v>1.0087942833366099</v>
      </c>
      <c r="G123" s="70">
        <f t="shared" si="52"/>
        <v>1.0068948844151699</v>
      </c>
      <c r="H123" s="70">
        <f t="shared" si="53"/>
        <v>1.0018863899999999</v>
      </c>
      <c r="I123" s="69">
        <f t="shared" si="41"/>
        <v>0.04</v>
      </c>
      <c r="J123" s="71">
        <f t="shared" si="42"/>
        <v>44270</v>
      </c>
      <c r="K123" s="72">
        <f t="shared" si="43"/>
        <v>19</v>
      </c>
      <c r="L123" s="73">
        <f t="shared" si="44"/>
        <v>19</v>
      </c>
      <c r="M123" s="74">
        <f t="shared" si="37"/>
        <v>1.002961494</v>
      </c>
      <c r="N123" s="74">
        <f t="shared" si="38"/>
        <v>1.0048534710000001</v>
      </c>
      <c r="O123" s="73">
        <f t="shared" si="45"/>
        <v>0</v>
      </c>
      <c r="P123" s="70">
        <f t="shared" si="46"/>
        <v>4.8534709999999999</v>
      </c>
      <c r="Q123" s="70">
        <f t="shared" si="47"/>
        <v>0</v>
      </c>
      <c r="R123" s="75" t="str">
        <f t="shared" si="48"/>
        <v>J=</v>
      </c>
      <c r="S123" s="71">
        <f t="shared" si="49"/>
        <v>44454</v>
      </c>
      <c r="T123" s="4"/>
      <c r="U123" s="110">
        <f>[2]Plan1!$A281</f>
        <v>45380</v>
      </c>
      <c r="V123" s="111" t="str">
        <f>[2]Plan1!$C281</f>
        <v>Paixão de Cristo</v>
      </c>
      <c r="W123" s="87"/>
      <c r="X123" s="1"/>
      <c r="Y123" s="7"/>
      <c r="Z123" s="7"/>
      <c r="AA123" s="7"/>
      <c r="AB123" s="7"/>
      <c r="AC123" s="3"/>
      <c r="AD123" s="4"/>
      <c r="AE123" s="62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</row>
    <row r="124" spans="1:191" ht="12.75" x14ac:dyDescent="0.2">
      <c r="A124" s="68">
        <f t="shared" si="50"/>
        <v>44299</v>
      </c>
      <c r="B124" s="81">
        <f t="shared" si="39"/>
        <v>1005.11419</v>
      </c>
      <c r="C124" s="70">
        <f t="shared" si="40"/>
        <v>1000</v>
      </c>
      <c r="D124" s="11">
        <f>IF(VLOOKUP(A124,[1]DI!$A$4:$B$15000,2)=0,D123,VLOOKUP(A124,[1]DI!$A$4:$B$15000,2))</f>
        <v>2.6499999999999999E-2</v>
      </c>
      <c r="E124" s="70">
        <f t="shared" si="51"/>
        <v>1.00010379</v>
      </c>
      <c r="F124" s="70">
        <f>(TRUNC(PRODUCT($E$12:$E123),16))</f>
        <v>1.00889898609527</v>
      </c>
      <c r="G124" s="70">
        <f t="shared" si="52"/>
        <v>1.0068948844151699</v>
      </c>
      <c r="H124" s="70">
        <f t="shared" si="53"/>
        <v>1.0019903800000001</v>
      </c>
      <c r="I124" s="69">
        <f t="shared" si="41"/>
        <v>0.04</v>
      </c>
      <c r="J124" s="71">
        <f t="shared" si="42"/>
        <v>44270</v>
      </c>
      <c r="K124" s="72">
        <f t="shared" si="43"/>
        <v>20</v>
      </c>
      <c r="L124" s="73">
        <f t="shared" si="44"/>
        <v>20</v>
      </c>
      <c r="M124" s="74">
        <f t="shared" si="37"/>
        <v>1.0031176049999999</v>
      </c>
      <c r="N124" s="74">
        <f t="shared" si="38"/>
        <v>1.00511419</v>
      </c>
      <c r="O124" s="73">
        <f t="shared" si="45"/>
        <v>0</v>
      </c>
      <c r="P124" s="70">
        <f t="shared" si="46"/>
        <v>5.1141899999999998</v>
      </c>
      <c r="Q124" s="70">
        <f t="shared" si="47"/>
        <v>0</v>
      </c>
      <c r="R124" s="75" t="str">
        <f t="shared" si="48"/>
        <v>J=</v>
      </c>
      <c r="S124" s="71">
        <f t="shared" si="49"/>
        <v>44454</v>
      </c>
      <c r="T124" s="4"/>
      <c r="U124" s="110">
        <f>[2]Plan1!$A282</f>
        <v>45403</v>
      </c>
      <c r="V124" s="111" t="str">
        <f>[2]Plan1!$C282</f>
        <v>Tiradentes</v>
      </c>
      <c r="W124" s="87"/>
      <c r="X124" s="1"/>
      <c r="Y124" s="7"/>
      <c r="Z124" s="7"/>
      <c r="AA124" s="7"/>
      <c r="AB124" s="7"/>
      <c r="AC124" s="3"/>
      <c r="AD124" s="4"/>
      <c r="AE124" s="62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</row>
    <row r="125" spans="1:191" ht="12.75" x14ac:dyDescent="0.2">
      <c r="A125" s="68">
        <f t="shared" si="50"/>
        <v>44300</v>
      </c>
      <c r="B125" s="81">
        <f t="shared" si="39"/>
        <v>1005.37496599</v>
      </c>
      <c r="C125" s="70">
        <f t="shared" si="40"/>
        <v>1000</v>
      </c>
      <c r="D125" s="11">
        <f>IF(VLOOKUP(A125,[1]DI!$A$4:$B$15000,2)=0,D124,VLOOKUP(A125,[1]DI!$A$4:$B$15000,2))</f>
        <v>2.6499999999999999E-2</v>
      </c>
      <c r="E125" s="70">
        <f t="shared" si="51"/>
        <v>1.00010379</v>
      </c>
      <c r="F125" s="70">
        <f>(TRUNC(PRODUCT($E$12:$E124),16))</f>
        <v>1.0090036997210401</v>
      </c>
      <c r="G125" s="70">
        <f t="shared" si="52"/>
        <v>1.0068948844151699</v>
      </c>
      <c r="H125" s="70">
        <f t="shared" si="53"/>
        <v>1.00209437</v>
      </c>
      <c r="I125" s="69">
        <f t="shared" si="41"/>
        <v>0.04</v>
      </c>
      <c r="J125" s="71">
        <f t="shared" si="42"/>
        <v>44270</v>
      </c>
      <c r="K125" s="72">
        <f t="shared" si="43"/>
        <v>21</v>
      </c>
      <c r="L125" s="73">
        <f t="shared" si="44"/>
        <v>21</v>
      </c>
      <c r="M125" s="74">
        <f t="shared" si="37"/>
        <v>1.00327374</v>
      </c>
      <c r="N125" s="74">
        <f t="shared" si="38"/>
        <v>1.005374966</v>
      </c>
      <c r="O125" s="73">
        <f t="shared" si="45"/>
        <v>0</v>
      </c>
      <c r="P125" s="70">
        <f t="shared" si="46"/>
        <v>5.3749659899999997</v>
      </c>
      <c r="Q125" s="70">
        <f t="shared" si="47"/>
        <v>0</v>
      </c>
      <c r="R125" s="75" t="str">
        <f t="shared" si="48"/>
        <v>J=</v>
      </c>
      <c r="S125" s="71">
        <f t="shared" si="49"/>
        <v>44454</v>
      </c>
      <c r="T125" s="4"/>
      <c r="U125" s="110">
        <f>[2]Plan1!$A283</f>
        <v>45413</v>
      </c>
      <c r="V125" s="111" t="str">
        <f>[2]Plan1!$C283</f>
        <v>Dia do Trabalho</v>
      </c>
      <c r="W125" s="87"/>
      <c r="X125" s="1"/>
      <c r="Y125" s="7"/>
      <c r="Z125" s="7"/>
      <c r="AA125" s="7"/>
      <c r="AB125" s="7"/>
      <c r="AC125" s="3"/>
      <c r="AD125" s="4"/>
      <c r="AE125" s="62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</row>
    <row r="126" spans="1:191" ht="12.75" x14ac:dyDescent="0.2">
      <c r="A126" s="68">
        <f t="shared" si="50"/>
        <v>44301</v>
      </c>
      <c r="B126" s="81">
        <f t="shared" si="39"/>
        <v>1005.635819</v>
      </c>
      <c r="C126" s="70">
        <f t="shared" si="40"/>
        <v>1000</v>
      </c>
      <c r="D126" s="11">
        <f>IF(VLOOKUP(A126,[1]DI!$A$4:$B$15000,2)=0,D125,VLOOKUP(A126,[1]DI!$A$4:$B$15000,2))</f>
        <v>2.6499999999999999E-2</v>
      </c>
      <c r="E126" s="70">
        <f t="shared" si="51"/>
        <v>1.00010379</v>
      </c>
      <c r="F126" s="70">
        <f>(TRUNC(PRODUCT($E$12:$E125),16))</f>
        <v>1.0091084242150301</v>
      </c>
      <c r="G126" s="70">
        <f t="shared" si="52"/>
        <v>1.0068948844151699</v>
      </c>
      <c r="H126" s="70">
        <f t="shared" si="53"/>
        <v>1.0021983800000001</v>
      </c>
      <c r="I126" s="69">
        <f t="shared" si="41"/>
        <v>0.04</v>
      </c>
      <c r="J126" s="71">
        <f t="shared" si="42"/>
        <v>44270</v>
      </c>
      <c r="K126" s="72">
        <f t="shared" si="43"/>
        <v>22</v>
      </c>
      <c r="L126" s="73">
        <f t="shared" si="44"/>
        <v>22</v>
      </c>
      <c r="M126" s="74">
        <f t="shared" si="37"/>
        <v>1.0034298989999999</v>
      </c>
      <c r="N126" s="74">
        <f t="shared" si="38"/>
        <v>1.0056358190000001</v>
      </c>
      <c r="O126" s="73">
        <f t="shared" si="45"/>
        <v>0</v>
      </c>
      <c r="P126" s="70">
        <f t="shared" si="46"/>
        <v>5.6358189999999997</v>
      </c>
      <c r="Q126" s="70">
        <f t="shared" si="47"/>
        <v>0</v>
      </c>
      <c r="R126" s="75" t="str">
        <f t="shared" si="48"/>
        <v>J=</v>
      </c>
      <c r="S126" s="71">
        <f t="shared" si="49"/>
        <v>44454</v>
      </c>
      <c r="T126" s="4"/>
      <c r="U126" s="110">
        <f>[2]Plan1!$A284</f>
        <v>45442</v>
      </c>
      <c r="V126" s="111" t="str">
        <f>[2]Plan1!$C284</f>
        <v>Corpus Christi</v>
      </c>
      <c r="W126" s="87"/>
      <c r="X126" s="1"/>
      <c r="Y126" s="7"/>
      <c r="Z126" s="7"/>
      <c r="AA126" s="7"/>
      <c r="AB126" s="7"/>
      <c r="AC126" s="3"/>
      <c r="AD126" s="4"/>
      <c r="AE126" s="62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</row>
    <row r="127" spans="1:191" ht="12.75" x14ac:dyDescent="0.2">
      <c r="A127" s="68">
        <f t="shared" si="50"/>
        <v>44302</v>
      </c>
      <c r="B127" s="81">
        <f t="shared" si="39"/>
        <v>1005.89674</v>
      </c>
      <c r="C127" s="70">
        <f t="shared" si="40"/>
        <v>1000</v>
      </c>
      <c r="D127" s="11">
        <f>IF(VLOOKUP(A127,[1]DI!$A$4:$B$15000,2)=0,D126,VLOOKUP(A127,[1]DI!$A$4:$B$15000,2))</f>
        <v>2.6499999999999999E-2</v>
      </c>
      <c r="E127" s="70">
        <f t="shared" si="51"/>
        <v>1.00010379</v>
      </c>
      <c r="F127" s="70">
        <f>(TRUNC(PRODUCT($E$12:$E126),16))</f>
        <v>1.00921315957838</v>
      </c>
      <c r="G127" s="70">
        <f t="shared" si="52"/>
        <v>1.0068948844151699</v>
      </c>
      <c r="H127" s="70">
        <f t="shared" si="53"/>
        <v>1.0023024</v>
      </c>
      <c r="I127" s="69">
        <f t="shared" si="41"/>
        <v>0.04</v>
      </c>
      <c r="J127" s="71">
        <f t="shared" si="42"/>
        <v>44270</v>
      </c>
      <c r="K127" s="72">
        <f t="shared" si="43"/>
        <v>23</v>
      </c>
      <c r="L127" s="73">
        <f t="shared" si="44"/>
        <v>23</v>
      </c>
      <c r="M127" s="74">
        <f t="shared" si="37"/>
        <v>1.0035860830000001</v>
      </c>
      <c r="N127" s="74">
        <f t="shared" si="38"/>
        <v>1.0058967400000001</v>
      </c>
      <c r="O127" s="73">
        <f t="shared" si="45"/>
        <v>0</v>
      </c>
      <c r="P127" s="70">
        <f t="shared" si="46"/>
        <v>5.8967400000000003</v>
      </c>
      <c r="Q127" s="70">
        <f t="shared" si="47"/>
        <v>0</v>
      </c>
      <c r="R127" s="75" t="str">
        <f t="shared" si="48"/>
        <v>J=</v>
      </c>
      <c r="S127" s="71">
        <f t="shared" si="49"/>
        <v>44454</v>
      </c>
      <c r="T127" s="4"/>
      <c r="U127" s="110">
        <f>[2]Plan1!$A285</f>
        <v>45542</v>
      </c>
      <c r="V127" s="111" t="str">
        <f>[2]Plan1!$C285</f>
        <v>Independência do Brasil</v>
      </c>
      <c r="W127" s="87"/>
      <c r="X127" s="1"/>
      <c r="Y127" s="7"/>
      <c r="Z127" s="7"/>
      <c r="AA127" s="7"/>
      <c r="AB127" s="7"/>
      <c r="AC127" s="3"/>
      <c r="AD127" s="4"/>
      <c r="AE127" s="62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</row>
    <row r="128" spans="1:191" ht="12.75" x14ac:dyDescent="0.2">
      <c r="A128" s="68">
        <f t="shared" si="50"/>
        <v>44305</v>
      </c>
      <c r="B128" s="81">
        <f t="shared" si="39"/>
        <v>1006.15772699</v>
      </c>
      <c r="C128" s="70">
        <f t="shared" si="40"/>
        <v>1000</v>
      </c>
      <c r="D128" s="11">
        <f>IF(VLOOKUP(A128,[1]DI!$A$4:$B$15000,2)=0,D127,VLOOKUP(A128,[1]DI!$A$4:$B$15000,2))</f>
        <v>2.6499999999999999E-2</v>
      </c>
      <c r="E128" s="70">
        <f t="shared" si="51"/>
        <v>1.00010379</v>
      </c>
      <c r="F128" s="70">
        <f>(TRUNC(PRODUCT($E$12:$E127),16))</f>
        <v>1.0093179058122199</v>
      </c>
      <c r="G128" s="70">
        <f t="shared" si="52"/>
        <v>1.0068948844151699</v>
      </c>
      <c r="H128" s="70">
        <f t="shared" si="53"/>
        <v>1.00240643</v>
      </c>
      <c r="I128" s="69">
        <f t="shared" si="41"/>
        <v>0.04</v>
      </c>
      <c r="J128" s="71">
        <f t="shared" si="42"/>
        <v>44270</v>
      </c>
      <c r="K128" s="72">
        <f t="shared" si="43"/>
        <v>24</v>
      </c>
      <c r="L128" s="73">
        <f t="shared" si="44"/>
        <v>24</v>
      </c>
      <c r="M128" s="74">
        <f t="shared" si="37"/>
        <v>1.003742291</v>
      </c>
      <c r="N128" s="74">
        <f t="shared" si="38"/>
        <v>1.0061577269999999</v>
      </c>
      <c r="O128" s="73">
        <f t="shared" si="45"/>
        <v>0</v>
      </c>
      <c r="P128" s="70">
        <f t="shared" si="46"/>
        <v>6.1577269899999996</v>
      </c>
      <c r="Q128" s="70">
        <f t="shared" si="47"/>
        <v>0</v>
      </c>
      <c r="R128" s="75" t="str">
        <f t="shared" si="48"/>
        <v>J=</v>
      </c>
      <c r="S128" s="71">
        <f t="shared" si="49"/>
        <v>44454</v>
      </c>
      <c r="T128" s="4"/>
      <c r="U128" s="110">
        <f>[2]Plan1!$A286</f>
        <v>45577</v>
      </c>
      <c r="V128" s="111" t="str">
        <f>[2]Plan1!$C286</f>
        <v>Nossa Sr.a Aparecida - Padroeira do Brasil</v>
      </c>
      <c r="W128" s="87"/>
      <c r="X128" s="1"/>
      <c r="Y128" s="7"/>
      <c r="Z128" s="7"/>
      <c r="AA128" s="7"/>
      <c r="AB128" s="7"/>
      <c r="AC128" s="3"/>
      <c r="AD128" s="4"/>
      <c r="AE128" s="62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</row>
    <row r="129" spans="1:194" ht="12.75" x14ac:dyDescent="0.2">
      <c r="A129" s="68">
        <f t="shared" si="50"/>
        <v>44306</v>
      </c>
      <c r="B129" s="81">
        <f t="shared" si="39"/>
        <v>1006.41877999</v>
      </c>
      <c r="C129" s="70">
        <f t="shared" si="40"/>
        <v>1000</v>
      </c>
      <c r="D129" s="11">
        <f>IF(VLOOKUP(A129,[1]DI!$A$4:$B$15000,2)=0,D128,VLOOKUP(A129,[1]DI!$A$4:$B$15000,2))</f>
        <v>2.6499999999999999E-2</v>
      </c>
      <c r="E129" s="70">
        <f t="shared" si="51"/>
        <v>1.00010379</v>
      </c>
      <c r="F129" s="70">
        <f>(TRUNC(PRODUCT($E$12:$E128),16))</f>
        <v>1.0094226629176599</v>
      </c>
      <c r="G129" s="70">
        <f t="shared" si="52"/>
        <v>1.0068948844151699</v>
      </c>
      <c r="H129" s="70">
        <f t="shared" si="53"/>
        <v>1.00251047</v>
      </c>
      <c r="I129" s="69">
        <f t="shared" si="41"/>
        <v>0.04</v>
      </c>
      <c r="J129" s="71">
        <f t="shared" si="42"/>
        <v>44270</v>
      </c>
      <c r="K129" s="72">
        <f t="shared" si="43"/>
        <v>25</v>
      </c>
      <c r="L129" s="73">
        <f t="shared" si="44"/>
        <v>25</v>
      </c>
      <c r="M129" s="74">
        <f t="shared" si="37"/>
        <v>1.0038985229999999</v>
      </c>
      <c r="N129" s="74">
        <f t="shared" si="38"/>
        <v>1.00641878</v>
      </c>
      <c r="O129" s="73">
        <f t="shared" si="45"/>
        <v>0</v>
      </c>
      <c r="P129" s="70">
        <f t="shared" si="46"/>
        <v>6.41877999</v>
      </c>
      <c r="Q129" s="70">
        <f t="shared" si="47"/>
        <v>0</v>
      </c>
      <c r="R129" s="75" t="str">
        <f t="shared" si="48"/>
        <v>J=</v>
      </c>
      <c r="S129" s="71">
        <f t="shared" si="49"/>
        <v>44454</v>
      </c>
      <c r="T129" s="4"/>
      <c r="U129" s="110">
        <f>[2]Plan1!$A287</f>
        <v>45598</v>
      </c>
      <c r="V129" s="111" t="str">
        <f>[2]Plan1!$C287</f>
        <v>Finados</v>
      </c>
      <c r="W129" s="87"/>
      <c r="X129" s="1"/>
      <c r="Y129" s="7"/>
      <c r="Z129" s="7"/>
      <c r="AA129" s="7"/>
      <c r="AB129" s="7"/>
      <c r="AC129" s="3"/>
      <c r="AD129" s="4"/>
      <c r="AE129" s="62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</row>
    <row r="130" spans="1:194" ht="12.75" x14ac:dyDescent="0.2">
      <c r="A130" s="68">
        <f t="shared" si="50"/>
        <v>44308</v>
      </c>
      <c r="B130" s="81">
        <f t="shared" si="39"/>
        <v>1006.679901</v>
      </c>
      <c r="C130" s="70">
        <f t="shared" si="40"/>
        <v>1000</v>
      </c>
      <c r="D130" s="11">
        <f>IF(VLOOKUP(A130,[1]DI!$A$4:$B$15000,2)=0,D129,VLOOKUP(A130,[1]DI!$A$4:$B$15000,2))</f>
        <v>2.6499999999999999E-2</v>
      </c>
      <c r="E130" s="70">
        <f t="shared" si="51"/>
        <v>1.00010379</v>
      </c>
      <c r="F130" s="70">
        <f>(TRUNC(PRODUCT($E$12:$E129),16))</f>
        <v>1.00952743089584</v>
      </c>
      <c r="G130" s="70">
        <f t="shared" si="52"/>
        <v>1.0068948844151699</v>
      </c>
      <c r="H130" s="70">
        <f t="shared" si="53"/>
        <v>1.0026145200000001</v>
      </c>
      <c r="I130" s="69">
        <f t="shared" si="41"/>
        <v>0.04</v>
      </c>
      <c r="J130" s="71">
        <f t="shared" si="42"/>
        <v>44270</v>
      </c>
      <c r="K130" s="72">
        <f t="shared" si="43"/>
        <v>26</v>
      </c>
      <c r="L130" s="73">
        <f t="shared" si="44"/>
        <v>26</v>
      </c>
      <c r="M130" s="74">
        <f t="shared" si="37"/>
        <v>1.0040547799999999</v>
      </c>
      <c r="N130" s="74">
        <f t="shared" si="38"/>
        <v>1.006679901</v>
      </c>
      <c r="O130" s="73">
        <f t="shared" si="45"/>
        <v>0</v>
      </c>
      <c r="P130" s="70">
        <f t="shared" si="46"/>
        <v>6.6799010000000001</v>
      </c>
      <c r="Q130" s="70">
        <f t="shared" si="47"/>
        <v>0</v>
      </c>
      <c r="R130" s="75" t="str">
        <f t="shared" si="48"/>
        <v>J=</v>
      </c>
      <c r="S130" s="71">
        <f t="shared" si="49"/>
        <v>44454</v>
      </c>
      <c r="T130" s="4"/>
      <c r="U130" s="110">
        <f>[2]Plan1!$A288</f>
        <v>45611</v>
      </c>
      <c r="V130" s="111" t="str">
        <f>[2]Plan1!$C288</f>
        <v>Proclamação da República</v>
      </c>
      <c r="W130" s="87"/>
      <c r="X130" s="1"/>
      <c r="Y130" s="7"/>
      <c r="Z130" s="7"/>
      <c r="AA130" s="7"/>
      <c r="AB130" s="7"/>
      <c r="AC130" s="3"/>
      <c r="AD130" s="4"/>
      <c r="AE130" s="62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</row>
    <row r="131" spans="1:194" ht="12.75" x14ac:dyDescent="0.2">
      <c r="A131" s="68">
        <f t="shared" si="50"/>
        <v>44309</v>
      </c>
      <c r="B131" s="81">
        <f t="shared" si="39"/>
        <v>1006.94108899</v>
      </c>
      <c r="C131" s="70">
        <f t="shared" si="40"/>
        <v>1000</v>
      </c>
      <c r="D131" s="11">
        <f>IF(VLOOKUP(A131,[1]DI!$A$4:$B$15000,2)=0,D130,VLOOKUP(A131,[1]DI!$A$4:$B$15000,2))</f>
        <v>2.6499999999999999E-2</v>
      </c>
      <c r="E131" s="70">
        <f t="shared" si="51"/>
        <v>1.00010379</v>
      </c>
      <c r="F131" s="70">
        <f>(TRUNC(PRODUCT($E$12:$E130),16))</f>
        <v>1.0096322097479</v>
      </c>
      <c r="G131" s="70">
        <f t="shared" si="52"/>
        <v>1.0068948844151699</v>
      </c>
      <c r="H131" s="70">
        <f t="shared" si="53"/>
        <v>1.00271858</v>
      </c>
      <c r="I131" s="69">
        <f t="shared" si="41"/>
        <v>0.04</v>
      </c>
      <c r="J131" s="71">
        <f t="shared" si="42"/>
        <v>44270</v>
      </c>
      <c r="K131" s="72">
        <f t="shared" si="43"/>
        <v>27</v>
      </c>
      <c r="L131" s="73">
        <f t="shared" si="44"/>
        <v>27</v>
      </c>
      <c r="M131" s="74">
        <f t="shared" si="37"/>
        <v>1.0042110609999999</v>
      </c>
      <c r="N131" s="74">
        <f t="shared" si="38"/>
        <v>1.0069410889999999</v>
      </c>
      <c r="O131" s="73">
        <f t="shared" si="45"/>
        <v>0</v>
      </c>
      <c r="P131" s="70">
        <f t="shared" si="46"/>
        <v>6.9410889899999999</v>
      </c>
      <c r="Q131" s="70">
        <f t="shared" si="47"/>
        <v>0</v>
      </c>
      <c r="R131" s="75" t="str">
        <f t="shared" si="48"/>
        <v>J=</v>
      </c>
      <c r="S131" s="71">
        <f t="shared" si="49"/>
        <v>44454</v>
      </c>
      <c r="T131" s="4"/>
      <c r="U131" s="110">
        <f>[2]Plan1!$A289</f>
        <v>45616</v>
      </c>
      <c r="V131" s="111" t="str">
        <f>[2]Plan1!$C289</f>
        <v>Dia Nacional de Zumbi e da Consciência Negra</v>
      </c>
      <c r="W131" s="87"/>
      <c r="X131" s="1"/>
      <c r="Y131" s="7"/>
      <c r="Z131" s="7"/>
      <c r="AA131" s="7"/>
      <c r="AB131" s="7"/>
      <c r="AC131" s="3"/>
      <c r="AD131" s="4"/>
      <c r="AE131" s="62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</row>
    <row r="132" spans="1:194" ht="12.75" x14ac:dyDescent="0.2">
      <c r="A132" s="68">
        <f t="shared" si="50"/>
        <v>44312</v>
      </c>
      <c r="B132" s="81">
        <f t="shared" si="39"/>
        <v>1007.20234399</v>
      </c>
      <c r="C132" s="70">
        <f t="shared" si="40"/>
        <v>1000</v>
      </c>
      <c r="D132" s="11">
        <f>IF(VLOOKUP(A132,[1]DI!$A$4:$B$15000,2)=0,D131,VLOOKUP(A132,[1]DI!$A$4:$B$15000,2))</f>
        <v>2.6499999999999999E-2</v>
      </c>
      <c r="E132" s="70">
        <f t="shared" si="51"/>
        <v>1.00010379</v>
      </c>
      <c r="F132" s="70">
        <f>(TRUNC(PRODUCT($E$12:$E131),16))</f>
        <v>1.0097369994749501</v>
      </c>
      <c r="G132" s="70">
        <f t="shared" si="52"/>
        <v>1.0068948844151699</v>
      </c>
      <c r="H132" s="70">
        <f t="shared" si="53"/>
        <v>1.0028226499999999</v>
      </c>
      <c r="I132" s="69">
        <f t="shared" si="41"/>
        <v>0.04</v>
      </c>
      <c r="J132" s="71">
        <f t="shared" si="42"/>
        <v>44270</v>
      </c>
      <c r="K132" s="72">
        <f t="shared" si="43"/>
        <v>28</v>
      </c>
      <c r="L132" s="73">
        <f t="shared" si="44"/>
        <v>28</v>
      </c>
      <c r="M132" s="74">
        <f t="shared" si="37"/>
        <v>1.0043673660000001</v>
      </c>
      <c r="N132" s="74">
        <f t="shared" si="38"/>
        <v>1.007202344</v>
      </c>
      <c r="O132" s="73">
        <f t="shared" si="45"/>
        <v>0</v>
      </c>
      <c r="P132" s="70">
        <f t="shared" si="46"/>
        <v>7.2023439900000001</v>
      </c>
      <c r="Q132" s="70">
        <f t="shared" si="47"/>
        <v>0</v>
      </c>
      <c r="R132" s="75" t="str">
        <f t="shared" si="48"/>
        <v>J=</v>
      </c>
      <c r="S132" s="71">
        <f t="shared" si="49"/>
        <v>44454</v>
      </c>
      <c r="T132" s="4"/>
      <c r="U132" s="110">
        <f>[2]Plan1!$A290</f>
        <v>45651</v>
      </c>
      <c r="V132" s="111" t="str">
        <f>[2]Plan1!$C290</f>
        <v>Natal</v>
      </c>
      <c r="W132" s="87"/>
      <c r="X132" s="1"/>
      <c r="Y132" s="7"/>
      <c r="Z132" s="7"/>
      <c r="AA132" s="7"/>
      <c r="AB132" s="7"/>
      <c r="AC132" s="3"/>
      <c r="AD132" s="4"/>
      <c r="AE132" s="62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</row>
    <row r="133" spans="1:194" ht="12.75" x14ac:dyDescent="0.2">
      <c r="A133" s="68">
        <f t="shared" si="50"/>
        <v>44313</v>
      </c>
      <c r="B133" s="81">
        <f t="shared" si="39"/>
        <v>1007.46367599</v>
      </c>
      <c r="C133" s="70">
        <f t="shared" si="40"/>
        <v>1000</v>
      </c>
      <c r="D133" s="11">
        <f>IF(VLOOKUP(A133,[1]DI!$A$4:$B$15000,2)=0,D132,VLOOKUP(A133,[1]DI!$A$4:$B$15000,2))</f>
        <v>2.6499999999999999E-2</v>
      </c>
      <c r="E133" s="70">
        <f t="shared" si="51"/>
        <v>1.00010379</v>
      </c>
      <c r="F133" s="70">
        <f>(TRUNC(PRODUCT($E$12:$E132),16))</f>
        <v>1.00984180007812</v>
      </c>
      <c r="G133" s="70">
        <f t="shared" si="52"/>
        <v>1.0068948844151699</v>
      </c>
      <c r="H133" s="70">
        <f t="shared" si="53"/>
        <v>1.0029267399999999</v>
      </c>
      <c r="I133" s="69">
        <f t="shared" si="41"/>
        <v>0.04</v>
      </c>
      <c r="J133" s="71">
        <f t="shared" si="42"/>
        <v>44270</v>
      </c>
      <c r="K133" s="72">
        <f t="shared" si="43"/>
        <v>29</v>
      </c>
      <c r="L133" s="73">
        <f t="shared" si="44"/>
        <v>29</v>
      </c>
      <c r="M133" s="74">
        <f t="shared" si="37"/>
        <v>1.0045236959999999</v>
      </c>
      <c r="N133" s="74">
        <f t="shared" si="38"/>
        <v>1.007463676</v>
      </c>
      <c r="O133" s="73">
        <f t="shared" si="45"/>
        <v>0</v>
      </c>
      <c r="P133" s="70">
        <f t="shared" si="46"/>
        <v>7.4636759899999996</v>
      </c>
      <c r="Q133" s="70">
        <f t="shared" si="47"/>
        <v>0</v>
      </c>
      <c r="R133" s="75" t="str">
        <f t="shared" si="48"/>
        <v>J=</v>
      </c>
      <c r="S133" s="71">
        <f t="shared" si="49"/>
        <v>44454</v>
      </c>
      <c r="T133" s="4"/>
      <c r="U133" s="110">
        <f>[2]Plan1!$A291</f>
        <v>45658</v>
      </c>
      <c r="V133" s="111" t="str">
        <f>[2]Plan1!$C291</f>
        <v>Confraternização Universal</v>
      </c>
      <c r="W133" s="87"/>
      <c r="X133" s="1"/>
      <c r="Y133" s="7"/>
      <c r="Z133" s="7"/>
      <c r="AA133" s="7"/>
      <c r="AB133" s="7"/>
      <c r="AC133" s="1"/>
      <c r="AD133" s="4"/>
      <c r="AE133" s="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</row>
    <row r="134" spans="1:194" ht="12.75" x14ac:dyDescent="0.2">
      <c r="A134" s="68">
        <f t="shared" si="50"/>
        <v>44314</v>
      </c>
      <c r="B134" s="81">
        <f t="shared" si="39"/>
        <v>1007.72506399</v>
      </c>
      <c r="C134" s="70">
        <f t="shared" si="40"/>
        <v>1000</v>
      </c>
      <c r="D134" s="11">
        <f>IF(VLOOKUP(A134,[1]DI!$A$4:$B$15000,2)=0,D133,VLOOKUP(A134,[1]DI!$A$4:$B$15000,2))</f>
        <v>2.6499999999999999E-2</v>
      </c>
      <c r="E134" s="70">
        <f t="shared" si="51"/>
        <v>1.00010379</v>
      </c>
      <c r="F134" s="70">
        <f>(TRUNC(PRODUCT($E$12:$E133),16))</f>
        <v>1.00994661155855</v>
      </c>
      <c r="G134" s="70">
        <f t="shared" si="52"/>
        <v>1.0068948844151699</v>
      </c>
      <c r="H134" s="70">
        <f t="shared" si="53"/>
        <v>1.0030308299999999</v>
      </c>
      <c r="I134" s="69">
        <f t="shared" si="41"/>
        <v>0.04</v>
      </c>
      <c r="J134" s="71">
        <f t="shared" si="42"/>
        <v>44270</v>
      </c>
      <c r="K134" s="72">
        <f t="shared" si="43"/>
        <v>30</v>
      </c>
      <c r="L134" s="73">
        <f t="shared" si="44"/>
        <v>30</v>
      </c>
      <c r="M134" s="74">
        <f t="shared" si="37"/>
        <v>1.0046800499999999</v>
      </c>
      <c r="N134" s="74">
        <f t="shared" si="38"/>
        <v>1.0077250639999999</v>
      </c>
      <c r="O134" s="73">
        <f t="shared" si="45"/>
        <v>0</v>
      </c>
      <c r="P134" s="70">
        <f t="shared" si="46"/>
        <v>7.7250639899999998</v>
      </c>
      <c r="Q134" s="70">
        <f t="shared" si="47"/>
        <v>0</v>
      </c>
      <c r="R134" s="75" t="str">
        <f t="shared" si="48"/>
        <v>J=</v>
      </c>
      <c r="S134" s="71">
        <f t="shared" si="49"/>
        <v>44454</v>
      </c>
      <c r="T134" s="15"/>
      <c r="U134" s="110">
        <f>[2]Plan1!$A292</f>
        <v>45719</v>
      </c>
      <c r="V134" s="111" t="str">
        <f>[2]Plan1!$C292</f>
        <v>Carnaval</v>
      </c>
      <c r="W134" s="112"/>
      <c r="X134" s="18"/>
      <c r="Y134" s="67"/>
      <c r="Z134" s="67"/>
      <c r="AA134" s="67"/>
      <c r="AB134" s="67"/>
      <c r="AC134" s="18"/>
      <c r="AD134" s="15"/>
      <c r="AE134" s="18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8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</row>
    <row r="135" spans="1:194" ht="12.75" x14ac:dyDescent="0.2">
      <c r="A135" s="68">
        <f t="shared" si="50"/>
        <v>44315</v>
      </c>
      <c r="B135" s="81">
        <f t="shared" si="39"/>
        <v>1007.98652</v>
      </c>
      <c r="C135" s="70">
        <f t="shared" si="40"/>
        <v>1000</v>
      </c>
      <c r="D135" s="11">
        <f>IF(VLOOKUP(A135,[1]DI!$A$4:$B$15000,2)=0,D134,VLOOKUP(A135,[1]DI!$A$4:$B$15000,2))</f>
        <v>2.6499999999999999E-2</v>
      </c>
      <c r="E135" s="70">
        <f t="shared" si="51"/>
        <v>1.00010379</v>
      </c>
      <c r="F135" s="70">
        <f>(TRUNC(PRODUCT($E$12:$E134),16))</f>
        <v>1.0100514339173701</v>
      </c>
      <c r="G135" s="70">
        <f t="shared" si="52"/>
        <v>1.0068948844151699</v>
      </c>
      <c r="H135" s="70">
        <f t="shared" si="53"/>
        <v>1.0031349300000001</v>
      </c>
      <c r="I135" s="69">
        <f t="shared" si="41"/>
        <v>0.04</v>
      </c>
      <c r="J135" s="71">
        <f t="shared" si="42"/>
        <v>44270</v>
      </c>
      <c r="K135" s="72">
        <f t="shared" si="43"/>
        <v>31</v>
      </c>
      <c r="L135" s="73">
        <f t="shared" si="44"/>
        <v>31</v>
      </c>
      <c r="M135" s="74">
        <f t="shared" si="37"/>
        <v>1.0048364279999999</v>
      </c>
      <c r="N135" s="74">
        <f t="shared" si="38"/>
        <v>1.00798652</v>
      </c>
      <c r="O135" s="73">
        <f t="shared" si="45"/>
        <v>0</v>
      </c>
      <c r="P135" s="70">
        <f t="shared" si="46"/>
        <v>7.9865199999999996</v>
      </c>
      <c r="Q135" s="70">
        <f t="shared" si="47"/>
        <v>0</v>
      </c>
      <c r="R135" s="75" t="str">
        <f t="shared" si="48"/>
        <v>J=</v>
      </c>
      <c r="S135" s="71">
        <f t="shared" si="49"/>
        <v>44454</v>
      </c>
      <c r="T135" s="4"/>
      <c r="U135" s="110">
        <f>[2]Plan1!$A293</f>
        <v>45720</v>
      </c>
      <c r="V135" s="111" t="str">
        <f>[2]Plan1!$C293</f>
        <v>Carnaval</v>
      </c>
      <c r="W135" s="87"/>
      <c r="X135" s="1"/>
      <c r="Y135" s="7"/>
      <c r="Z135" s="7"/>
      <c r="AA135" s="7"/>
      <c r="AB135" s="7"/>
      <c r="AC135" s="1"/>
      <c r="AD135" s="4"/>
      <c r="AE135" s="1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</row>
    <row r="136" spans="1:194" ht="12.75" x14ac:dyDescent="0.2">
      <c r="A136" s="68">
        <f t="shared" si="50"/>
        <v>44316</v>
      </c>
      <c r="B136" s="81">
        <f t="shared" si="39"/>
        <v>1008.24805299</v>
      </c>
      <c r="C136" s="70">
        <f t="shared" si="40"/>
        <v>1000</v>
      </c>
      <c r="D136" s="11">
        <f>IF(VLOOKUP(A136,[1]DI!$A$4:$B$15000,2)=0,D135,VLOOKUP(A136,[1]DI!$A$4:$B$15000,2))</f>
        <v>2.6499999999999999E-2</v>
      </c>
      <c r="E136" s="70">
        <f t="shared" si="51"/>
        <v>1.00010379</v>
      </c>
      <c r="F136" s="70">
        <f>(TRUNC(PRODUCT($E$12:$E135),16))</f>
        <v>1.0101562671556901</v>
      </c>
      <c r="G136" s="70">
        <f t="shared" si="52"/>
        <v>1.0068948844151699</v>
      </c>
      <c r="H136" s="70">
        <f t="shared" si="53"/>
        <v>1.0032390499999999</v>
      </c>
      <c r="I136" s="69">
        <f t="shared" si="41"/>
        <v>0.04</v>
      </c>
      <c r="J136" s="71">
        <f t="shared" si="42"/>
        <v>44270</v>
      </c>
      <c r="K136" s="72">
        <f t="shared" si="43"/>
        <v>32</v>
      </c>
      <c r="L136" s="73">
        <f t="shared" si="44"/>
        <v>32</v>
      </c>
      <c r="M136" s="74">
        <f t="shared" si="37"/>
        <v>1.004992831</v>
      </c>
      <c r="N136" s="74">
        <f t="shared" si="38"/>
        <v>1.008248053</v>
      </c>
      <c r="O136" s="73">
        <f t="shared" si="45"/>
        <v>0</v>
      </c>
      <c r="P136" s="70">
        <f t="shared" si="46"/>
        <v>8.2480529899999997</v>
      </c>
      <c r="Q136" s="70">
        <f t="shared" si="47"/>
        <v>0</v>
      </c>
      <c r="R136" s="75" t="str">
        <f t="shared" si="48"/>
        <v>J=</v>
      </c>
      <c r="S136" s="71">
        <f t="shared" si="49"/>
        <v>44454</v>
      </c>
      <c r="T136" s="4"/>
      <c r="U136" s="110">
        <f>[2]Plan1!$A294</f>
        <v>45765</v>
      </c>
      <c r="V136" s="111" t="str">
        <f>[2]Plan1!$C294</f>
        <v>Paixão de Cristo</v>
      </c>
      <c r="W136" s="87"/>
      <c r="X136" s="1"/>
      <c r="Y136" s="7"/>
      <c r="Z136" s="7"/>
      <c r="AA136" s="7"/>
      <c r="AB136" s="7"/>
      <c r="AC136" s="1"/>
      <c r="AD136" s="4"/>
      <c r="AE136" s="1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</row>
    <row r="137" spans="1:194" ht="12.75" x14ac:dyDescent="0.2">
      <c r="A137" s="68">
        <f t="shared" si="50"/>
        <v>44319</v>
      </c>
      <c r="B137" s="81">
        <f t="shared" si="39"/>
        <v>1008.5096529899999</v>
      </c>
      <c r="C137" s="70">
        <f t="shared" si="40"/>
        <v>1000</v>
      </c>
      <c r="D137" s="11">
        <f>IF(VLOOKUP(A137,[1]DI!$A$4:$B$15000,2)=0,D136,VLOOKUP(A137,[1]DI!$A$4:$B$15000,2))</f>
        <v>2.6499999999999999E-2</v>
      </c>
      <c r="E137" s="70">
        <f t="shared" si="51"/>
        <v>1.00010379</v>
      </c>
      <c r="F137" s="70">
        <f>(TRUNC(PRODUCT($E$12:$E136),16))</f>
        <v>1.01026111127466</v>
      </c>
      <c r="G137" s="70">
        <f t="shared" si="52"/>
        <v>1.0068948844151699</v>
      </c>
      <c r="H137" s="70">
        <f t="shared" si="53"/>
        <v>1.0033431799999999</v>
      </c>
      <c r="I137" s="69">
        <f t="shared" si="41"/>
        <v>0.04</v>
      </c>
      <c r="J137" s="71">
        <f t="shared" si="42"/>
        <v>44270</v>
      </c>
      <c r="K137" s="72">
        <f t="shared" si="43"/>
        <v>33</v>
      </c>
      <c r="L137" s="73">
        <f t="shared" si="44"/>
        <v>33</v>
      </c>
      <c r="M137" s="74">
        <f t="shared" si="37"/>
        <v>1.0051492580000001</v>
      </c>
      <c r="N137" s="74">
        <f t="shared" si="38"/>
        <v>1.008509653</v>
      </c>
      <c r="O137" s="73">
        <f t="shared" si="45"/>
        <v>0</v>
      </c>
      <c r="P137" s="70">
        <f t="shared" si="46"/>
        <v>8.5096529899999993</v>
      </c>
      <c r="Q137" s="70">
        <f t="shared" si="47"/>
        <v>0</v>
      </c>
      <c r="R137" s="75" t="str">
        <f t="shared" si="48"/>
        <v>J=</v>
      </c>
      <c r="S137" s="71">
        <f t="shared" si="49"/>
        <v>44454</v>
      </c>
      <c r="T137" s="4"/>
      <c r="U137" s="110">
        <f>[2]Plan1!$A295</f>
        <v>45768</v>
      </c>
      <c r="V137" s="111" t="str">
        <f>[2]Plan1!$C295</f>
        <v>Tiradentes</v>
      </c>
      <c r="W137" s="87"/>
      <c r="X137" s="1"/>
      <c r="Y137" s="7"/>
      <c r="Z137" s="62"/>
      <c r="AA137" s="62"/>
      <c r="AB137" s="3"/>
      <c r="AC137" s="1"/>
      <c r="AD137" s="4"/>
      <c r="AE137" s="1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</row>
    <row r="138" spans="1:194" ht="12.75" x14ac:dyDescent="0.2">
      <c r="A138" s="68">
        <f t="shared" si="50"/>
        <v>44320</v>
      </c>
      <c r="B138" s="81">
        <f t="shared" si="39"/>
        <v>1008.77130899</v>
      </c>
      <c r="C138" s="70">
        <f t="shared" si="40"/>
        <v>1000</v>
      </c>
      <c r="D138" s="11">
        <f>IF(VLOOKUP(A138,[1]DI!$A$4:$B$15000,2)=0,D137,VLOOKUP(A138,[1]DI!$A$4:$B$15000,2))</f>
        <v>2.6499999999999999E-2</v>
      </c>
      <c r="E138" s="70">
        <f t="shared" si="51"/>
        <v>1.00010379</v>
      </c>
      <c r="F138" s="70">
        <f>(TRUNC(PRODUCT($E$12:$E137),16))</f>
        <v>1.0103659662754001</v>
      </c>
      <c r="G138" s="70">
        <f t="shared" si="52"/>
        <v>1.0068948844151699</v>
      </c>
      <c r="H138" s="70">
        <f t="shared" si="53"/>
        <v>1.0034473100000001</v>
      </c>
      <c r="I138" s="69">
        <f t="shared" si="41"/>
        <v>0.04</v>
      </c>
      <c r="J138" s="71">
        <f t="shared" si="42"/>
        <v>44270</v>
      </c>
      <c r="K138" s="72">
        <f t="shared" si="43"/>
        <v>34</v>
      </c>
      <c r="L138" s="73">
        <f t="shared" si="44"/>
        <v>34</v>
      </c>
      <c r="M138" s="74">
        <f t="shared" si="37"/>
        <v>1.0053057089999999</v>
      </c>
      <c r="N138" s="74">
        <f t="shared" si="38"/>
        <v>1.0087713089999999</v>
      </c>
      <c r="O138" s="73">
        <f t="shared" si="45"/>
        <v>0</v>
      </c>
      <c r="P138" s="70">
        <f t="shared" si="46"/>
        <v>8.7713089899999996</v>
      </c>
      <c r="Q138" s="70">
        <f t="shared" si="47"/>
        <v>0</v>
      </c>
      <c r="R138" s="75" t="str">
        <f t="shared" si="48"/>
        <v>J=</v>
      </c>
      <c r="S138" s="71">
        <f t="shared" si="49"/>
        <v>44454</v>
      </c>
      <c r="T138" s="4"/>
      <c r="U138" s="110">
        <f>[2]Plan1!$A296</f>
        <v>45778</v>
      </c>
      <c r="V138" s="111" t="str">
        <f>[2]Plan1!$C296</f>
        <v>Dia do Trabalho</v>
      </c>
      <c r="W138" s="87"/>
      <c r="X138" s="1"/>
      <c r="Y138" s="7"/>
      <c r="Z138" s="62"/>
      <c r="AA138" s="62"/>
      <c r="AB138" s="3"/>
      <c r="AC138" s="1"/>
      <c r="AD138" s="4"/>
      <c r="AE138" s="1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</row>
    <row r="139" spans="1:194" ht="12.75" x14ac:dyDescent="0.2">
      <c r="A139" s="68">
        <f t="shared" si="50"/>
        <v>44321</v>
      </c>
      <c r="B139" s="81">
        <f t="shared" si="39"/>
        <v>1009.03304399</v>
      </c>
      <c r="C139" s="70">
        <f t="shared" si="40"/>
        <v>1000</v>
      </c>
      <c r="D139" s="11">
        <f>IF(VLOOKUP(A139,[1]DI!$A$4:$B$15000,2)=0,D138,VLOOKUP(A139,[1]DI!$A$4:$B$15000,2))</f>
        <v>2.6499999999999999E-2</v>
      </c>
      <c r="E139" s="70">
        <f t="shared" si="51"/>
        <v>1.00010379</v>
      </c>
      <c r="F139" s="70">
        <f>(TRUNC(PRODUCT($E$12:$E138),16))</f>
        <v>1.0104708321590401</v>
      </c>
      <c r="G139" s="70">
        <f t="shared" si="52"/>
        <v>1.0068948844151699</v>
      </c>
      <c r="H139" s="70">
        <f t="shared" si="53"/>
        <v>1.00355146</v>
      </c>
      <c r="I139" s="69">
        <f t="shared" si="41"/>
        <v>0.04</v>
      </c>
      <c r="J139" s="71">
        <f t="shared" si="42"/>
        <v>44270</v>
      </c>
      <c r="K139" s="72">
        <f t="shared" si="43"/>
        <v>35</v>
      </c>
      <c r="L139" s="73">
        <f t="shared" si="44"/>
        <v>35</v>
      </c>
      <c r="M139" s="74">
        <f t="shared" si="37"/>
        <v>1.0054621850000001</v>
      </c>
      <c r="N139" s="74">
        <f t="shared" si="38"/>
        <v>1.0090330439999999</v>
      </c>
      <c r="O139" s="73">
        <f t="shared" si="45"/>
        <v>0</v>
      </c>
      <c r="P139" s="70">
        <f t="shared" si="46"/>
        <v>9.0330439899999995</v>
      </c>
      <c r="Q139" s="70">
        <f t="shared" si="47"/>
        <v>0</v>
      </c>
      <c r="R139" s="75" t="str">
        <f t="shared" si="48"/>
        <v>J=</v>
      </c>
      <c r="S139" s="71">
        <f t="shared" si="49"/>
        <v>44454</v>
      </c>
      <c r="T139" s="4"/>
      <c r="U139" s="110">
        <f>[2]Plan1!$A297</f>
        <v>45827</v>
      </c>
      <c r="V139" s="111" t="str">
        <f>[2]Plan1!$C297</f>
        <v>Corpus Christi</v>
      </c>
      <c r="W139" s="87"/>
      <c r="X139" s="1"/>
      <c r="Y139" s="7"/>
      <c r="Z139" s="62"/>
      <c r="AA139" s="62"/>
      <c r="AB139" s="3"/>
      <c r="AC139" s="1"/>
      <c r="AD139" s="4"/>
      <c r="AE139" s="1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</row>
    <row r="140" spans="1:194" ht="12.75" x14ac:dyDescent="0.2">
      <c r="A140" s="68">
        <f t="shared" si="50"/>
        <v>44322</v>
      </c>
      <c r="B140" s="81">
        <f t="shared" si="39"/>
        <v>1009.294845</v>
      </c>
      <c r="C140" s="70">
        <f t="shared" si="40"/>
        <v>1000</v>
      </c>
      <c r="D140" s="11">
        <f>IF(VLOOKUP(A140,[1]DI!$A$4:$B$15000,2)=0,D139,VLOOKUP(A140,[1]DI!$A$4:$B$15000,2))</f>
        <v>3.4000000000000002E-2</v>
      </c>
      <c r="E140" s="70">
        <f t="shared" si="51"/>
        <v>1.00013269</v>
      </c>
      <c r="F140" s="70">
        <f>(TRUNC(PRODUCT($E$12:$E139),16))</f>
        <v>1.01057570892671</v>
      </c>
      <c r="G140" s="70">
        <f t="shared" si="52"/>
        <v>1.0068948844151699</v>
      </c>
      <c r="H140" s="70">
        <f t="shared" si="53"/>
        <v>1.00365562</v>
      </c>
      <c r="I140" s="69">
        <f t="shared" si="41"/>
        <v>0.04</v>
      </c>
      <c r="J140" s="71">
        <f t="shared" si="42"/>
        <v>44270</v>
      </c>
      <c r="K140" s="72">
        <f t="shared" si="43"/>
        <v>36</v>
      </c>
      <c r="L140" s="73">
        <f t="shared" si="44"/>
        <v>36</v>
      </c>
      <c r="M140" s="74">
        <f t="shared" ref="M140:M203" si="54">ROUND((I140+1)^(L140/252),9)</f>
        <v>1.005618685</v>
      </c>
      <c r="N140" s="74">
        <f t="shared" ref="N140:N203" si="55">ROUND(H140*M140,9)</f>
        <v>1.0092948450000001</v>
      </c>
      <c r="O140" s="73">
        <f t="shared" si="45"/>
        <v>0</v>
      </c>
      <c r="P140" s="70">
        <f t="shared" si="46"/>
        <v>9.2948450000000005</v>
      </c>
      <c r="Q140" s="70">
        <f t="shared" si="47"/>
        <v>0</v>
      </c>
      <c r="R140" s="75" t="str">
        <f t="shared" si="48"/>
        <v>J=</v>
      </c>
      <c r="S140" s="71">
        <f t="shared" si="49"/>
        <v>44454</v>
      </c>
      <c r="T140" s="4"/>
      <c r="U140" s="110">
        <f>[2]Plan1!$A298</f>
        <v>45907</v>
      </c>
      <c r="V140" s="111" t="str">
        <f>[2]Plan1!$C298</f>
        <v>Independência do Brasil</v>
      </c>
      <c r="W140" s="87"/>
      <c r="X140" s="1"/>
      <c r="Y140" s="7"/>
      <c r="Z140" s="62"/>
      <c r="AA140" s="62"/>
      <c r="AB140" s="3"/>
      <c r="AC140" s="1"/>
      <c r="AD140" s="4"/>
      <c r="AE140" s="1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</row>
    <row r="141" spans="1:194" ht="12.75" x14ac:dyDescent="0.2">
      <c r="A141" s="68">
        <f t="shared" si="50"/>
        <v>44323</v>
      </c>
      <c r="B141" s="81">
        <f t="shared" ref="B141:B204" si="56">C141+P141</f>
        <v>1009.58587999</v>
      </c>
      <c r="C141" s="70">
        <f t="shared" ref="C141:C204" si="57">(C140-Q140)</f>
        <v>1000</v>
      </c>
      <c r="D141" s="11">
        <f>IF(VLOOKUP(A141,[1]DI!$A$4:$B$15000,2)=0,D140,VLOOKUP(A141,[1]DI!$A$4:$B$15000,2))</f>
        <v>3.4000000000000002E-2</v>
      </c>
      <c r="E141" s="70">
        <f t="shared" si="51"/>
        <v>1.00013269</v>
      </c>
      <c r="F141" s="70">
        <f>(TRUNC(PRODUCT($E$12:$E140),16))</f>
        <v>1.01070980221753</v>
      </c>
      <c r="G141" s="70">
        <f t="shared" si="52"/>
        <v>1.0068948844151699</v>
      </c>
      <c r="H141" s="70">
        <f t="shared" si="53"/>
        <v>1.00378879</v>
      </c>
      <c r="I141" s="69">
        <f t="shared" ref="I141:I204" si="58">I140</f>
        <v>0.04</v>
      </c>
      <c r="J141" s="71">
        <f t="shared" ref="J141:J204" si="59">IF(O140&gt;0,VLOOKUP(O140,U$12:AE$48,2),J140)</f>
        <v>44270</v>
      </c>
      <c r="K141" s="72">
        <f t="shared" ref="K141:K204" si="60">IF(A141&gt;J141,IF(NETWORKDAYS(J141,A141,$U$72:$U$436)-1=0,1,NETWORKDAYS(J141,A141,$U$72:$U$436)-1),0)</f>
        <v>37</v>
      </c>
      <c r="L141" s="73">
        <f t="shared" ref="L141:L204" si="61">IF(AND(K141=1,K140=1),1,IF(K141&gt;0,IF(K141=K140,K141+1,K141),0))</f>
        <v>37</v>
      </c>
      <c r="M141" s="74">
        <f t="shared" si="54"/>
        <v>1.0057752090000001</v>
      </c>
      <c r="N141" s="74">
        <f t="shared" si="55"/>
        <v>1.0095858799999999</v>
      </c>
      <c r="O141" s="73">
        <f t="shared" ref="O141:O204" si="62">IF(VLOOKUP(A141,V$12:AC$60,8)=VLOOKUP(A140,V$12:AC$60,8),0,VLOOKUP(A141,V$12:AC$60,8))</f>
        <v>0</v>
      </c>
      <c r="P141" s="70">
        <f t="shared" ref="P141:P204" si="63">TRUNC(((N141-1)*C141),8)</f>
        <v>9.5858799900000005</v>
      </c>
      <c r="Q141" s="70">
        <f t="shared" ref="Q141:Q204" si="64">IF(O141&gt;0,VLOOKUP(O141,$U$12:$Z$60,6),0)</f>
        <v>0</v>
      </c>
      <c r="R141" s="75" t="str">
        <f t="shared" ref="R141:R204" si="65">IF(O140&gt;0,VLOOKUP(O140,U$12:AE$60,10),R140)</f>
        <v>J=</v>
      </c>
      <c r="S141" s="71">
        <f t="shared" ref="S141:S204" si="66">IF(O140&gt;0,VLOOKUP(O140,U$12:AE$60,11),S140)</f>
        <v>44454</v>
      </c>
      <c r="T141" s="4"/>
      <c r="U141" s="110">
        <f>[2]Plan1!$A299</f>
        <v>45942</v>
      </c>
      <c r="V141" s="111" t="str">
        <f>[2]Plan1!$C299</f>
        <v>Nossa Sr.a Aparecida - Padroeira do Brasil</v>
      </c>
      <c r="W141" s="87"/>
      <c r="X141" s="1"/>
      <c r="Y141" s="7"/>
      <c r="Z141" s="62"/>
      <c r="AA141" s="62"/>
      <c r="AB141" s="3"/>
      <c r="AC141" s="1"/>
      <c r="AD141" s="4"/>
      <c r="AE141" s="1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</row>
    <row r="142" spans="1:194" ht="12.75" x14ac:dyDescent="0.2">
      <c r="A142" s="68">
        <f t="shared" ref="A142:A205" si="67">WORKDAY(A141,1,$U$72:$U$214)</f>
        <v>44326</v>
      </c>
      <c r="B142" s="81">
        <f t="shared" si="56"/>
        <v>1009.877012</v>
      </c>
      <c r="C142" s="70">
        <f t="shared" si="57"/>
        <v>1000</v>
      </c>
      <c r="D142" s="11">
        <f>IF(VLOOKUP(A142,[1]DI!$A$4:$B$15000,2)=0,D141,VLOOKUP(A142,[1]DI!$A$4:$B$15000,2))</f>
        <v>3.4000000000000002E-2</v>
      </c>
      <c r="E142" s="70">
        <f t="shared" ref="E142:E205" si="68">IF(A142&lt;A$10,1,ROUND(((1+D142)^(1/252)),8))</f>
        <v>1.00013269</v>
      </c>
      <c r="F142" s="70">
        <f>(TRUNC(PRODUCT($E$12:$E141),16))</f>
        <v>1.01084391330118</v>
      </c>
      <c r="G142" s="70">
        <f t="shared" ref="G142:G205" si="69">IF(O141&gt;0,F141,G141)</f>
        <v>1.0068948844151699</v>
      </c>
      <c r="H142" s="70">
        <f t="shared" ref="H142:H205" si="70">ROUND(F142/G142,8)</f>
        <v>1.00392199</v>
      </c>
      <c r="I142" s="69">
        <f t="shared" si="58"/>
        <v>0.04</v>
      </c>
      <c r="J142" s="71">
        <f t="shared" si="59"/>
        <v>44270</v>
      </c>
      <c r="K142" s="72">
        <f t="shared" si="60"/>
        <v>38</v>
      </c>
      <c r="L142" s="73">
        <f t="shared" si="61"/>
        <v>38</v>
      </c>
      <c r="M142" s="74">
        <f t="shared" si="54"/>
        <v>1.005931758</v>
      </c>
      <c r="N142" s="74">
        <f t="shared" si="55"/>
        <v>1.009877012</v>
      </c>
      <c r="O142" s="73">
        <f t="shared" si="62"/>
        <v>0</v>
      </c>
      <c r="P142" s="70">
        <f t="shared" si="63"/>
        <v>9.8770120000000006</v>
      </c>
      <c r="Q142" s="70">
        <f t="shared" si="64"/>
        <v>0</v>
      </c>
      <c r="R142" s="75" t="str">
        <f t="shared" si="65"/>
        <v>J=</v>
      </c>
      <c r="S142" s="71">
        <f t="shared" si="66"/>
        <v>44454</v>
      </c>
      <c r="T142" s="8"/>
      <c r="U142" s="110">
        <f>[2]Plan1!$A300</f>
        <v>45963</v>
      </c>
      <c r="V142" s="111" t="str">
        <f>[2]Plan1!$C300</f>
        <v>Finados</v>
      </c>
      <c r="W142" s="87"/>
      <c r="X142" s="1"/>
      <c r="Y142" s="7"/>
      <c r="Z142" s="62"/>
      <c r="AA142" s="62"/>
      <c r="AB142" s="8"/>
      <c r="AC142" s="8"/>
      <c r="AD142" s="9"/>
      <c r="AE142" s="8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</row>
    <row r="143" spans="1:194" ht="12.75" x14ac:dyDescent="0.2">
      <c r="A143" s="68">
        <f t="shared" si="67"/>
        <v>44327</v>
      </c>
      <c r="B143" s="81">
        <f t="shared" si="56"/>
        <v>1010.16822</v>
      </c>
      <c r="C143" s="70">
        <f t="shared" si="57"/>
        <v>1000</v>
      </c>
      <c r="D143" s="11">
        <f>IF(VLOOKUP(A143,[1]DI!$A$4:$B$15000,2)=0,D142,VLOOKUP(A143,[1]DI!$A$4:$B$15000,2))</f>
        <v>3.4000000000000002E-2</v>
      </c>
      <c r="E143" s="70">
        <f t="shared" si="68"/>
        <v>1.00013269</v>
      </c>
      <c r="F143" s="70">
        <f>(TRUNC(PRODUCT($E$12:$E142),16))</f>
        <v>1.0109780421800401</v>
      </c>
      <c r="G143" s="70">
        <f t="shared" si="69"/>
        <v>1.0068948844151699</v>
      </c>
      <c r="H143" s="70">
        <f t="shared" si="70"/>
        <v>1.0040552</v>
      </c>
      <c r="I143" s="69">
        <f t="shared" si="58"/>
        <v>0.04</v>
      </c>
      <c r="J143" s="71">
        <f t="shared" si="59"/>
        <v>44270</v>
      </c>
      <c r="K143" s="72">
        <f t="shared" si="60"/>
        <v>39</v>
      </c>
      <c r="L143" s="73">
        <f t="shared" si="61"/>
        <v>39</v>
      </c>
      <c r="M143" s="74">
        <f t="shared" si="54"/>
        <v>1.0060883309999999</v>
      </c>
      <c r="N143" s="74">
        <f t="shared" si="55"/>
        <v>1.01016822</v>
      </c>
      <c r="O143" s="73">
        <f t="shared" si="62"/>
        <v>0</v>
      </c>
      <c r="P143" s="70">
        <f t="shared" si="63"/>
        <v>10.16822</v>
      </c>
      <c r="Q143" s="70">
        <f t="shared" si="64"/>
        <v>0</v>
      </c>
      <c r="R143" s="75" t="str">
        <f t="shared" si="65"/>
        <v>J=</v>
      </c>
      <c r="S143" s="71">
        <f t="shared" si="66"/>
        <v>44454</v>
      </c>
      <c r="T143" s="8"/>
      <c r="U143" s="110">
        <f>[2]Plan1!$A301</f>
        <v>45976</v>
      </c>
      <c r="V143" s="111" t="str">
        <f>[2]Plan1!$C301</f>
        <v>Proclamação da República</v>
      </c>
      <c r="W143" s="87"/>
      <c r="X143" s="1"/>
      <c r="Y143" s="7"/>
      <c r="Z143" s="62"/>
      <c r="AA143" s="62"/>
      <c r="AB143" s="8"/>
      <c r="AC143" s="8"/>
      <c r="AD143" s="9"/>
      <c r="AE143" s="8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</row>
    <row r="144" spans="1:194" ht="12.75" x14ac:dyDescent="0.2">
      <c r="A144" s="68">
        <f t="shared" si="67"/>
        <v>44328</v>
      </c>
      <c r="B144" s="81">
        <f t="shared" si="56"/>
        <v>1010.459515</v>
      </c>
      <c r="C144" s="70">
        <f t="shared" si="57"/>
        <v>1000</v>
      </c>
      <c r="D144" s="11">
        <f>IF(VLOOKUP(A144,[1]DI!$A$4:$B$15000,2)=0,D143,VLOOKUP(A144,[1]DI!$A$4:$B$15000,2))</f>
        <v>3.4000000000000002E-2</v>
      </c>
      <c r="E144" s="70">
        <f t="shared" si="68"/>
        <v>1.00013269</v>
      </c>
      <c r="F144" s="70">
        <f>(TRUNC(PRODUCT($E$12:$E143),16))</f>
        <v>1.01111218885646</v>
      </c>
      <c r="G144" s="70">
        <f t="shared" si="69"/>
        <v>1.0068948844151699</v>
      </c>
      <c r="H144" s="70">
        <f t="shared" si="70"/>
        <v>1.0041884299999999</v>
      </c>
      <c r="I144" s="69">
        <f t="shared" si="58"/>
        <v>0.04</v>
      </c>
      <c r="J144" s="71">
        <f t="shared" si="59"/>
        <v>44270</v>
      </c>
      <c r="K144" s="72">
        <f t="shared" si="60"/>
        <v>40</v>
      </c>
      <c r="L144" s="73">
        <f t="shared" si="61"/>
        <v>40</v>
      </c>
      <c r="M144" s="74">
        <f t="shared" si="54"/>
        <v>1.006244929</v>
      </c>
      <c r="N144" s="74">
        <f t="shared" si="55"/>
        <v>1.010459515</v>
      </c>
      <c r="O144" s="73">
        <f t="shared" si="62"/>
        <v>0</v>
      </c>
      <c r="P144" s="70">
        <f t="shared" si="63"/>
        <v>10.459515</v>
      </c>
      <c r="Q144" s="70">
        <f t="shared" si="64"/>
        <v>0</v>
      </c>
      <c r="R144" s="75" t="str">
        <f t="shared" si="65"/>
        <v>J=</v>
      </c>
      <c r="S144" s="71">
        <f t="shared" si="66"/>
        <v>44454</v>
      </c>
      <c r="T144" s="8"/>
      <c r="U144" s="110">
        <f>[2]Plan1!$A302</f>
        <v>45981</v>
      </c>
      <c r="V144" s="111" t="str">
        <f>[2]Plan1!$C302</f>
        <v>Dia Nacional de Zumbi e da Consciência Negra</v>
      </c>
      <c r="W144" s="87"/>
      <c r="X144" s="1"/>
      <c r="Y144" s="7"/>
      <c r="Z144" s="62"/>
      <c r="AA144" s="62"/>
      <c r="AB144" s="8"/>
      <c r="AC144" s="8"/>
      <c r="AD144" s="9"/>
      <c r="AE144" s="8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</row>
    <row r="145" spans="1:191" ht="12.75" x14ac:dyDescent="0.2">
      <c r="A145" s="68">
        <f t="shared" si="67"/>
        <v>44329</v>
      </c>
      <c r="B145" s="81">
        <f t="shared" si="56"/>
        <v>1010.750886</v>
      </c>
      <c r="C145" s="70">
        <f t="shared" si="57"/>
        <v>1000</v>
      </c>
      <c r="D145" s="11">
        <f>IF(VLOOKUP(A145,[1]DI!$A$4:$B$15000,2)=0,D144,VLOOKUP(A145,[1]DI!$A$4:$B$15000,2))</f>
        <v>3.4000000000000002E-2</v>
      </c>
      <c r="E145" s="70">
        <f t="shared" si="68"/>
        <v>1.00013269</v>
      </c>
      <c r="F145" s="70">
        <f>(TRUNC(PRODUCT($E$12:$E144),16))</f>
        <v>1.0112463533328</v>
      </c>
      <c r="G145" s="70">
        <f t="shared" si="69"/>
        <v>1.0068948844151699</v>
      </c>
      <c r="H145" s="70">
        <f t="shared" si="70"/>
        <v>1.0043216699999999</v>
      </c>
      <c r="I145" s="69">
        <f t="shared" si="58"/>
        <v>0.04</v>
      </c>
      <c r="J145" s="71">
        <f t="shared" si="59"/>
        <v>44270</v>
      </c>
      <c r="K145" s="72">
        <f t="shared" si="60"/>
        <v>41</v>
      </c>
      <c r="L145" s="73">
        <f t="shared" si="61"/>
        <v>41</v>
      </c>
      <c r="M145" s="74">
        <f t="shared" si="54"/>
        <v>1.0064015509999999</v>
      </c>
      <c r="N145" s="74">
        <f t="shared" si="55"/>
        <v>1.0107508860000001</v>
      </c>
      <c r="O145" s="73">
        <f t="shared" si="62"/>
        <v>0</v>
      </c>
      <c r="P145" s="70">
        <f t="shared" si="63"/>
        <v>10.750885999999999</v>
      </c>
      <c r="Q145" s="70">
        <f t="shared" si="64"/>
        <v>0</v>
      </c>
      <c r="R145" s="75" t="str">
        <f t="shared" si="65"/>
        <v>J=</v>
      </c>
      <c r="S145" s="71">
        <f t="shared" si="66"/>
        <v>44454</v>
      </c>
      <c r="T145" s="8"/>
      <c r="U145" s="110">
        <f>[2]Plan1!$A303</f>
        <v>46016</v>
      </c>
      <c r="V145" s="111" t="str">
        <f>[2]Plan1!$C303</f>
        <v>Natal</v>
      </c>
      <c r="W145" s="87"/>
      <c r="X145" s="1"/>
      <c r="Y145" s="7"/>
      <c r="Z145" s="62"/>
      <c r="AA145" s="62"/>
      <c r="AB145" s="8"/>
      <c r="AC145" s="8"/>
      <c r="AD145" s="9"/>
      <c r="AE145" s="8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</row>
    <row r="146" spans="1:191" ht="12.75" x14ac:dyDescent="0.2">
      <c r="A146" s="68">
        <f t="shared" si="67"/>
        <v>44330</v>
      </c>
      <c r="B146" s="81">
        <f t="shared" si="56"/>
        <v>1011.042343</v>
      </c>
      <c r="C146" s="70">
        <f t="shared" si="57"/>
        <v>1000</v>
      </c>
      <c r="D146" s="11">
        <f>IF(VLOOKUP(A146,[1]DI!$A$4:$B$15000,2)=0,D145,VLOOKUP(A146,[1]DI!$A$4:$B$15000,2))</f>
        <v>3.4000000000000002E-2</v>
      </c>
      <c r="E146" s="70">
        <f t="shared" si="68"/>
        <v>1.00013269</v>
      </c>
      <c r="F146" s="70">
        <f>(TRUNC(PRODUCT($E$12:$E145),16))</f>
        <v>1.0113805356114201</v>
      </c>
      <c r="G146" s="70">
        <f t="shared" si="69"/>
        <v>1.0068948844151699</v>
      </c>
      <c r="H146" s="70">
        <f t="shared" si="70"/>
        <v>1.0044549300000001</v>
      </c>
      <c r="I146" s="69">
        <f t="shared" si="58"/>
        <v>0.04</v>
      </c>
      <c r="J146" s="71">
        <f t="shared" si="59"/>
        <v>44270</v>
      </c>
      <c r="K146" s="72">
        <f t="shared" si="60"/>
        <v>42</v>
      </c>
      <c r="L146" s="73">
        <f t="shared" si="61"/>
        <v>42</v>
      </c>
      <c r="M146" s="74">
        <f t="shared" si="54"/>
        <v>1.0065581969999999</v>
      </c>
      <c r="N146" s="74">
        <f t="shared" si="55"/>
        <v>1.011042343</v>
      </c>
      <c r="O146" s="73">
        <f t="shared" si="62"/>
        <v>0</v>
      </c>
      <c r="P146" s="70">
        <f t="shared" si="63"/>
        <v>11.042343000000001</v>
      </c>
      <c r="Q146" s="70">
        <f t="shared" si="64"/>
        <v>0</v>
      </c>
      <c r="R146" s="75" t="str">
        <f t="shared" si="65"/>
        <v>J=</v>
      </c>
      <c r="S146" s="71">
        <f t="shared" si="66"/>
        <v>44454</v>
      </c>
      <c r="T146" s="8"/>
      <c r="U146" s="110">
        <f>[2]Plan1!$A304</f>
        <v>46023</v>
      </c>
      <c r="V146" s="111" t="str">
        <f>[2]Plan1!$C304</f>
        <v>Confraternização Universal</v>
      </c>
      <c r="W146" s="87"/>
      <c r="X146" s="1"/>
      <c r="Y146" s="7"/>
      <c r="Z146" s="62"/>
      <c r="AA146" s="62"/>
      <c r="AB146" s="8"/>
      <c r="AC146" s="8"/>
      <c r="AD146" s="9"/>
      <c r="AE146" s="8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</row>
    <row r="147" spans="1:191" ht="12.75" x14ac:dyDescent="0.2">
      <c r="A147" s="68">
        <f t="shared" si="67"/>
        <v>44333</v>
      </c>
      <c r="B147" s="81">
        <f t="shared" si="56"/>
        <v>1011.333897</v>
      </c>
      <c r="C147" s="70">
        <f t="shared" si="57"/>
        <v>1000</v>
      </c>
      <c r="D147" s="11">
        <f>IF(VLOOKUP(A147,[1]DI!$A$4:$B$15000,2)=0,D146,VLOOKUP(A147,[1]DI!$A$4:$B$15000,2))</f>
        <v>3.4000000000000002E-2</v>
      </c>
      <c r="E147" s="70">
        <f t="shared" si="68"/>
        <v>1.00013269</v>
      </c>
      <c r="F147" s="70">
        <f>(TRUNC(PRODUCT($E$12:$E146),16))</f>
        <v>1.0115147356946901</v>
      </c>
      <c r="G147" s="70">
        <f t="shared" si="69"/>
        <v>1.0068948844151699</v>
      </c>
      <c r="H147" s="70">
        <f t="shared" si="70"/>
        <v>1.00458822</v>
      </c>
      <c r="I147" s="69">
        <f t="shared" si="58"/>
        <v>0.04</v>
      </c>
      <c r="J147" s="71">
        <f t="shared" si="59"/>
        <v>44270</v>
      </c>
      <c r="K147" s="72">
        <f t="shared" si="60"/>
        <v>43</v>
      </c>
      <c r="L147" s="73">
        <f t="shared" si="61"/>
        <v>43</v>
      </c>
      <c r="M147" s="74">
        <f t="shared" si="54"/>
        <v>1.006714868</v>
      </c>
      <c r="N147" s="74">
        <f t="shared" si="55"/>
        <v>1.0113338970000001</v>
      </c>
      <c r="O147" s="73">
        <f t="shared" si="62"/>
        <v>0</v>
      </c>
      <c r="P147" s="70">
        <f t="shared" si="63"/>
        <v>11.333897</v>
      </c>
      <c r="Q147" s="70">
        <f t="shared" si="64"/>
        <v>0</v>
      </c>
      <c r="R147" s="75" t="str">
        <f t="shared" si="65"/>
        <v>J=</v>
      </c>
      <c r="S147" s="71">
        <f t="shared" si="66"/>
        <v>44454</v>
      </c>
      <c r="T147" s="8"/>
      <c r="U147" s="110">
        <f>[2]Plan1!$A305</f>
        <v>46069</v>
      </c>
      <c r="V147" s="111" t="str">
        <f>[2]Plan1!$C305</f>
        <v>Carnaval</v>
      </c>
      <c r="W147" s="87"/>
      <c r="X147" s="1"/>
      <c r="Y147" s="7"/>
      <c r="Z147" s="62"/>
      <c r="AA147" s="62"/>
      <c r="AB147" s="8"/>
      <c r="AC147" s="8"/>
      <c r="AD147" s="9"/>
      <c r="AE147" s="8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</row>
    <row r="148" spans="1:191" ht="12.75" x14ac:dyDescent="0.2">
      <c r="A148" s="68">
        <f t="shared" si="67"/>
        <v>44334</v>
      </c>
      <c r="B148" s="81">
        <f t="shared" si="56"/>
        <v>1011.6255169900001</v>
      </c>
      <c r="C148" s="70">
        <f t="shared" si="57"/>
        <v>1000</v>
      </c>
      <c r="D148" s="11">
        <f>IF(VLOOKUP(A148,[1]DI!$A$4:$B$15000,2)=0,D147,VLOOKUP(A148,[1]DI!$A$4:$B$15000,2))</f>
        <v>3.4000000000000002E-2</v>
      </c>
      <c r="E148" s="70">
        <f t="shared" si="68"/>
        <v>1.00013269</v>
      </c>
      <c r="F148" s="70">
        <f>(TRUNC(PRODUCT($E$12:$E147),16))</f>
        <v>1.01164895358497</v>
      </c>
      <c r="G148" s="70">
        <f t="shared" si="69"/>
        <v>1.0068948844151699</v>
      </c>
      <c r="H148" s="70">
        <f t="shared" si="70"/>
        <v>1.00472151</v>
      </c>
      <c r="I148" s="69">
        <f t="shared" si="58"/>
        <v>0.04</v>
      </c>
      <c r="J148" s="71">
        <f t="shared" si="59"/>
        <v>44270</v>
      </c>
      <c r="K148" s="72">
        <f t="shared" si="60"/>
        <v>44</v>
      </c>
      <c r="L148" s="73">
        <f t="shared" si="61"/>
        <v>44</v>
      </c>
      <c r="M148" s="74">
        <f t="shared" si="54"/>
        <v>1.006871563</v>
      </c>
      <c r="N148" s="74">
        <f t="shared" si="55"/>
        <v>1.0116255169999999</v>
      </c>
      <c r="O148" s="73">
        <f t="shared" si="62"/>
        <v>0</v>
      </c>
      <c r="P148" s="70">
        <f t="shared" si="63"/>
        <v>11.625516989999999</v>
      </c>
      <c r="Q148" s="70">
        <f t="shared" si="64"/>
        <v>0</v>
      </c>
      <c r="R148" s="75" t="str">
        <f t="shared" si="65"/>
        <v>J=</v>
      </c>
      <c r="S148" s="71">
        <f t="shared" si="66"/>
        <v>44454</v>
      </c>
      <c r="T148" s="8"/>
      <c r="U148" s="110">
        <f>[2]Plan1!$A306</f>
        <v>46070</v>
      </c>
      <c r="V148" s="111" t="str">
        <f>[2]Plan1!$C306</f>
        <v>Carnaval</v>
      </c>
      <c r="W148" s="87"/>
      <c r="X148" s="1"/>
      <c r="Y148" s="7"/>
      <c r="Z148" s="62"/>
      <c r="AA148" s="62"/>
      <c r="AB148" s="8"/>
      <c r="AC148" s="8"/>
      <c r="AD148" s="9"/>
      <c r="AE148" s="8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</row>
    <row r="149" spans="1:191" ht="12.75" x14ac:dyDescent="0.2">
      <c r="A149" s="68">
        <f t="shared" si="67"/>
        <v>44335</v>
      </c>
      <c r="B149" s="81">
        <f t="shared" si="56"/>
        <v>1011.91723299</v>
      </c>
      <c r="C149" s="70">
        <f t="shared" si="57"/>
        <v>1000</v>
      </c>
      <c r="D149" s="11">
        <f>IF(VLOOKUP(A149,[1]DI!$A$4:$B$15000,2)=0,D148,VLOOKUP(A149,[1]DI!$A$4:$B$15000,2))</f>
        <v>3.4000000000000002E-2</v>
      </c>
      <c r="E149" s="70">
        <f t="shared" si="68"/>
        <v>1.00013269</v>
      </c>
      <c r="F149" s="70">
        <f>(TRUNC(PRODUCT($E$12:$E148),16))</f>
        <v>1.0117831892846201</v>
      </c>
      <c r="G149" s="70">
        <f t="shared" si="69"/>
        <v>1.0068948844151699</v>
      </c>
      <c r="H149" s="70">
        <f t="shared" si="70"/>
        <v>1.00485483</v>
      </c>
      <c r="I149" s="69">
        <f t="shared" si="58"/>
        <v>0.04</v>
      </c>
      <c r="J149" s="71">
        <f t="shared" si="59"/>
        <v>44270</v>
      </c>
      <c r="K149" s="72">
        <f t="shared" si="60"/>
        <v>45</v>
      </c>
      <c r="L149" s="73">
        <f t="shared" si="61"/>
        <v>45</v>
      </c>
      <c r="M149" s="74">
        <f t="shared" si="54"/>
        <v>1.0070282820000001</v>
      </c>
      <c r="N149" s="74">
        <f t="shared" si="55"/>
        <v>1.0119172329999999</v>
      </c>
      <c r="O149" s="73">
        <f t="shared" si="62"/>
        <v>0</v>
      </c>
      <c r="P149" s="70">
        <f t="shared" si="63"/>
        <v>11.91723299</v>
      </c>
      <c r="Q149" s="70">
        <f t="shared" si="64"/>
        <v>0</v>
      </c>
      <c r="R149" s="75" t="str">
        <f t="shared" si="65"/>
        <v>J=</v>
      </c>
      <c r="S149" s="71">
        <f t="shared" si="66"/>
        <v>44454</v>
      </c>
      <c r="T149" s="8"/>
      <c r="U149" s="110">
        <f>[2]Plan1!$A307</f>
        <v>46115</v>
      </c>
      <c r="V149" s="111" t="str">
        <f>[2]Plan1!$C307</f>
        <v>Paixão de Cristo</v>
      </c>
      <c r="W149" s="87"/>
      <c r="X149" s="1"/>
      <c r="Y149" s="7"/>
      <c r="Z149" s="62"/>
      <c r="AA149" s="62"/>
      <c r="AB149" s="8"/>
      <c r="AC149" s="8"/>
      <c r="AD149" s="9"/>
      <c r="AE149" s="8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</row>
    <row r="150" spans="1:191" ht="12.75" x14ac:dyDescent="0.2">
      <c r="A150" s="68">
        <f t="shared" si="67"/>
        <v>44336</v>
      </c>
      <c r="B150" s="81">
        <f t="shared" si="56"/>
        <v>1012.209036</v>
      </c>
      <c r="C150" s="70">
        <f t="shared" si="57"/>
        <v>1000</v>
      </c>
      <c r="D150" s="11">
        <f>IF(VLOOKUP(A150,[1]DI!$A$4:$B$15000,2)=0,D149,VLOOKUP(A150,[1]DI!$A$4:$B$15000,2))</f>
        <v>3.4000000000000002E-2</v>
      </c>
      <c r="E150" s="70">
        <f t="shared" si="68"/>
        <v>1.00013269</v>
      </c>
      <c r="F150" s="70">
        <f>(TRUNC(PRODUCT($E$12:$E149),16))</f>
        <v>1.01191744279601</v>
      </c>
      <c r="G150" s="70">
        <f t="shared" si="69"/>
        <v>1.0068948844151699</v>
      </c>
      <c r="H150" s="70">
        <f t="shared" si="70"/>
        <v>1.0049881700000001</v>
      </c>
      <c r="I150" s="69">
        <f t="shared" si="58"/>
        <v>0.04</v>
      </c>
      <c r="J150" s="71">
        <f t="shared" si="59"/>
        <v>44270</v>
      </c>
      <c r="K150" s="72">
        <f t="shared" si="60"/>
        <v>46</v>
      </c>
      <c r="L150" s="73">
        <f t="shared" si="61"/>
        <v>46</v>
      </c>
      <c r="M150" s="74">
        <f t="shared" si="54"/>
        <v>1.0071850259999999</v>
      </c>
      <c r="N150" s="74">
        <f t="shared" si="55"/>
        <v>1.012209036</v>
      </c>
      <c r="O150" s="73">
        <f t="shared" si="62"/>
        <v>0</v>
      </c>
      <c r="P150" s="70">
        <f t="shared" si="63"/>
        <v>12.209035999999999</v>
      </c>
      <c r="Q150" s="70">
        <f t="shared" si="64"/>
        <v>0</v>
      </c>
      <c r="R150" s="75" t="str">
        <f t="shared" si="65"/>
        <v>J=</v>
      </c>
      <c r="S150" s="71">
        <f t="shared" si="66"/>
        <v>44454</v>
      </c>
      <c r="T150" s="8"/>
      <c r="U150" s="110">
        <f>[2]Plan1!$A308</f>
        <v>46133</v>
      </c>
      <c r="V150" s="111" t="str">
        <f>[2]Plan1!$C308</f>
        <v>Tiradentes</v>
      </c>
      <c r="W150" s="87"/>
      <c r="X150" s="1"/>
      <c r="Y150" s="7"/>
      <c r="Z150" s="62"/>
      <c r="AA150" s="62"/>
      <c r="AB150" s="8"/>
      <c r="AC150" s="8"/>
      <c r="AD150" s="9"/>
      <c r="AE150" s="8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</row>
    <row r="151" spans="1:191" ht="12.75" x14ac:dyDescent="0.2">
      <c r="A151" s="68">
        <f t="shared" si="67"/>
        <v>44337</v>
      </c>
      <c r="B151" s="81">
        <f t="shared" si="56"/>
        <v>1012.50091499</v>
      </c>
      <c r="C151" s="70">
        <f t="shared" si="57"/>
        <v>1000</v>
      </c>
      <c r="D151" s="11">
        <f>IF(VLOOKUP(A151,[1]DI!$A$4:$B$15000,2)=0,D150,VLOOKUP(A151,[1]DI!$A$4:$B$15000,2))</f>
        <v>3.4000000000000002E-2</v>
      </c>
      <c r="E151" s="70">
        <f t="shared" si="68"/>
        <v>1.00013269</v>
      </c>
      <c r="F151" s="70">
        <f>(TRUNC(PRODUCT($E$12:$E150),16))</f>
        <v>1.01205171412149</v>
      </c>
      <c r="G151" s="70">
        <f t="shared" si="69"/>
        <v>1.0068948844151699</v>
      </c>
      <c r="H151" s="70">
        <f t="shared" si="70"/>
        <v>1.0051215200000001</v>
      </c>
      <c r="I151" s="69">
        <f t="shared" si="58"/>
        <v>0.04</v>
      </c>
      <c r="J151" s="71">
        <f t="shared" si="59"/>
        <v>44270</v>
      </c>
      <c r="K151" s="72">
        <f t="shared" si="60"/>
        <v>47</v>
      </c>
      <c r="L151" s="73">
        <f t="shared" si="61"/>
        <v>47</v>
      </c>
      <c r="M151" s="74">
        <f t="shared" si="54"/>
        <v>1.007341794</v>
      </c>
      <c r="N151" s="74">
        <f t="shared" si="55"/>
        <v>1.0125009149999999</v>
      </c>
      <c r="O151" s="73">
        <f t="shared" si="62"/>
        <v>0</v>
      </c>
      <c r="P151" s="70">
        <f t="shared" si="63"/>
        <v>12.50091499</v>
      </c>
      <c r="Q151" s="70">
        <f t="shared" si="64"/>
        <v>0</v>
      </c>
      <c r="R151" s="75" t="str">
        <f t="shared" si="65"/>
        <v>J=</v>
      </c>
      <c r="S151" s="71">
        <f t="shared" si="66"/>
        <v>44454</v>
      </c>
      <c r="T151" s="8"/>
      <c r="U151" s="110">
        <f>[2]Plan1!$A309</f>
        <v>46143</v>
      </c>
      <c r="V151" s="111" t="str">
        <f>[2]Plan1!$C309</f>
        <v>Dia do Trabalho</v>
      </c>
      <c r="W151" s="87"/>
      <c r="X151" s="1"/>
      <c r="Y151" s="7"/>
      <c r="Z151" s="62"/>
      <c r="AA151" s="62"/>
      <c r="AB151" s="8"/>
      <c r="AC151" s="8"/>
      <c r="AD151" s="9"/>
      <c r="AE151" s="8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</row>
    <row r="152" spans="1:191" ht="12.75" x14ac:dyDescent="0.2">
      <c r="A152" s="68">
        <f t="shared" si="67"/>
        <v>44340</v>
      </c>
      <c r="B152" s="81">
        <f t="shared" si="56"/>
        <v>1012.792881</v>
      </c>
      <c r="C152" s="70">
        <f t="shared" si="57"/>
        <v>1000</v>
      </c>
      <c r="D152" s="11">
        <f>IF(VLOOKUP(A152,[1]DI!$A$4:$B$15000,2)=0,D151,VLOOKUP(A152,[1]DI!$A$4:$B$15000,2))</f>
        <v>3.4000000000000002E-2</v>
      </c>
      <c r="E152" s="70">
        <f t="shared" si="68"/>
        <v>1.00013269</v>
      </c>
      <c r="F152" s="70">
        <f>(TRUNC(PRODUCT($E$12:$E151),16))</f>
        <v>1.01218600326344</v>
      </c>
      <c r="G152" s="70">
        <f t="shared" si="69"/>
        <v>1.0068948844151699</v>
      </c>
      <c r="H152" s="70">
        <f t="shared" si="70"/>
        <v>1.00525489</v>
      </c>
      <c r="I152" s="69">
        <f t="shared" si="58"/>
        <v>0.04</v>
      </c>
      <c r="J152" s="71">
        <f t="shared" si="59"/>
        <v>44270</v>
      </c>
      <c r="K152" s="72">
        <f t="shared" si="60"/>
        <v>48</v>
      </c>
      <c r="L152" s="73">
        <f t="shared" si="61"/>
        <v>48</v>
      </c>
      <c r="M152" s="74">
        <f t="shared" si="54"/>
        <v>1.0074985869999999</v>
      </c>
      <c r="N152" s="74">
        <f t="shared" si="55"/>
        <v>1.012792881</v>
      </c>
      <c r="O152" s="73">
        <f t="shared" si="62"/>
        <v>0</v>
      </c>
      <c r="P152" s="70">
        <f t="shared" si="63"/>
        <v>12.792881</v>
      </c>
      <c r="Q152" s="70">
        <f t="shared" si="64"/>
        <v>0</v>
      </c>
      <c r="R152" s="75" t="str">
        <f t="shared" si="65"/>
        <v>J=</v>
      </c>
      <c r="S152" s="71">
        <f t="shared" si="66"/>
        <v>44454</v>
      </c>
      <c r="T152" s="8"/>
      <c r="U152" s="110">
        <f>[2]Plan1!$A310</f>
        <v>46177</v>
      </c>
      <c r="V152" s="111" t="str">
        <f>[2]Plan1!$C310</f>
        <v>Corpus Christi</v>
      </c>
      <c r="W152" s="87"/>
      <c r="X152" s="1"/>
      <c r="Y152" s="7"/>
      <c r="Z152" s="62"/>
      <c r="AA152" s="62"/>
      <c r="AB152" s="8"/>
      <c r="AC152" s="8"/>
      <c r="AD152" s="9"/>
      <c r="AE152" s="8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</row>
    <row r="153" spans="1:191" ht="12.75" x14ac:dyDescent="0.2">
      <c r="A153" s="68">
        <f t="shared" si="67"/>
        <v>44341</v>
      </c>
      <c r="B153" s="81">
        <f t="shared" si="56"/>
        <v>1013.084923</v>
      </c>
      <c r="C153" s="70">
        <f t="shared" si="57"/>
        <v>1000</v>
      </c>
      <c r="D153" s="11">
        <f>IF(VLOOKUP(A153,[1]DI!$A$4:$B$15000,2)=0,D152,VLOOKUP(A153,[1]DI!$A$4:$B$15000,2))</f>
        <v>3.4000000000000002E-2</v>
      </c>
      <c r="E153" s="70">
        <f t="shared" si="68"/>
        <v>1.00013269</v>
      </c>
      <c r="F153" s="70">
        <f>(TRUNC(PRODUCT($E$12:$E152),16))</f>
        <v>1.01232031022421</v>
      </c>
      <c r="G153" s="70">
        <f t="shared" si="69"/>
        <v>1.0068948844151699</v>
      </c>
      <c r="H153" s="70">
        <f t="shared" si="70"/>
        <v>1.0053882700000001</v>
      </c>
      <c r="I153" s="69">
        <f t="shared" si="58"/>
        <v>0.04</v>
      </c>
      <c r="J153" s="71">
        <f t="shared" si="59"/>
        <v>44270</v>
      </c>
      <c r="K153" s="72">
        <f t="shared" si="60"/>
        <v>49</v>
      </c>
      <c r="L153" s="73">
        <f t="shared" si="61"/>
        <v>49</v>
      </c>
      <c r="M153" s="74">
        <f t="shared" si="54"/>
        <v>1.0076554040000001</v>
      </c>
      <c r="N153" s="74">
        <f t="shared" si="55"/>
        <v>1.0130849230000001</v>
      </c>
      <c r="O153" s="73">
        <f t="shared" si="62"/>
        <v>0</v>
      </c>
      <c r="P153" s="70">
        <f t="shared" si="63"/>
        <v>13.084923</v>
      </c>
      <c r="Q153" s="70">
        <f t="shared" si="64"/>
        <v>0</v>
      </c>
      <c r="R153" s="75" t="str">
        <f t="shared" si="65"/>
        <v>J=</v>
      </c>
      <c r="S153" s="71">
        <f t="shared" si="66"/>
        <v>44454</v>
      </c>
      <c r="T153" s="8"/>
      <c r="U153" s="110">
        <f>[2]Plan1!$A311</f>
        <v>46272</v>
      </c>
      <c r="V153" s="111" t="str">
        <f>[2]Plan1!$C311</f>
        <v>Independência do Brasil</v>
      </c>
      <c r="W153" s="87"/>
      <c r="X153" s="1"/>
      <c r="Y153" s="7"/>
      <c r="Z153" s="62"/>
      <c r="AA153" s="62"/>
      <c r="AB153" s="8"/>
      <c r="AC153" s="8"/>
      <c r="AD153" s="9"/>
      <c r="AE153" s="8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</row>
    <row r="154" spans="1:191" ht="12.75" x14ac:dyDescent="0.2">
      <c r="A154" s="68">
        <f t="shared" si="67"/>
        <v>44342</v>
      </c>
      <c r="B154" s="81">
        <f t="shared" si="56"/>
        <v>1013.377062</v>
      </c>
      <c r="C154" s="70">
        <f t="shared" si="57"/>
        <v>1000</v>
      </c>
      <c r="D154" s="11">
        <f>IF(VLOOKUP(A154,[1]DI!$A$4:$B$15000,2)=0,D153,VLOOKUP(A154,[1]DI!$A$4:$B$15000,2))</f>
        <v>3.4000000000000002E-2</v>
      </c>
      <c r="E154" s="70">
        <f t="shared" si="68"/>
        <v>1.00013269</v>
      </c>
      <c r="F154" s="70">
        <f>(TRUNC(PRODUCT($E$12:$E153),16))</f>
        <v>1.0124546350061701</v>
      </c>
      <c r="G154" s="70">
        <f t="shared" si="69"/>
        <v>1.0068948844151699</v>
      </c>
      <c r="H154" s="70">
        <f t="shared" si="70"/>
        <v>1.00552168</v>
      </c>
      <c r="I154" s="69">
        <f t="shared" si="58"/>
        <v>0.04</v>
      </c>
      <c r="J154" s="71">
        <f t="shared" si="59"/>
        <v>44270</v>
      </c>
      <c r="K154" s="72">
        <f t="shared" si="60"/>
        <v>50</v>
      </c>
      <c r="L154" s="73">
        <f t="shared" si="61"/>
        <v>50</v>
      </c>
      <c r="M154" s="74">
        <f t="shared" si="54"/>
        <v>1.007812245</v>
      </c>
      <c r="N154" s="74">
        <f t="shared" si="55"/>
        <v>1.013377062</v>
      </c>
      <c r="O154" s="73">
        <f t="shared" si="62"/>
        <v>0</v>
      </c>
      <c r="P154" s="70">
        <f t="shared" si="63"/>
        <v>13.377062</v>
      </c>
      <c r="Q154" s="70">
        <f t="shared" si="64"/>
        <v>0</v>
      </c>
      <c r="R154" s="75" t="str">
        <f t="shared" si="65"/>
        <v>J=</v>
      </c>
      <c r="S154" s="71">
        <f t="shared" si="66"/>
        <v>44454</v>
      </c>
      <c r="T154" s="8"/>
      <c r="U154" s="110">
        <f>[2]Plan1!$A312</f>
        <v>46307</v>
      </c>
      <c r="V154" s="111" t="str">
        <f>[2]Plan1!$C312</f>
        <v>Nossa Sr.a Aparecida - Padroeira do Brasil</v>
      </c>
      <c r="W154" s="87"/>
      <c r="X154" s="1"/>
      <c r="Y154" s="7"/>
      <c r="Z154" s="62"/>
      <c r="AA154" s="62"/>
      <c r="AB154" s="8"/>
      <c r="AC154" s="8"/>
      <c r="AD154" s="9"/>
      <c r="AE154" s="8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</row>
    <row r="155" spans="1:191" ht="12.75" x14ac:dyDescent="0.2">
      <c r="A155" s="68">
        <f t="shared" si="67"/>
        <v>44343</v>
      </c>
      <c r="B155" s="81">
        <f t="shared" si="56"/>
        <v>1013.669277</v>
      </c>
      <c r="C155" s="70">
        <f t="shared" si="57"/>
        <v>1000</v>
      </c>
      <c r="D155" s="11">
        <f>IF(VLOOKUP(A155,[1]DI!$A$4:$B$15000,2)=0,D154,VLOOKUP(A155,[1]DI!$A$4:$B$15000,2))</f>
        <v>3.4000000000000002E-2</v>
      </c>
      <c r="E155" s="70">
        <f t="shared" si="68"/>
        <v>1.00013269</v>
      </c>
      <c r="F155" s="70">
        <f>(TRUNC(PRODUCT($E$12:$E154),16))</f>
        <v>1.0125889776116901</v>
      </c>
      <c r="G155" s="70">
        <f t="shared" si="69"/>
        <v>1.0068948844151699</v>
      </c>
      <c r="H155" s="70">
        <f t="shared" si="70"/>
        <v>1.0056551</v>
      </c>
      <c r="I155" s="69">
        <f t="shared" si="58"/>
        <v>0.04</v>
      </c>
      <c r="J155" s="71">
        <f t="shared" si="59"/>
        <v>44270</v>
      </c>
      <c r="K155" s="72">
        <f t="shared" si="60"/>
        <v>51</v>
      </c>
      <c r="L155" s="73">
        <f t="shared" si="61"/>
        <v>51</v>
      </c>
      <c r="M155" s="74">
        <f t="shared" si="54"/>
        <v>1.007969111</v>
      </c>
      <c r="N155" s="74">
        <f t="shared" si="55"/>
        <v>1.013669277</v>
      </c>
      <c r="O155" s="73">
        <f t="shared" si="62"/>
        <v>0</v>
      </c>
      <c r="P155" s="70">
        <f t="shared" si="63"/>
        <v>13.669276999999999</v>
      </c>
      <c r="Q155" s="70">
        <f t="shared" si="64"/>
        <v>0</v>
      </c>
      <c r="R155" s="75" t="str">
        <f t="shared" si="65"/>
        <v>J=</v>
      </c>
      <c r="S155" s="71">
        <f t="shared" si="66"/>
        <v>44454</v>
      </c>
      <c r="T155" s="8"/>
      <c r="U155" s="110">
        <f>[2]Plan1!$A313</f>
        <v>46328</v>
      </c>
      <c r="V155" s="111" t="str">
        <f>[2]Plan1!$C313</f>
        <v>Finados</v>
      </c>
      <c r="W155" s="87"/>
      <c r="X155" s="1"/>
      <c r="Y155" s="7"/>
      <c r="Z155" s="62"/>
      <c r="AA155" s="62"/>
      <c r="AB155" s="8"/>
      <c r="AC155" s="8"/>
      <c r="AD155" s="9"/>
      <c r="AE155" s="8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</row>
    <row r="156" spans="1:191" ht="12.75" x14ac:dyDescent="0.2">
      <c r="A156" s="68">
        <f t="shared" si="67"/>
        <v>44344</v>
      </c>
      <c r="B156" s="81">
        <f t="shared" si="56"/>
        <v>1013.961579</v>
      </c>
      <c r="C156" s="70">
        <f t="shared" si="57"/>
        <v>1000</v>
      </c>
      <c r="D156" s="11">
        <f>IF(VLOOKUP(A156,[1]DI!$A$4:$B$15000,2)=0,D155,VLOOKUP(A156,[1]DI!$A$4:$B$15000,2))</f>
        <v>3.4000000000000002E-2</v>
      </c>
      <c r="E156" s="70">
        <f t="shared" si="68"/>
        <v>1.00013269</v>
      </c>
      <c r="F156" s="70">
        <f>(TRUNC(PRODUCT($E$12:$E155),16))</f>
        <v>1.01272333804313</v>
      </c>
      <c r="G156" s="70">
        <f t="shared" si="69"/>
        <v>1.0068948844151699</v>
      </c>
      <c r="H156" s="70">
        <f t="shared" si="70"/>
        <v>1.00578854</v>
      </c>
      <c r="I156" s="69">
        <f t="shared" si="58"/>
        <v>0.04</v>
      </c>
      <c r="J156" s="71">
        <f t="shared" si="59"/>
        <v>44270</v>
      </c>
      <c r="K156" s="72">
        <f t="shared" si="60"/>
        <v>52</v>
      </c>
      <c r="L156" s="73">
        <f t="shared" si="61"/>
        <v>52</v>
      </c>
      <c r="M156" s="74">
        <f t="shared" si="54"/>
        <v>1.0081260009999999</v>
      </c>
      <c r="N156" s="74">
        <f t="shared" si="55"/>
        <v>1.0139615790000001</v>
      </c>
      <c r="O156" s="73">
        <f t="shared" si="62"/>
        <v>0</v>
      </c>
      <c r="P156" s="70">
        <f t="shared" si="63"/>
        <v>13.961579</v>
      </c>
      <c r="Q156" s="70">
        <f t="shared" si="64"/>
        <v>0</v>
      </c>
      <c r="R156" s="75" t="str">
        <f t="shared" si="65"/>
        <v>J=</v>
      </c>
      <c r="S156" s="71">
        <f t="shared" si="66"/>
        <v>44454</v>
      </c>
      <c r="T156" s="8"/>
      <c r="U156" s="110">
        <f>[2]Plan1!$A314</f>
        <v>46341</v>
      </c>
      <c r="V156" s="111" t="str">
        <f>[2]Plan1!$C314</f>
        <v>Proclamação da República</v>
      </c>
      <c r="W156" s="87"/>
      <c r="X156" s="1"/>
      <c r="Y156" s="7"/>
      <c r="Z156" s="62"/>
      <c r="AA156" s="62"/>
      <c r="AB156" s="8"/>
      <c r="AC156" s="8"/>
      <c r="AD156" s="9"/>
      <c r="AE156" s="8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</row>
    <row r="157" spans="1:191" ht="12.75" x14ac:dyDescent="0.2">
      <c r="A157" s="68">
        <f t="shared" si="67"/>
        <v>44347</v>
      </c>
      <c r="B157" s="81">
        <f t="shared" si="56"/>
        <v>1014.25396699</v>
      </c>
      <c r="C157" s="70">
        <f t="shared" si="57"/>
        <v>1000</v>
      </c>
      <c r="D157" s="11">
        <f>IF(VLOOKUP(A157,[1]DI!$A$4:$B$15000,2)=0,D156,VLOOKUP(A157,[1]DI!$A$4:$B$15000,2))</f>
        <v>3.4000000000000002E-2</v>
      </c>
      <c r="E157" s="70">
        <f t="shared" si="68"/>
        <v>1.00013269</v>
      </c>
      <c r="F157" s="70">
        <f>(TRUNC(PRODUCT($E$12:$E156),16))</f>
        <v>1.01285771630286</v>
      </c>
      <c r="G157" s="70">
        <f t="shared" si="69"/>
        <v>1.0068948844151699</v>
      </c>
      <c r="H157" s="70">
        <f t="shared" si="70"/>
        <v>1.005922</v>
      </c>
      <c r="I157" s="69">
        <f t="shared" si="58"/>
        <v>0.04</v>
      </c>
      <c r="J157" s="71">
        <f t="shared" si="59"/>
        <v>44270</v>
      </c>
      <c r="K157" s="72">
        <f t="shared" si="60"/>
        <v>53</v>
      </c>
      <c r="L157" s="73">
        <f t="shared" si="61"/>
        <v>53</v>
      </c>
      <c r="M157" s="74">
        <f t="shared" si="54"/>
        <v>1.008282916</v>
      </c>
      <c r="N157" s="74">
        <f t="shared" si="55"/>
        <v>1.0142539669999999</v>
      </c>
      <c r="O157" s="73">
        <f t="shared" si="62"/>
        <v>0</v>
      </c>
      <c r="P157" s="70">
        <f t="shared" si="63"/>
        <v>14.25396699</v>
      </c>
      <c r="Q157" s="70">
        <f t="shared" si="64"/>
        <v>0</v>
      </c>
      <c r="R157" s="75" t="str">
        <f t="shared" si="65"/>
        <v>J=</v>
      </c>
      <c r="S157" s="71">
        <f t="shared" si="66"/>
        <v>44454</v>
      </c>
      <c r="T157" s="8"/>
      <c r="U157" s="110">
        <f>[2]Plan1!$A315</f>
        <v>46346</v>
      </c>
      <c r="V157" s="111" t="str">
        <f>[2]Plan1!$C315</f>
        <v>Dia Nacional de Zumbi e da Consciência Negra</v>
      </c>
      <c r="W157" s="87"/>
      <c r="X157" s="1"/>
      <c r="Y157" s="7"/>
      <c r="Z157" s="62"/>
      <c r="AA157" s="62"/>
      <c r="AB157" s="8"/>
      <c r="AC157" s="8"/>
      <c r="AD157" s="9"/>
      <c r="AE157" s="8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</row>
    <row r="158" spans="1:191" ht="12.75" x14ac:dyDescent="0.2">
      <c r="A158" s="68">
        <f t="shared" si="67"/>
        <v>44348</v>
      </c>
      <c r="B158" s="81">
        <f t="shared" si="56"/>
        <v>1014.546442</v>
      </c>
      <c r="C158" s="70">
        <f t="shared" si="57"/>
        <v>1000</v>
      </c>
      <c r="D158" s="11">
        <f>IF(VLOOKUP(A158,[1]DI!$A$4:$B$15000,2)=0,D157,VLOOKUP(A158,[1]DI!$A$4:$B$15000,2))</f>
        <v>3.4000000000000002E-2</v>
      </c>
      <c r="E158" s="70">
        <f t="shared" si="68"/>
        <v>1.00013269</v>
      </c>
      <c r="F158" s="70">
        <f>(TRUNC(PRODUCT($E$12:$E157),16))</f>
        <v>1.0129921123932299</v>
      </c>
      <c r="G158" s="70">
        <f t="shared" si="69"/>
        <v>1.0068948844151699</v>
      </c>
      <c r="H158" s="70">
        <f t="shared" si="70"/>
        <v>1.0060554799999999</v>
      </c>
      <c r="I158" s="69">
        <f t="shared" si="58"/>
        <v>0.04</v>
      </c>
      <c r="J158" s="71">
        <f t="shared" si="59"/>
        <v>44270</v>
      </c>
      <c r="K158" s="72">
        <f t="shared" si="60"/>
        <v>54</v>
      </c>
      <c r="L158" s="73">
        <f t="shared" si="61"/>
        <v>54</v>
      </c>
      <c r="M158" s="74">
        <f t="shared" si="54"/>
        <v>1.008439855</v>
      </c>
      <c r="N158" s="74">
        <f t="shared" si="55"/>
        <v>1.0145464420000001</v>
      </c>
      <c r="O158" s="73">
        <f t="shared" si="62"/>
        <v>0</v>
      </c>
      <c r="P158" s="70">
        <f t="shared" si="63"/>
        <v>14.546442000000001</v>
      </c>
      <c r="Q158" s="70">
        <f t="shared" si="64"/>
        <v>0</v>
      </c>
      <c r="R158" s="75" t="str">
        <f t="shared" si="65"/>
        <v>J=</v>
      </c>
      <c r="S158" s="71">
        <f t="shared" si="66"/>
        <v>44454</v>
      </c>
      <c r="T158" s="8"/>
      <c r="U158" s="110">
        <f>[2]Plan1!$A316</f>
        <v>46381</v>
      </c>
      <c r="V158" s="111" t="str">
        <f>[2]Plan1!$C316</f>
        <v>Natal</v>
      </c>
      <c r="W158" s="87"/>
      <c r="X158" s="1"/>
      <c r="Y158" s="7"/>
      <c r="Z158" s="62"/>
      <c r="AA158" s="62"/>
      <c r="AB158" s="8"/>
      <c r="AC158" s="8"/>
      <c r="AD158" s="9"/>
      <c r="AE158" s="8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</row>
    <row r="159" spans="1:191" ht="12.75" x14ac:dyDescent="0.2">
      <c r="A159" s="68">
        <f t="shared" si="67"/>
        <v>44349</v>
      </c>
      <c r="B159" s="81">
        <f t="shared" si="56"/>
        <v>1014.838994</v>
      </c>
      <c r="C159" s="70">
        <f t="shared" si="57"/>
        <v>1000</v>
      </c>
      <c r="D159" s="11">
        <f>IF(VLOOKUP(A159,[1]DI!$A$4:$B$15000,2)=0,D158,VLOOKUP(A159,[1]DI!$A$4:$B$15000,2))</f>
        <v>3.4000000000000002E-2</v>
      </c>
      <c r="E159" s="70">
        <f t="shared" si="68"/>
        <v>1.00013269</v>
      </c>
      <c r="F159" s="70">
        <f>(TRUNC(PRODUCT($E$12:$E158),16))</f>
        <v>1.01312652631663</v>
      </c>
      <c r="G159" s="70">
        <f t="shared" si="69"/>
        <v>1.0068948844151699</v>
      </c>
      <c r="H159" s="70">
        <f t="shared" si="70"/>
        <v>1.00618897</v>
      </c>
      <c r="I159" s="69">
        <f t="shared" si="58"/>
        <v>0.04</v>
      </c>
      <c r="J159" s="71">
        <f t="shared" si="59"/>
        <v>44270</v>
      </c>
      <c r="K159" s="72">
        <f t="shared" si="60"/>
        <v>55</v>
      </c>
      <c r="L159" s="73">
        <f t="shared" si="61"/>
        <v>55</v>
      </c>
      <c r="M159" s="74">
        <f t="shared" si="54"/>
        <v>1.0085968190000001</v>
      </c>
      <c r="N159" s="74">
        <f t="shared" si="55"/>
        <v>1.014838994</v>
      </c>
      <c r="O159" s="73">
        <f t="shared" si="62"/>
        <v>0</v>
      </c>
      <c r="P159" s="70">
        <f t="shared" si="63"/>
        <v>14.838994</v>
      </c>
      <c r="Q159" s="70">
        <f t="shared" si="64"/>
        <v>0</v>
      </c>
      <c r="R159" s="75" t="str">
        <f t="shared" si="65"/>
        <v>J=</v>
      </c>
      <c r="S159" s="71">
        <f t="shared" si="66"/>
        <v>44454</v>
      </c>
      <c r="T159" s="8"/>
      <c r="U159" s="110">
        <f>[2]Plan1!$A317</f>
        <v>46388</v>
      </c>
      <c r="V159" s="111" t="str">
        <f>[2]Plan1!$C317</f>
        <v>Confraternização Universal</v>
      </c>
      <c r="W159" s="87"/>
      <c r="X159" s="1"/>
      <c r="Y159" s="7"/>
      <c r="Z159" s="62"/>
      <c r="AA159" s="62"/>
      <c r="AB159" s="8"/>
      <c r="AC159" s="8"/>
      <c r="AD159" s="9"/>
      <c r="AE159" s="8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</row>
    <row r="160" spans="1:191" ht="12.75" x14ac:dyDescent="0.2">
      <c r="A160" s="68">
        <f t="shared" si="67"/>
        <v>44351</v>
      </c>
      <c r="B160" s="81">
        <f t="shared" si="56"/>
        <v>1015.13163199</v>
      </c>
      <c r="C160" s="70">
        <f t="shared" si="57"/>
        <v>1000</v>
      </c>
      <c r="D160" s="11">
        <f>IF(VLOOKUP(A160,[1]DI!$A$4:$B$15000,2)=0,D159,VLOOKUP(A160,[1]DI!$A$4:$B$15000,2))</f>
        <v>3.4000000000000002E-2</v>
      </c>
      <c r="E160" s="70">
        <f t="shared" si="68"/>
        <v>1.00013269</v>
      </c>
      <c r="F160" s="70">
        <f>(TRUNC(PRODUCT($E$12:$E159),16))</f>
        <v>1.0132609580754099</v>
      </c>
      <c r="G160" s="70">
        <f t="shared" si="69"/>
        <v>1.0068948844151699</v>
      </c>
      <c r="H160" s="70">
        <f t="shared" si="70"/>
        <v>1.0063224799999999</v>
      </c>
      <c r="I160" s="69">
        <f t="shared" si="58"/>
        <v>0.04</v>
      </c>
      <c r="J160" s="71">
        <f t="shared" si="59"/>
        <v>44270</v>
      </c>
      <c r="K160" s="72">
        <f t="shared" si="60"/>
        <v>56</v>
      </c>
      <c r="L160" s="73">
        <f t="shared" si="61"/>
        <v>56</v>
      </c>
      <c r="M160" s="74">
        <f t="shared" si="54"/>
        <v>1.0087538060000001</v>
      </c>
      <c r="N160" s="74">
        <f t="shared" si="55"/>
        <v>1.0151316319999999</v>
      </c>
      <c r="O160" s="73">
        <f t="shared" si="62"/>
        <v>0</v>
      </c>
      <c r="P160" s="70">
        <f t="shared" si="63"/>
        <v>15.131631990000001</v>
      </c>
      <c r="Q160" s="70">
        <f t="shared" si="64"/>
        <v>0</v>
      </c>
      <c r="R160" s="75" t="str">
        <f t="shared" si="65"/>
        <v>J=</v>
      </c>
      <c r="S160" s="71">
        <f t="shared" si="66"/>
        <v>44454</v>
      </c>
      <c r="T160" s="8"/>
      <c r="U160" s="110">
        <f>[2]Plan1!$A318</f>
        <v>46426</v>
      </c>
      <c r="V160" s="111" t="str">
        <f>[2]Plan1!$C318</f>
        <v>Carnaval</v>
      </c>
      <c r="W160" s="87"/>
      <c r="X160" s="1"/>
      <c r="Y160" s="7"/>
      <c r="Z160" s="62"/>
      <c r="AA160" s="62"/>
      <c r="AB160" s="8"/>
      <c r="AC160" s="8"/>
      <c r="AD160" s="9"/>
      <c r="AE160" s="8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</row>
    <row r="161" spans="1:194" ht="12.75" x14ac:dyDescent="0.2">
      <c r="A161" s="68">
        <f t="shared" si="67"/>
        <v>44354</v>
      </c>
      <c r="B161" s="81">
        <f t="shared" si="56"/>
        <v>1015.424357</v>
      </c>
      <c r="C161" s="70">
        <f t="shared" si="57"/>
        <v>1000</v>
      </c>
      <c r="D161" s="11">
        <f>IF(VLOOKUP(A161,[1]DI!$A$4:$B$15000,2)=0,D160,VLOOKUP(A161,[1]DI!$A$4:$B$15000,2))</f>
        <v>3.4000000000000002E-2</v>
      </c>
      <c r="E161" s="70">
        <f t="shared" si="68"/>
        <v>1.00013269</v>
      </c>
      <c r="F161" s="70">
        <f>(TRUNC(PRODUCT($E$12:$E160),16))</f>
        <v>1.01339540767193</v>
      </c>
      <c r="G161" s="70">
        <f t="shared" si="69"/>
        <v>1.0068948844151699</v>
      </c>
      <c r="H161" s="70">
        <f t="shared" si="70"/>
        <v>1.00645601</v>
      </c>
      <c r="I161" s="69">
        <f t="shared" si="58"/>
        <v>0.04</v>
      </c>
      <c r="J161" s="71">
        <f t="shared" si="59"/>
        <v>44270</v>
      </c>
      <c r="K161" s="72">
        <f t="shared" si="60"/>
        <v>57</v>
      </c>
      <c r="L161" s="73">
        <f t="shared" si="61"/>
        <v>57</v>
      </c>
      <c r="M161" s="74">
        <f t="shared" si="54"/>
        <v>1.008910819</v>
      </c>
      <c r="N161" s="74">
        <f t="shared" si="55"/>
        <v>1.0154243570000001</v>
      </c>
      <c r="O161" s="73">
        <f t="shared" si="62"/>
        <v>0</v>
      </c>
      <c r="P161" s="70">
        <f t="shared" si="63"/>
        <v>15.424357000000001</v>
      </c>
      <c r="Q161" s="70">
        <f t="shared" si="64"/>
        <v>0</v>
      </c>
      <c r="R161" s="75" t="str">
        <f t="shared" si="65"/>
        <v>J=</v>
      </c>
      <c r="S161" s="71">
        <f t="shared" si="66"/>
        <v>44454</v>
      </c>
      <c r="T161" s="8"/>
      <c r="U161" s="110">
        <f>[2]Plan1!$A319</f>
        <v>46427</v>
      </c>
      <c r="V161" s="111" t="str">
        <f>[2]Plan1!$C319</f>
        <v>Carnaval</v>
      </c>
      <c r="W161" s="87"/>
      <c r="X161" s="1"/>
      <c r="Y161" s="7"/>
      <c r="Z161" s="62"/>
      <c r="AA161" s="62"/>
      <c r="AB161" s="8"/>
      <c r="AC161" s="8"/>
      <c r="AD161" s="9"/>
      <c r="AE161" s="8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</row>
    <row r="162" spans="1:194" ht="12.75" x14ac:dyDescent="0.2">
      <c r="A162" s="68">
        <f t="shared" si="67"/>
        <v>44355</v>
      </c>
      <c r="B162" s="81">
        <f t="shared" si="56"/>
        <v>1015.717169</v>
      </c>
      <c r="C162" s="70">
        <f t="shared" si="57"/>
        <v>1000</v>
      </c>
      <c r="D162" s="11">
        <f>IF(VLOOKUP(A162,[1]DI!$A$4:$B$15000,2)=0,D161,VLOOKUP(A162,[1]DI!$A$4:$B$15000,2))</f>
        <v>3.4000000000000002E-2</v>
      </c>
      <c r="E162" s="70">
        <f t="shared" si="68"/>
        <v>1.00013269</v>
      </c>
      <c r="F162" s="70">
        <f>(TRUNC(PRODUCT($E$12:$E161),16))</f>
        <v>1.0135298751085799</v>
      </c>
      <c r="G162" s="70">
        <f t="shared" si="69"/>
        <v>1.0068948844151699</v>
      </c>
      <c r="H162" s="70">
        <f t="shared" si="70"/>
        <v>1.0065895600000001</v>
      </c>
      <c r="I162" s="69">
        <f t="shared" si="58"/>
        <v>0.04</v>
      </c>
      <c r="J162" s="71">
        <f t="shared" si="59"/>
        <v>44270</v>
      </c>
      <c r="K162" s="72">
        <f t="shared" si="60"/>
        <v>58</v>
      </c>
      <c r="L162" s="73">
        <f t="shared" si="61"/>
        <v>58</v>
      </c>
      <c r="M162" s="74">
        <f t="shared" si="54"/>
        <v>1.0090678559999999</v>
      </c>
      <c r="N162" s="74">
        <f t="shared" si="55"/>
        <v>1.015717169</v>
      </c>
      <c r="O162" s="73">
        <f t="shared" si="62"/>
        <v>0</v>
      </c>
      <c r="P162" s="70">
        <f t="shared" si="63"/>
        <v>15.717169</v>
      </c>
      <c r="Q162" s="70">
        <f t="shared" si="64"/>
        <v>0</v>
      </c>
      <c r="R162" s="75" t="str">
        <f t="shared" si="65"/>
        <v>J=</v>
      </c>
      <c r="S162" s="71">
        <f t="shared" si="66"/>
        <v>44454</v>
      </c>
      <c r="T162" s="8"/>
      <c r="U162" s="110">
        <f>[2]Plan1!$A320</f>
        <v>46472</v>
      </c>
      <c r="V162" s="111" t="str">
        <f>[2]Plan1!$C320</f>
        <v>Paixão de Cristo</v>
      </c>
      <c r="W162" s="87"/>
      <c r="X162" s="1"/>
      <c r="Y162" s="7"/>
      <c r="Z162" s="62"/>
      <c r="AA162" s="62"/>
      <c r="AB162" s="8"/>
      <c r="AC162" s="8"/>
      <c r="AD162" s="9"/>
      <c r="AE162" s="8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</row>
    <row r="163" spans="1:194" ht="12.75" x14ac:dyDescent="0.2">
      <c r="A163" s="68">
        <f t="shared" si="67"/>
        <v>44356</v>
      </c>
      <c r="B163" s="81">
        <f t="shared" si="56"/>
        <v>1016.01005699</v>
      </c>
      <c r="C163" s="70">
        <f t="shared" si="57"/>
        <v>1000</v>
      </c>
      <c r="D163" s="11">
        <f>IF(VLOOKUP(A163,[1]DI!$A$4:$B$15000,2)=0,D162,VLOOKUP(A163,[1]DI!$A$4:$B$15000,2))</f>
        <v>3.4000000000000002E-2</v>
      </c>
      <c r="E163" s="70">
        <f t="shared" si="68"/>
        <v>1.00013269</v>
      </c>
      <c r="F163" s="70">
        <f>(TRUNC(PRODUCT($E$12:$E162),16))</f>
        <v>1.0136643603877</v>
      </c>
      <c r="G163" s="70">
        <f t="shared" si="69"/>
        <v>1.0068948844151699</v>
      </c>
      <c r="H163" s="70">
        <f t="shared" si="70"/>
        <v>1.00672312</v>
      </c>
      <c r="I163" s="69">
        <f t="shared" si="58"/>
        <v>0.04</v>
      </c>
      <c r="J163" s="71">
        <f t="shared" si="59"/>
        <v>44270</v>
      </c>
      <c r="K163" s="72">
        <f t="shared" si="60"/>
        <v>59</v>
      </c>
      <c r="L163" s="73">
        <f t="shared" si="61"/>
        <v>59</v>
      </c>
      <c r="M163" s="74">
        <f t="shared" si="54"/>
        <v>1.0092249170000001</v>
      </c>
      <c r="N163" s="74">
        <f t="shared" si="55"/>
        <v>1.0160100569999999</v>
      </c>
      <c r="O163" s="73">
        <f t="shared" si="62"/>
        <v>0</v>
      </c>
      <c r="P163" s="70">
        <f t="shared" si="63"/>
        <v>16.010056989999999</v>
      </c>
      <c r="Q163" s="70">
        <f t="shared" si="64"/>
        <v>0</v>
      </c>
      <c r="R163" s="75" t="str">
        <f t="shared" si="65"/>
        <v>J=</v>
      </c>
      <c r="S163" s="71">
        <f t="shared" si="66"/>
        <v>44454</v>
      </c>
      <c r="T163" s="16"/>
      <c r="U163" s="110">
        <f>[2]Plan1!$A321</f>
        <v>46498</v>
      </c>
      <c r="V163" s="111" t="str">
        <f>[2]Plan1!$C321</f>
        <v>Tiradentes</v>
      </c>
      <c r="W163" s="112"/>
      <c r="X163" s="18"/>
      <c r="Y163" s="67"/>
      <c r="Z163" s="66"/>
      <c r="AA163" s="66"/>
      <c r="AB163" s="16"/>
      <c r="AC163" s="16"/>
      <c r="AD163" s="19"/>
      <c r="AE163" s="16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</row>
    <row r="164" spans="1:194" ht="12.75" x14ac:dyDescent="0.2">
      <c r="A164" s="68">
        <f t="shared" si="67"/>
        <v>44357</v>
      </c>
      <c r="B164" s="81">
        <f t="shared" si="56"/>
        <v>1016.303033</v>
      </c>
      <c r="C164" s="70">
        <f t="shared" si="57"/>
        <v>1000</v>
      </c>
      <c r="D164" s="11">
        <f>IF(VLOOKUP(A164,[1]DI!$A$4:$B$15000,2)=0,D163,VLOOKUP(A164,[1]DI!$A$4:$B$15000,2))</f>
        <v>3.4000000000000002E-2</v>
      </c>
      <c r="E164" s="70">
        <f t="shared" si="68"/>
        <v>1.00013269</v>
      </c>
      <c r="F164" s="70">
        <f>(TRUNC(PRODUCT($E$12:$E163),16))</f>
        <v>1.0137988635116799</v>
      </c>
      <c r="G164" s="70">
        <f t="shared" si="69"/>
        <v>1.0068948844151699</v>
      </c>
      <c r="H164" s="70">
        <f t="shared" si="70"/>
        <v>1.0068566999999999</v>
      </c>
      <c r="I164" s="69">
        <f t="shared" si="58"/>
        <v>0.04</v>
      </c>
      <c r="J164" s="71">
        <f t="shared" si="59"/>
        <v>44270</v>
      </c>
      <c r="K164" s="72">
        <f t="shared" si="60"/>
        <v>60</v>
      </c>
      <c r="L164" s="73">
        <f t="shared" si="61"/>
        <v>60</v>
      </c>
      <c r="M164" s="74">
        <f t="shared" si="54"/>
        <v>1.009382003</v>
      </c>
      <c r="N164" s="74">
        <f t="shared" si="55"/>
        <v>1.016303033</v>
      </c>
      <c r="O164" s="73">
        <f t="shared" si="62"/>
        <v>0</v>
      </c>
      <c r="P164" s="70">
        <f t="shared" si="63"/>
        <v>16.303032999999999</v>
      </c>
      <c r="Q164" s="70">
        <f t="shared" si="64"/>
        <v>0</v>
      </c>
      <c r="R164" s="75" t="str">
        <f t="shared" si="65"/>
        <v>J=</v>
      </c>
      <c r="S164" s="71">
        <f t="shared" si="66"/>
        <v>44454</v>
      </c>
      <c r="T164" s="8"/>
      <c r="U164" s="110">
        <f>[2]Plan1!$A322</f>
        <v>46508</v>
      </c>
      <c r="V164" s="111" t="str">
        <f>[2]Plan1!$C322</f>
        <v>Dia do Trabalho</v>
      </c>
      <c r="W164" s="87"/>
      <c r="X164" s="1"/>
      <c r="Y164" s="7"/>
      <c r="Z164" s="62"/>
      <c r="AA164" s="62"/>
      <c r="AB164" s="8"/>
      <c r="AC164" s="8"/>
      <c r="AD164" s="9"/>
      <c r="AE164" s="8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</row>
    <row r="165" spans="1:194" ht="12.75" x14ac:dyDescent="0.2">
      <c r="A165" s="68">
        <f t="shared" si="67"/>
        <v>44358</v>
      </c>
      <c r="B165" s="81">
        <f t="shared" si="56"/>
        <v>1016.596094</v>
      </c>
      <c r="C165" s="70">
        <f t="shared" si="57"/>
        <v>1000</v>
      </c>
      <c r="D165" s="11">
        <f>IF(VLOOKUP(A165,[1]DI!$A$4:$B$15000,2)=0,D164,VLOOKUP(A165,[1]DI!$A$4:$B$15000,2))</f>
        <v>3.4000000000000002E-2</v>
      </c>
      <c r="E165" s="70">
        <f t="shared" si="68"/>
        <v>1.00013269</v>
      </c>
      <c r="F165" s="70">
        <f>(TRUNC(PRODUCT($E$12:$E164),16))</f>
        <v>1.01393338448288</v>
      </c>
      <c r="G165" s="70">
        <f t="shared" si="69"/>
        <v>1.0068948844151699</v>
      </c>
      <c r="H165" s="70">
        <f t="shared" si="70"/>
        <v>1.0069903</v>
      </c>
      <c r="I165" s="69">
        <f t="shared" si="58"/>
        <v>0.04</v>
      </c>
      <c r="J165" s="71">
        <f t="shared" si="59"/>
        <v>44270</v>
      </c>
      <c r="K165" s="72">
        <f t="shared" si="60"/>
        <v>61</v>
      </c>
      <c r="L165" s="73">
        <f t="shared" si="61"/>
        <v>61</v>
      </c>
      <c r="M165" s="74">
        <f t="shared" si="54"/>
        <v>1.009539113</v>
      </c>
      <c r="N165" s="74">
        <f t="shared" si="55"/>
        <v>1.0165960940000001</v>
      </c>
      <c r="O165" s="73">
        <f t="shared" si="62"/>
        <v>0</v>
      </c>
      <c r="P165" s="70">
        <f t="shared" si="63"/>
        <v>16.596094000000001</v>
      </c>
      <c r="Q165" s="70">
        <f t="shared" si="64"/>
        <v>0</v>
      </c>
      <c r="R165" s="75" t="str">
        <f t="shared" si="65"/>
        <v>J=</v>
      </c>
      <c r="S165" s="71">
        <f t="shared" si="66"/>
        <v>44454</v>
      </c>
      <c r="T165" s="8"/>
      <c r="U165" s="110">
        <f>[2]Plan1!$A323</f>
        <v>46534</v>
      </c>
      <c r="V165" s="111" t="str">
        <f>[2]Plan1!$C323</f>
        <v>Corpus Christi</v>
      </c>
      <c r="W165" s="87"/>
      <c r="X165" s="1"/>
      <c r="Y165" s="7"/>
      <c r="Z165" s="62"/>
      <c r="AA165" s="62"/>
      <c r="AB165" s="8"/>
      <c r="AC165" s="8"/>
      <c r="AD165" s="9"/>
      <c r="AE165" s="8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</row>
    <row r="166" spans="1:194" ht="12.75" x14ac:dyDescent="0.2">
      <c r="A166" s="68">
        <f t="shared" si="67"/>
        <v>44361</v>
      </c>
      <c r="B166" s="81">
        <f t="shared" si="56"/>
        <v>1016.889242</v>
      </c>
      <c r="C166" s="70">
        <f t="shared" si="57"/>
        <v>1000</v>
      </c>
      <c r="D166" s="11">
        <f>IF(VLOOKUP(A166,[1]DI!$A$4:$B$15000,2)=0,D165,VLOOKUP(A166,[1]DI!$A$4:$B$15000,2))</f>
        <v>3.4000000000000002E-2</v>
      </c>
      <c r="E166" s="70">
        <f t="shared" si="68"/>
        <v>1.00013269</v>
      </c>
      <c r="F166" s="70">
        <f>(TRUNC(PRODUCT($E$12:$E165),16))</f>
        <v>1.01406792330367</v>
      </c>
      <c r="G166" s="70">
        <f t="shared" si="69"/>
        <v>1.0068948844151699</v>
      </c>
      <c r="H166" s="70">
        <f t="shared" si="70"/>
        <v>1.00712392</v>
      </c>
      <c r="I166" s="69">
        <f t="shared" si="58"/>
        <v>0.04</v>
      </c>
      <c r="J166" s="71">
        <f t="shared" si="59"/>
        <v>44270</v>
      </c>
      <c r="K166" s="72">
        <f t="shared" si="60"/>
        <v>62</v>
      </c>
      <c r="L166" s="73">
        <f t="shared" si="61"/>
        <v>62</v>
      </c>
      <c r="M166" s="74">
        <f t="shared" si="54"/>
        <v>1.0096962469999999</v>
      </c>
      <c r="N166" s="74">
        <f t="shared" si="55"/>
        <v>1.016889242</v>
      </c>
      <c r="O166" s="73">
        <f t="shared" si="62"/>
        <v>0</v>
      </c>
      <c r="P166" s="70">
        <f t="shared" si="63"/>
        <v>16.889241999999999</v>
      </c>
      <c r="Q166" s="70">
        <f t="shared" si="64"/>
        <v>0</v>
      </c>
      <c r="R166" s="75" t="str">
        <f t="shared" si="65"/>
        <v>J=</v>
      </c>
      <c r="S166" s="71">
        <f t="shared" si="66"/>
        <v>44454</v>
      </c>
      <c r="T166" s="8"/>
      <c r="U166" s="110">
        <f>[2]Plan1!$A324</f>
        <v>46637</v>
      </c>
      <c r="V166" s="111" t="str">
        <f>[2]Plan1!$C324</f>
        <v>Independência do Brasil</v>
      </c>
      <c r="W166" s="87"/>
      <c r="X166" s="1"/>
      <c r="Y166" s="7"/>
      <c r="Z166" s="62"/>
      <c r="AA166" s="62"/>
      <c r="AB166" s="8"/>
      <c r="AC166" s="8"/>
      <c r="AD166" s="9"/>
      <c r="AE166" s="8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</row>
    <row r="167" spans="1:194" ht="12.75" x14ac:dyDescent="0.2">
      <c r="A167" s="68">
        <f t="shared" si="67"/>
        <v>44362</v>
      </c>
      <c r="B167" s="81">
        <f t="shared" si="56"/>
        <v>1017.18247899</v>
      </c>
      <c r="C167" s="70">
        <f t="shared" si="57"/>
        <v>1000</v>
      </c>
      <c r="D167" s="11">
        <f>IF(VLOOKUP(A167,[1]DI!$A$4:$B$15000,2)=0,D166,VLOOKUP(A167,[1]DI!$A$4:$B$15000,2))</f>
        <v>3.4000000000000002E-2</v>
      </c>
      <c r="E167" s="70">
        <f t="shared" si="68"/>
        <v>1.00013269</v>
      </c>
      <c r="F167" s="70">
        <f>(TRUNC(PRODUCT($E$12:$E166),16))</f>
        <v>1.01420247997641</v>
      </c>
      <c r="G167" s="70">
        <f t="shared" si="69"/>
        <v>1.0068948844151699</v>
      </c>
      <c r="H167" s="70">
        <f t="shared" si="70"/>
        <v>1.00725756</v>
      </c>
      <c r="I167" s="69">
        <f t="shared" si="58"/>
        <v>0.04</v>
      </c>
      <c r="J167" s="71">
        <f t="shared" si="59"/>
        <v>44270</v>
      </c>
      <c r="K167" s="72">
        <f t="shared" si="60"/>
        <v>63</v>
      </c>
      <c r="L167" s="73">
        <f t="shared" si="61"/>
        <v>63</v>
      </c>
      <c r="M167" s="74">
        <f t="shared" si="54"/>
        <v>1.009853407</v>
      </c>
      <c r="N167" s="74">
        <f t="shared" si="55"/>
        <v>1.0171824789999999</v>
      </c>
      <c r="O167" s="73">
        <f t="shared" si="62"/>
        <v>0</v>
      </c>
      <c r="P167" s="70">
        <f t="shared" si="63"/>
        <v>17.18247899</v>
      </c>
      <c r="Q167" s="70">
        <f t="shared" si="64"/>
        <v>0</v>
      </c>
      <c r="R167" s="75" t="str">
        <f t="shared" si="65"/>
        <v>J=</v>
      </c>
      <c r="S167" s="71">
        <f t="shared" si="66"/>
        <v>44454</v>
      </c>
      <c r="T167" s="8"/>
      <c r="U167" s="110">
        <f>[2]Plan1!$A325</f>
        <v>46672</v>
      </c>
      <c r="V167" s="111" t="str">
        <f>[2]Plan1!$C325</f>
        <v>Nossa Sr.a Aparecida - Padroeira do Brasil</v>
      </c>
      <c r="W167" s="87"/>
      <c r="X167" s="1"/>
      <c r="Y167" s="7"/>
      <c r="Z167" s="62"/>
      <c r="AA167" s="62"/>
      <c r="AB167" s="8"/>
      <c r="AC167" s="8"/>
      <c r="AD167" s="9"/>
      <c r="AE167" s="8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</row>
    <row r="168" spans="1:194" ht="12.75" x14ac:dyDescent="0.2">
      <c r="A168" s="68">
        <f t="shared" si="67"/>
        <v>44363</v>
      </c>
      <c r="B168" s="81">
        <f t="shared" si="56"/>
        <v>1017.47579</v>
      </c>
      <c r="C168" s="70">
        <f t="shared" si="57"/>
        <v>1000</v>
      </c>
      <c r="D168" s="11">
        <f>IF(VLOOKUP(A168,[1]DI!$A$4:$B$15000,2)=0,D167,VLOOKUP(A168,[1]DI!$A$4:$B$15000,2))</f>
        <v>3.4000000000000002E-2</v>
      </c>
      <c r="E168" s="70">
        <f t="shared" si="68"/>
        <v>1.00013269</v>
      </c>
      <c r="F168" s="70">
        <f>(TRUNC(PRODUCT($E$12:$E167),16))</f>
        <v>1.01433705450348</v>
      </c>
      <c r="G168" s="70">
        <f t="shared" si="69"/>
        <v>1.0068948844151699</v>
      </c>
      <c r="H168" s="70">
        <f t="shared" si="70"/>
        <v>1.00739121</v>
      </c>
      <c r="I168" s="69">
        <f t="shared" si="58"/>
        <v>0.04</v>
      </c>
      <c r="J168" s="71">
        <f t="shared" si="59"/>
        <v>44270</v>
      </c>
      <c r="K168" s="72">
        <f t="shared" si="60"/>
        <v>64</v>
      </c>
      <c r="L168" s="73">
        <f t="shared" si="61"/>
        <v>64</v>
      </c>
      <c r="M168" s="74">
        <f t="shared" si="54"/>
        <v>1.01001059</v>
      </c>
      <c r="N168" s="74">
        <f t="shared" si="55"/>
        <v>1.01747579</v>
      </c>
      <c r="O168" s="73">
        <f t="shared" si="62"/>
        <v>0</v>
      </c>
      <c r="P168" s="70">
        <f t="shared" si="63"/>
        <v>17.47579</v>
      </c>
      <c r="Q168" s="70">
        <f t="shared" si="64"/>
        <v>0</v>
      </c>
      <c r="R168" s="75" t="str">
        <f t="shared" si="65"/>
        <v>J=</v>
      </c>
      <c r="S168" s="71">
        <f t="shared" si="66"/>
        <v>44454</v>
      </c>
      <c r="T168" s="8"/>
      <c r="U168" s="110">
        <f>[2]Plan1!$A326</f>
        <v>46693</v>
      </c>
      <c r="V168" s="111" t="str">
        <f>[2]Plan1!$C326</f>
        <v>Finados</v>
      </c>
      <c r="W168" s="87"/>
      <c r="X168" s="1"/>
      <c r="Y168" s="7"/>
      <c r="Z168" s="62"/>
      <c r="AA168" s="62"/>
      <c r="AB168" s="8"/>
      <c r="AC168" s="8"/>
      <c r="AD168" s="9"/>
      <c r="AE168" s="8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</row>
    <row r="169" spans="1:194" ht="12.75" x14ac:dyDescent="0.2">
      <c r="A169" s="68">
        <f t="shared" si="67"/>
        <v>44364</v>
      </c>
      <c r="B169" s="81">
        <f t="shared" si="56"/>
        <v>1017.769189</v>
      </c>
      <c r="C169" s="70">
        <f t="shared" si="57"/>
        <v>1000</v>
      </c>
      <c r="D169" s="11">
        <f>IF(VLOOKUP(A169,[1]DI!$A$4:$B$15000,2)=0,D168,VLOOKUP(A169,[1]DI!$A$4:$B$15000,2))</f>
        <v>4.1500000000000002E-2</v>
      </c>
      <c r="E169" s="70">
        <f t="shared" si="68"/>
        <v>1.00016137</v>
      </c>
      <c r="F169" s="70">
        <f>(TRUNC(PRODUCT($E$12:$E168),16))</f>
        <v>1.0144716468872399</v>
      </c>
      <c r="G169" s="70">
        <f t="shared" si="69"/>
        <v>1.0068948844151699</v>
      </c>
      <c r="H169" s="70">
        <f t="shared" si="70"/>
        <v>1.0075248800000001</v>
      </c>
      <c r="I169" s="69">
        <f t="shared" si="58"/>
        <v>0.04</v>
      </c>
      <c r="J169" s="71">
        <f t="shared" si="59"/>
        <v>44270</v>
      </c>
      <c r="K169" s="72">
        <f t="shared" si="60"/>
        <v>65</v>
      </c>
      <c r="L169" s="73">
        <f t="shared" si="61"/>
        <v>65</v>
      </c>
      <c r="M169" s="74">
        <f t="shared" si="54"/>
        <v>1.0101677979999999</v>
      </c>
      <c r="N169" s="74">
        <f t="shared" si="55"/>
        <v>1.017769189</v>
      </c>
      <c r="O169" s="73">
        <f t="shared" si="62"/>
        <v>0</v>
      </c>
      <c r="P169" s="70">
        <f t="shared" si="63"/>
        <v>17.769189000000001</v>
      </c>
      <c r="Q169" s="70">
        <f t="shared" si="64"/>
        <v>0</v>
      </c>
      <c r="R169" s="75" t="str">
        <f t="shared" si="65"/>
        <v>J=</v>
      </c>
      <c r="S169" s="71">
        <f t="shared" si="66"/>
        <v>44454</v>
      </c>
      <c r="T169" s="8"/>
      <c r="U169" s="110">
        <f>[2]Plan1!$A327</f>
        <v>46706</v>
      </c>
      <c r="V169" s="111" t="str">
        <f>[2]Plan1!$C327</f>
        <v>Proclamação da República</v>
      </c>
      <c r="W169" s="87"/>
      <c r="X169" s="1"/>
      <c r="Y169" s="8"/>
      <c r="Z169" s="8"/>
      <c r="AA169" s="8"/>
      <c r="AB169" s="8"/>
      <c r="AC169" s="8"/>
      <c r="AD169" s="9"/>
      <c r="AE169" s="8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</row>
    <row r="170" spans="1:194" ht="12.75" x14ac:dyDescent="0.2">
      <c r="A170" s="68">
        <f t="shared" si="67"/>
        <v>44365</v>
      </c>
      <c r="B170" s="81">
        <f t="shared" si="56"/>
        <v>1018.091864</v>
      </c>
      <c r="C170" s="70">
        <f t="shared" si="57"/>
        <v>1000</v>
      </c>
      <c r="D170" s="11">
        <f>IF(VLOOKUP(A170,[1]DI!$A$4:$B$15000,2)=0,D169,VLOOKUP(A170,[1]DI!$A$4:$B$15000,2))</f>
        <v>4.1500000000000002E-2</v>
      </c>
      <c r="E170" s="70">
        <f t="shared" si="68"/>
        <v>1.00016137</v>
      </c>
      <c r="F170" s="70">
        <f>(TRUNC(PRODUCT($E$12:$E169),16))</f>
        <v>1.0146353521769</v>
      </c>
      <c r="G170" s="70">
        <f t="shared" si="69"/>
        <v>1.0068948844151699</v>
      </c>
      <c r="H170" s="70">
        <f t="shared" si="70"/>
        <v>1.0076874600000001</v>
      </c>
      <c r="I170" s="69">
        <f t="shared" si="58"/>
        <v>0.04</v>
      </c>
      <c r="J170" s="71">
        <f t="shared" si="59"/>
        <v>44270</v>
      </c>
      <c r="K170" s="72">
        <f t="shared" si="60"/>
        <v>66</v>
      </c>
      <c r="L170" s="73">
        <f t="shared" si="61"/>
        <v>66</v>
      </c>
      <c r="M170" s="74">
        <f t="shared" si="54"/>
        <v>1.010325031</v>
      </c>
      <c r="N170" s="74">
        <f t="shared" si="55"/>
        <v>1.0180918640000001</v>
      </c>
      <c r="O170" s="73">
        <f t="shared" si="62"/>
        <v>0</v>
      </c>
      <c r="P170" s="70">
        <f t="shared" si="63"/>
        <v>18.091864000000001</v>
      </c>
      <c r="Q170" s="70">
        <f t="shared" si="64"/>
        <v>0</v>
      </c>
      <c r="R170" s="75" t="str">
        <f t="shared" si="65"/>
        <v>J=</v>
      </c>
      <c r="S170" s="71">
        <f t="shared" si="66"/>
        <v>44454</v>
      </c>
      <c r="T170" s="8"/>
      <c r="U170" s="110">
        <f>[2]Plan1!$A328</f>
        <v>46711</v>
      </c>
      <c r="V170" s="111" t="str">
        <f>[2]Plan1!$C328</f>
        <v>Dia Nacional de Zumbi e da Consciência Negra</v>
      </c>
      <c r="W170" s="87"/>
      <c r="X170" s="1"/>
      <c r="Y170" s="8"/>
      <c r="Z170" s="8"/>
      <c r="AA170" s="8"/>
      <c r="AB170" s="8"/>
      <c r="AC170" s="8"/>
      <c r="AD170" s="9"/>
      <c r="AE170" s="8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</row>
    <row r="171" spans="1:194" ht="12.75" x14ac:dyDescent="0.2">
      <c r="A171" s="68">
        <f t="shared" si="67"/>
        <v>44368</v>
      </c>
      <c r="B171" s="81">
        <f t="shared" si="56"/>
        <v>1018.414645</v>
      </c>
      <c r="C171" s="70">
        <f t="shared" si="57"/>
        <v>1000</v>
      </c>
      <c r="D171" s="11">
        <f>IF(VLOOKUP(A171,[1]DI!$A$4:$B$15000,2)=0,D170,VLOOKUP(A171,[1]DI!$A$4:$B$15000,2))</f>
        <v>4.1500000000000002E-2</v>
      </c>
      <c r="E171" s="70">
        <f t="shared" si="68"/>
        <v>1.00016137</v>
      </c>
      <c r="F171" s="70">
        <f>(TRUNC(PRODUCT($E$12:$E170),16))</f>
        <v>1.01479908388368</v>
      </c>
      <c r="G171" s="70">
        <f t="shared" si="69"/>
        <v>1.0068948844151699</v>
      </c>
      <c r="H171" s="70">
        <f t="shared" si="70"/>
        <v>1.0078500699999999</v>
      </c>
      <c r="I171" s="69">
        <f t="shared" si="58"/>
        <v>0.04</v>
      </c>
      <c r="J171" s="71">
        <f t="shared" si="59"/>
        <v>44270</v>
      </c>
      <c r="K171" s="72">
        <f t="shared" si="60"/>
        <v>67</v>
      </c>
      <c r="L171" s="73">
        <f t="shared" si="61"/>
        <v>67</v>
      </c>
      <c r="M171" s="74">
        <f t="shared" si="54"/>
        <v>1.010482288</v>
      </c>
      <c r="N171" s="74">
        <f t="shared" si="55"/>
        <v>1.018414645</v>
      </c>
      <c r="O171" s="73">
        <f t="shared" si="62"/>
        <v>0</v>
      </c>
      <c r="P171" s="70">
        <f t="shared" si="63"/>
        <v>18.414645</v>
      </c>
      <c r="Q171" s="70">
        <f t="shared" si="64"/>
        <v>0</v>
      </c>
      <c r="R171" s="75" t="str">
        <f t="shared" si="65"/>
        <v>J=</v>
      </c>
      <c r="S171" s="71">
        <f t="shared" si="66"/>
        <v>44454</v>
      </c>
      <c r="T171" s="8"/>
      <c r="U171" s="110">
        <f>[2]Plan1!$A329</f>
        <v>46746</v>
      </c>
      <c r="V171" s="111" t="str">
        <f>[2]Plan1!$C329</f>
        <v>Natal</v>
      </c>
      <c r="W171" s="87"/>
      <c r="X171" s="1"/>
      <c r="Y171" s="8"/>
      <c r="Z171" s="8"/>
      <c r="AA171" s="8"/>
      <c r="AB171" s="8"/>
      <c r="AC171" s="8"/>
      <c r="AD171" s="9"/>
      <c r="AE171" s="8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</row>
    <row r="172" spans="1:194" ht="12.75" x14ac:dyDescent="0.2">
      <c r="A172" s="68">
        <f t="shared" si="67"/>
        <v>44369</v>
      </c>
      <c r="B172" s="81">
        <f t="shared" si="56"/>
        <v>1018.737531</v>
      </c>
      <c r="C172" s="70">
        <f t="shared" si="57"/>
        <v>1000</v>
      </c>
      <c r="D172" s="11">
        <f>IF(VLOOKUP(A172,[1]DI!$A$4:$B$15000,2)=0,D171,VLOOKUP(A172,[1]DI!$A$4:$B$15000,2))</f>
        <v>4.1500000000000002E-2</v>
      </c>
      <c r="E172" s="70">
        <f t="shared" si="68"/>
        <v>1.00016137</v>
      </c>
      <c r="F172" s="70">
        <f>(TRUNC(PRODUCT($E$12:$E171),16))</f>
        <v>1.0149628420118499</v>
      </c>
      <c r="G172" s="70">
        <f t="shared" si="69"/>
        <v>1.0068948844151699</v>
      </c>
      <c r="H172" s="70">
        <f t="shared" si="70"/>
        <v>1.00801271</v>
      </c>
      <c r="I172" s="69">
        <f t="shared" si="58"/>
        <v>0.04</v>
      </c>
      <c r="J172" s="71">
        <f t="shared" si="59"/>
        <v>44270</v>
      </c>
      <c r="K172" s="72">
        <f t="shared" si="60"/>
        <v>68</v>
      </c>
      <c r="L172" s="73">
        <f t="shared" si="61"/>
        <v>68</v>
      </c>
      <c r="M172" s="74">
        <f t="shared" si="54"/>
        <v>1.0106395690000001</v>
      </c>
      <c r="N172" s="74">
        <f t="shared" si="55"/>
        <v>1.018737531</v>
      </c>
      <c r="O172" s="73">
        <f t="shared" si="62"/>
        <v>0</v>
      </c>
      <c r="P172" s="70">
        <f t="shared" si="63"/>
        <v>18.737531000000001</v>
      </c>
      <c r="Q172" s="70">
        <f t="shared" si="64"/>
        <v>0</v>
      </c>
      <c r="R172" s="75" t="str">
        <f t="shared" si="65"/>
        <v>J=</v>
      </c>
      <c r="S172" s="71">
        <f t="shared" si="66"/>
        <v>44454</v>
      </c>
      <c r="T172" s="8"/>
      <c r="U172" s="110">
        <f>[2]Plan1!$A330</f>
        <v>46753</v>
      </c>
      <c r="V172" s="111" t="str">
        <f>[2]Plan1!$C330</f>
        <v>Confraternização Universal</v>
      </c>
      <c r="W172" s="87"/>
      <c r="X172" s="1"/>
      <c r="Y172" s="8"/>
      <c r="Z172" s="8"/>
      <c r="AA172" s="8"/>
      <c r="AB172" s="8"/>
      <c r="AC172" s="8"/>
      <c r="AD172" s="9"/>
      <c r="AE172" s="8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</row>
    <row r="173" spans="1:194" ht="12.75" x14ac:dyDescent="0.2">
      <c r="A173" s="68">
        <f t="shared" si="67"/>
        <v>44370</v>
      </c>
      <c r="B173" s="81">
        <f t="shared" si="56"/>
        <v>1019.06051299</v>
      </c>
      <c r="C173" s="70">
        <f t="shared" si="57"/>
        <v>1000</v>
      </c>
      <c r="D173" s="11">
        <f>IF(VLOOKUP(A173,[1]DI!$A$4:$B$15000,2)=0,D172,VLOOKUP(A173,[1]DI!$A$4:$B$15000,2))</f>
        <v>4.1500000000000002E-2</v>
      </c>
      <c r="E173" s="70">
        <f t="shared" si="68"/>
        <v>1.00016137</v>
      </c>
      <c r="F173" s="70">
        <f>(TRUNC(PRODUCT($E$12:$E172),16))</f>
        <v>1.01512662656567</v>
      </c>
      <c r="G173" s="70">
        <f t="shared" si="69"/>
        <v>1.0068948844151699</v>
      </c>
      <c r="H173" s="70">
        <f t="shared" si="70"/>
        <v>1.00817537</v>
      </c>
      <c r="I173" s="69">
        <f t="shared" si="58"/>
        <v>0.04</v>
      </c>
      <c r="J173" s="71">
        <f t="shared" si="59"/>
        <v>44270</v>
      </c>
      <c r="K173" s="72">
        <f t="shared" si="60"/>
        <v>69</v>
      </c>
      <c r="L173" s="73">
        <f t="shared" si="61"/>
        <v>69</v>
      </c>
      <c r="M173" s="74">
        <f t="shared" si="54"/>
        <v>1.010796875</v>
      </c>
      <c r="N173" s="74">
        <f t="shared" si="55"/>
        <v>1.0190605129999999</v>
      </c>
      <c r="O173" s="73">
        <f t="shared" si="62"/>
        <v>0</v>
      </c>
      <c r="P173" s="70">
        <f t="shared" si="63"/>
        <v>19.060512989999999</v>
      </c>
      <c r="Q173" s="70">
        <f t="shared" si="64"/>
        <v>0</v>
      </c>
      <c r="R173" s="75" t="str">
        <f t="shared" si="65"/>
        <v>J=</v>
      </c>
      <c r="S173" s="71">
        <f t="shared" si="66"/>
        <v>44454</v>
      </c>
      <c r="T173" s="8"/>
      <c r="U173" s="110">
        <f>[2]Plan1!$A331</f>
        <v>46811</v>
      </c>
      <c r="V173" s="111" t="str">
        <f>[2]Plan1!$C331</f>
        <v>Carnaval</v>
      </c>
      <c r="W173" s="87"/>
      <c r="X173" s="1"/>
      <c r="Y173" s="8"/>
      <c r="Z173" s="8"/>
      <c r="AA173" s="8"/>
      <c r="AB173" s="8"/>
      <c r="AC173" s="8"/>
      <c r="AD173" s="9"/>
      <c r="AE173" s="8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</row>
    <row r="174" spans="1:194" ht="12.75" x14ac:dyDescent="0.2">
      <c r="A174" s="68">
        <f t="shared" si="67"/>
        <v>44371</v>
      </c>
      <c r="B174" s="81">
        <f t="shared" si="56"/>
        <v>1019.383602</v>
      </c>
      <c r="C174" s="70">
        <f t="shared" si="57"/>
        <v>1000</v>
      </c>
      <c r="D174" s="11">
        <f>IF(VLOOKUP(A174,[1]DI!$A$4:$B$15000,2)=0,D173,VLOOKUP(A174,[1]DI!$A$4:$B$15000,2))</f>
        <v>4.1500000000000002E-2</v>
      </c>
      <c r="E174" s="70">
        <f t="shared" si="68"/>
        <v>1.00016137</v>
      </c>
      <c r="F174" s="70">
        <f>(TRUNC(PRODUCT($E$12:$E173),16))</f>
        <v>1.0152904375493901</v>
      </c>
      <c r="G174" s="70">
        <f t="shared" si="69"/>
        <v>1.0068948844151699</v>
      </c>
      <c r="H174" s="70">
        <f t="shared" si="70"/>
        <v>1.00833806</v>
      </c>
      <c r="I174" s="69">
        <f t="shared" si="58"/>
        <v>0.04</v>
      </c>
      <c r="J174" s="71">
        <f t="shared" si="59"/>
        <v>44270</v>
      </c>
      <c r="K174" s="72">
        <f t="shared" si="60"/>
        <v>70</v>
      </c>
      <c r="L174" s="73">
        <f t="shared" si="61"/>
        <v>70</v>
      </c>
      <c r="M174" s="74">
        <f t="shared" si="54"/>
        <v>1.010954205</v>
      </c>
      <c r="N174" s="74">
        <f t="shared" si="55"/>
        <v>1.019383602</v>
      </c>
      <c r="O174" s="73">
        <f t="shared" si="62"/>
        <v>0</v>
      </c>
      <c r="P174" s="70">
        <f t="shared" si="63"/>
        <v>19.383602</v>
      </c>
      <c r="Q174" s="70">
        <f t="shared" si="64"/>
        <v>0</v>
      </c>
      <c r="R174" s="75" t="str">
        <f t="shared" si="65"/>
        <v>J=</v>
      </c>
      <c r="S174" s="71">
        <f t="shared" si="66"/>
        <v>44454</v>
      </c>
      <c r="T174" s="8"/>
      <c r="U174" s="110">
        <f>[2]Plan1!$A332</f>
        <v>46812</v>
      </c>
      <c r="V174" s="111" t="str">
        <f>[2]Plan1!$C332</f>
        <v>Carnaval</v>
      </c>
      <c r="W174" s="87"/>
      <c r="X174" s="1"/>
      <c r="Y174" s="8"/>
      <c r="Z174" s="8"/>
      <c r="AA174" s="8"/>
      <c r="AB174" s="8"/>
      <c r="AC174" s="8"/>
      <c r="AD174" s="9"/>
      <c r="AE174" s="8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</row>
    <row r="175" spans="1:194" ht="12.75" x14ac:dyDescent="0.2">
      <c r="A175" s="68">
        <f t="shared" si="67"/>
        <v>44372</v>
      </c>
      <c r="B175" s="81">
        <f t="shared" si="56"/>
        <v>1019.7067970000001</v>
      </c>
      <c r="C175" s="70">
        <f t="shared" si="57"/>
        <v>1000</v>
      </c>
      <c r="D175" s="11">
        <f>IF(VLOOKUP(A175,[1]DI!$A$4:$B$15000,2)=0,D174,VLOOKUP(A175,[1]DI!$A$4:$B$15000,2))</f>
        <v>4.1500000000000002E-2</v>
      </c>
      <c r="E175" s="70">
        <f t="shared" si="68"/>
        <v>1.00016137</v>
      </c>
      <c r="F175" s="70">
        <f>(TRUNC(PRODUCT($E$12:$E174),16))</f>
        <v>1.0154542749672999</v>
      </c>
      <c r="G175" s="70">
        <f t="shared" si="69"/>
        <v>1.0068948844151699</v>
      </c>
      <c r="H175" s="70">
        <f t="shared" si="70"/>
        <v>1.0085007800000001</v>
      </c>
      <c r="I175" s="69">
        <f t="shared" si="58"/>
        <v>0.04</v>
      </c>
      <c r="J175" s="71">
        <f t="shared" si="59"/>
        <v>44270</v>
      </c>
      <c r="K175" s="72">
        <f t="shared" si="60"/>
        <v>71</v>
      </c>
      <c r="L175" s="73">
        <f t="shared" si="61"/>
        <v>71</v>
      </c>
      <c r="M175" s="74">
        <f t="shared" si="54"/>
        <v>1.01111156</v>
      </c>
      <c r="N175" s="74">
        <f t="shared" si="55"/>
        <v>1.019706797</v>
      </c>
      <c r="O175" s="73">
        <f t="shared" si="62"/>
        <v>0</v>
      </c>
      <c r="P175" s="70">
        <f t="shared" si="63"/>
        <v>19.706797000000002</v>
      </c>
      <c r="Q175" s="70">
        <f t="shared" si="64"/>
        <v>0</v>
      </c>
      <c r="R175" s="75" t="str">
        <f t="shared" si="65"/>
        <v>J=</v>
      </c>
      <c r="S175" s="71">
        <f t="shared" si="66"/>
        <v>44454</v>
      </c>
      <c r="T175" s="8"/>
      <c r="U175" s="110">
        <f>[2]Plan1!$A333</f>
        <v>46857</v>
      </c>
      <c r="V175" s="111" t="str">
        <f>[2]Plan1!$C333</f>
        <v>Paixão de Cristo</v>
      </c>
      <c r="W175" s="87"/>
      <c r="X175" s="1"/>
      <c r="Y175" s="8"/>
      <c r="Z175" s="8"/>
      <c r="AA175" s="8"/>
      <c r="AB175" s="8"/>
      <c r="AC175" s="8"/>
      <c r="AD175" s="9"/>
      <c r="AE175" s="8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</row>
    <row r="176" spans="1:194" ht="12.75" x14ac:dyDescent="0.2">
      <c r="A176" s="68">
        <f t="shared" si="67"/>
        <v>44375</v>
      </c>
      <c r="B176" s="81">
        <f t="shared" si="56"/>
        <v>1020.030089</v>
      </c>
      <c r="C176" s="70">
        <f t="shared" si="57"/>
        <v>1000</v>
      </c>
      <c r="D176" s="11">
        <f>IF(VLOOKUP(A176,[1]DI!$A$4:$B$15000,2)=0,D175,VLOOKUP(A176,[1]DI!$A$4:$B$15000,2))</f>
        <v>4.1500000000000002E-2</v>
      </c>
      <c r="E176" s="70">
        <f t="shared" si="68"/>
        <v>1.00016137</v>
      </c>
      <c r="F176" s="70">
        <f>(TRUNC(PRODUCT($E$12:$E175),16))</f>
        <v>1.01561813882365</v>
      </c>
      <c r="G176" s="70">
        <f t="shared" si="69"/>
        <v>1.0068948844151699</v>
      </c>
      <c r="H176" s="70">
        <f t="shared" si="70"/>
        <v>1.00866352</v>
      </c>
      <c r="I176" s="69">
        <f t="shared" si="58"/>
        <v>0.04</v>
      </c>
      <c r="J176" s="71">
        <f t="shared" si="59"/>
        <v>44270</v>
      </c>
      <c r="K176" s="72">
        <f t="shared" si="60"/>
        <v>72</v>
      </c>
      <c r="L176" s="73">
        <f t="shared" si="61"/>
        <v>72</v>
      </c>
      <c r="M176" s="74">
        <f t="shared" si="54"/>
        <v>1.0112689399999999</v>
      </c>
      <c r="N176" s="74">
        <f t="shared" si="55"/>
        <v>1.020030089</v>
      </c>
      <c r="O176" s="73">
        <f t="shared" si="62"/>
        <v>0</v>
      </c>
      <c r="P176" s="70">
        <f t="shared" si="63"/>
        <v>20.030089</v>
      </c>
      <c r="Q176" s="70">
        <f t="shared" si="64"/>
        <v>0</v>
      </c>
      <c r="R176" s="75" t="str">
        <f t="shared" si="65"/>
        <v>J=</v>
      </c>
      <c r="S176" s="71">
        <f t="shared" si="66"/>
        <v>44454</v>
      </c>
      <c r="T176" s="8"/>
      <c r="U176" s="110">
        <f>[2]Plan1!$A334</f>
        <v>46864</v>
      </c>
      <c r="V176" s="111" t="str">
        <f>[2]Plan1!$C334</f>
        <v>Tiradentes</v>
      </c>
      <c r="W176" s="87"/>
      <c r="X176" s="1"/>
      <c r="Y176" s="8"/>
      <c r="Z176" s="8"/>
      <c r="AA176" s="8"/>
      <c r="AB176" s="8"/>
      <c r="AC176" s="8"/>
      <c r="AD176" s="9"/>
      <c r="AE176" s="8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</row>
    <row r="177" spans="1:191" ht="12.75" x14ac:dyDescent="0.2">
      <c r="A177" s="68">
        <f t="shared" si="67"/>
        <v>44376</v>
      </c>
      <c r="B177" s="81">
        <f t="shared" si="56"/>
        <v>1020.353485</v>
      </c>
      <c r="C177" s="70">
        <f t="shared" si="57"/>
        <v>1000</v>
      </c>
      <c r="D177" s="11">
        <f>IF(VLOOKUP(A177,[1]DI!$A$4:$B$15000,2)=0,D176,VLOOKUP(A177,[1]DI!$A$4:$B$15000,2))</f>
        <v>4.1500000000000002E-2</v>
      </c>
      <c r="E177" s="70">
        <f t="shared" si="68"/>
        <v>1.00016137</v>
      </c>
      <c r="F177" s="70">
        <f>(TRUNC(PRODUCT($E$12:$E176),16))</f>
        <v>1.01578202912272</v>
      </c>
      <c r="G177" s="70">
        <f t="shared" si="69"/>
        <v>1.0068948844151699</v>
      </c>
      <c r="H177" s="70">
        <f t="shared" si="70"/>
        <v>1.00882629</v>
      </c>
      <c r="I177" s="69">
        <f t="shared" si="58"/>
        <v>0.04</v>
      </c>
      <c r="J177" s="71">
        <f t="shared" si="59"/>
        <v>44270</v>
      </c>
      <c r="K177" s="72">
        <f t="shared" si="60"/>
        <v>73</v>
      </c>
      <c r="L177" s="73">
        <f t="shared" si="61"/>
        <v>73</v>
      </c>
      <c r="M177" s="74">
        <f t="shared" si="54"/>
        <v>1.0114263429999999</v>
      </c>
      <c r="N177" s="74">
        <f t="shared" si="55"/>
        <v>1.020353485</v>
      </c>
      <c r="O177" s="73">
        <f t="shared" si="62"/>
        <v>0</v>
      </c>
      <c r="P177" s="70">
        <f t="shared" si="63"/>
        <v>20.353484999999999</v>
      </c>
      <c r="Q177" s="70">
        <f t="shared" si="64"/>
        <v>0</v>
      </c>
      <c r="R177" s="75" t="str">
        <f t="shared" si="65"/>
        <v>J=</v>
      </c>
      <c r="S177" s="71">
        <f t="shared" si="66"/>
        <v>44454</v>
      </c>
      <c r="T177" s="8"/>
      <c r="U177" s="110">
        <f>[2]Plan1!$A335</f>
        <v>46874</v>
      </c>
      <c r="V177" s="111" t="str">
        <f>[2]Plan1!$C335</f>
        <v>Dia do Trabalho</v>
      </c>
      <c r="W177" s="87"/>
      <c r="X177" s="1"/>
      <c r="Y177" s="8"/>
      <c r="Z177" s="8"/>
      <c r="AA177" s="8"/>
      <c r="AB177" s="8"/>
      <c r="AC177" s="8"/>
      <c r="AD177" s="9"/>
      <c r="AE177" s="8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</row>
    <row r="178" spans="1:191" ht="12.75" x14ac:dyDescent="0.2">
      <c r="A178" s="68">
        <f t="shared" si="67"/>
        <v>44377</v>
      </c>
      <c r="B178" s="81">
        <f t="shared" si="56"/>
        <v>1020.676979</v>
      </c>
      <c r="C178" s="70">
        <f t="shared" si="57"/>
        <v>1000</v>
      </c>
      <c r="D178" s="11">
        <f>IF(VLOOKUP(A178,[1]DI!$A$4:$B$15000,2)=0,D177,VLOOKUP(A178,[1]DI!$A$4:$B$15000,2))</f>
        <v>4.1500000000000002E-2</v>
      </c>
      <c r="E178" s="70">
        <f t="shared" si="68"/>
        <v>1.00016137</v>
      </c>
      <c r="F178" s="70">
        <f>(TRUNC(PRODUCT($E$12:$E177),16))</f>
        <v>1.0159459458687501</v>
      </c>
      <c r="G178" s="70">
        <f t="shared" si="69"/>
        <v>1.0068948844151699</v>
      </c>
      <c r="H178" s="70">
        <f t="shared" si="70"/>
        <v>1.0089890800000001</v>
      </c>
      <c r="I178" s="69">
        <f t="shared" si="58"/>
        <v>0.04</v>
      </c>
      <c r="J178" s="71">
        <f t="shared" si="59"/>
        <v>44270</v>
      </c>
      <c r="K178" s="72">
        <f t="shared" si="60"/>
        <v>74</v>
      </c>
      <c r="L178" s="73">
        <f t="shared" si="61"/>
        <v>74</v>
      </c>
      <c r="M178" s="74">
        <f t="shared" si="54"/>
        <v>1.011583772</v>
      </c>
      <c r="N178" s="74">
        <f t="shared" si="55"/>
        <v>1.0206769790000001</v>
      </c>
      <c r="O178" s="73">
        <f t="shared" si="62"/>
        <v>0</v>
      </c>
      <c r="P178" s="70">
        <f t="shared" si="63"/>
        <v>20.676978999999999</v>
      </c>
      <c r="Q178" s="70">
        <f t="shared" si="64"/>
        <v>0</v>
      </c>
      <c r="R178" s="75" t="str">
        <f t="shared" si="65"/>
        <v>J=</v>
      </c>
      <c r="S178" s="71">
        <f t="shared" si="66"/>
        <v>44454</v>
      </c>
      <c r="T178" s="8"/>
      <c r="U178" s="110">
        <f>[2]Plan1!$A336</f>
        <v>46919</v>
      </c>
      <c r="V178" s="111" t="str">
        <f>[2]Plan1!$C336</f>
        <v>Corpus Christi</v>
      </c>
      <c r="W178" s="87"/>
      <c r="X178" s="1"/>
      <c r="Y178" s="8"/>
      <c r="Z178" s="8"/>
      <c r="AA178" s="8"/>
      <c r="AB178" s="8"/>
      <c r="AC178" s="8"/>
      <c r="AD178" s="9"/>
      <c r="AE178" s="8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</row>
    <row r="179" spans="1:191" ht="12.75" x14ac:dyDescent="0.2">
      <c r="A179" s="68">
        <f t="shared" si="67"/>
        <v>44378</v>
      </c>
      <c r="B179" s="81">
        <f t="shared" si="56"/>
        <v>1021.00057999</v>
      </c>
      <c r="C179" s="70">
        <f t="shared" si="57"/>
        <v>1000</v>
      </c>
      <c r="D179" s="11">
        <f>IF(VLOOKUP(A179,[1]DI!$A$4:$B$15000,2)=0,D178,VLOOKUP(A179,[1]DI!$A$4:$B$15000,2))</f>
        <v>4.1500000000000002E-2</v>
      </c>
      <c r="E179" s="70">
        <f t="shared" si="68"/>
        <v>1.00016137</v>
      </c>
      <c r="F179" s="70">
        <f>(TRUNC(PRODUCT($E$12:$E178),16))</f>
        <v>1.0161098890660401</v>
      </c>
      <c r="G179" s="70">
        <f t="shared" si="69"/>
        <v>1.0068948844151699</v>
      </c>
      <c r="H179" s="70">
        <f t="shared" si="70"/>
        <v>1.0091519</v>
      </c>
      <c r="I179" s="69">
        <f t="shared" si="58"/>
        <v>0.04</v>
      </c>
      <c r="J179" s="71">
        <f t="shared" si="59"/>
        <v>44270</v>
      </c>
      <c r="K179" s="72">
        <f t="shared" si="60"/>
        <v>75</v>
      </c>
      <c r="L179" s="73">
        <f t="shared" si="61"/>
        <v>75</v>
      </c>
      <c r="M179" s="74">
        <f t="shared" si="54"/>
        <v>1.011741225</v>
      </c>
      <c r="N179" s="74">
        <f t="shared" si="55"/>
        <v>1.0210005799999999</v>
      </c>
      <c r="O179" s="73">
        <f t="shared" si="62"/>
        <v>0</v>
      </c>
      <c r="P179" s="70">
        <f t="shared" si="63"/>
        <v>21.000579989999999</v>
      </c>
      <c r="Q179" s="70">
        <f t="shared" si="64"/>
        <v>0</v>
      </c>
      <c r="R179" s="75" t="str">
        <f t="shared" si="65"/>
        <v>J=</v>
      </c>
      <c r="S179" s="71">
        <f t="shared" si="66"/>
        <v>44454</v>
      </c>
      <c r="T179" s="8"/>
      <c r="U179" s="110">
        <f>[2]Plan1!$A337</f>
        <v>47003</v>
      </c>
      <c r="V179" s="111" t="str">
        <f>[2]Plan1!$C337</f>
        <v>Independência do Brasil</v>
      </c>
      <c r="W179" s="87"/>
      <c r="X179" s="1"/>
      <c r="Y179" s="8"/>
      <c r="Z179" s="8"/>
      <c r="AA179" s="8"/>
      <c r="AB179" s="8"/>
      <c r="AC179" s="8"/>
      <c r="AD179" s="9"/>
      <c r="AE179" s="8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</row>
    <row r="180" spans="1:191" ht="12.75" x14ac:dyDescent="0.2">
      <c r="A180" s="68">
        <f t="shared" si="67"/>
        <v>44379</v>
      </c>
      <c r="B180" s="81">
        <f t="shared" si="56"/>
        <v>1021.32428499</v>
      </c>
      <c r="C180" s="70">
        <f t="shared" si="57"/>
        <v>1000</v>
      </c>
      <c r="D180" s="11">
        <f>IF(VLOOKUP(A180,[1]DI!$A$4:$B$15000,2)=0,D179,VLOOKUP(A180,[1]DI!$A$4:$B$15000,2))</f>
        <v>4.1500000000000002E-2</v>
      </c>
      <c r="E180" s="70">
        <f t="shared" si="68"/>
        <v>1.00016137</v>
      </c>
      <c r="F180" s="70">
        <f>(TRUNC(PRODUCT($E$12:$E179),16))</f>
        <v>1.01627385871884</v>
      </c>
      <c r="G180" s="70">
        <f t="shared" si="69"/>
        <v>1.0068948844151699</v>
      </c>
      <c r="H180" s="70">
        <f t="shared" si="70"/>
        <v>1.0093147499999999</v>
      </c>
      <c r="I180" s="69">
        <f t="shared" si="58"/>
        <v>0.04</v>
      </c>
      <c r="J180" s="71">
        <f t="shared" si="59"/>
        <v>44270</v>
      </c>
      <c r="K180" s="72">
        <f t="shared" si="60"/>
        <v>76</v>
      </c>
      <c r="L180" s="73">
        <f t="shared" si="61"/>
        <v>76</v>
      </c>
      <c r="M180" s="74">
        <f t="shared" si="54"/>
        <v>1.0118987020000001</v>
      </c>
      <c r="N180" s="74">
        <f t="shared" si="55"/>
        <v>1.0213242849999999</v>
      </c>
      <c r="O180" s="73">
        <f t="shared" si="62"/>
        <v>0</v>
      </c>
      <c r="P180" s="70">
        <f t="shared" si="63"/>
        <v>21.324284989999999</v>
      </c>
      <c r="Q180" s="70">
        <f t="shared" si="64"/>
        <v>0</v>
      </c>
      <c r="R180" s="75" t="str">
        <f t="shared" si="65"/>
        <v>J=</v>
      </c>
      <c r="S180" s="71">
        <f t="shared" si="66"/>
        <v>44454</v>
      </c>
      <c r="T180" s="8"/>
      <c r="U180" s="110">
        <f>[2]Plan1!$A338</f>
        <v>47038</v>
      </c>
      <c r="V180" s="111" t="str">
        <f>[2]Plan1!$C338</f>
        <v>Nossa Sr.a Aparecida - Padroeira do Brasil</v>
      </c>
      <c r="W180" s="87"/>
      <c r="X180" s="1"/>
      <c r="Y180" s="8"/>
      <c r="Z180" s="8"/>
      <c r="AA180" s="8"/>
      <c r="AB180" s="8"/>
      <c r="AC180" s="8"/>
      <c r="AD180" s="9"/>
      <c r="AE180" s="8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</row>
    <row r="181" spans="1:191" ht="12.75" x14ac:dyDescent="0.2">
      <c r="A181" s="68">
        <f t="shared" si="67"/>
        <v>44382</v>
      </c>
      <c r="B181" s="81">
        <f t="shared" si="56"/>
        <v>1021.648088</v>
      </c>
      <c r="C181" s="70">
        <f t="shared" si="57"/>
        <v>1000</v>
      </c>
      <c r="D181" s="11">
        <f>IF(VLOOKUP(A181,[1]DI!$A$4:$B$15000,2)=0,D180,VLOOKUP(A181,[1]DI!$A$4:$B$15000,2))</f>
        <v>4.1500000000000002E-2</v>
      </c>
      <c r="E181" s="70">
        <f t="shared" si="68"/>
        <v>1.00016137</v>
      </c>
      <c r="F181" s="70">
        <f>(TRUNC(PRODUCT($E$12:$E180),16))</f>
        <v>1.0164378548314199</v>
      </c>
      <c r="G181" s="70">
        <f t="shared" si="69"/>
        <v>1.0068948844151699</v>
      </c>
      <c r="H181" s="70">
        <f t="shared" si="70"/>
        <v>1.00947762</v>
      </c>
      <c r="I181" s="69">
        <f t="shared" si="58"/>
        <v>0.04</v>
      </c>
      <c r="J181" s="71">
        <f t="shared" si="59"/>
        <v>44270</v>
      </c>
      <c r="K181" s="72">
        <f t="shared" si="60"/>
        <v>77</v>
      </c>
      <c r="L181" s="73">
        <f t="shared" si="61"/>
        <v>77</v>
      </c>
      <c r="M181" s="74">
        <f t="shared" si="54"/>
        <v>1.0120562040000001</v>
      </c>
      <c r="N181" s="74">
        <f t="shared" si="55"/>
        <v>1.0216480880000001</v>
      </c>
      <c r="O181" s="73">
        <f t="shared" si="62"/>
        <v>0</v>
      </c>
      <c r="P181" s="70">
        <f t="shared" si="63"/>
        <v>21.648088000000001</v>
      </c>
      <c r="Q181" s="70">
        <f t="shared" si="64"/>
        <v>0</v>
      </c>
      <c r="R181" s="75" t="str">
        <f t="shared" si="65"/>
        <v>J=</v>
      </c>
      <c r="S181" s="71">
        <f t="shared" si="66"/>
        <v>44454</v>
      </c>
      <c r="T181" s="8"/>
      <c r="U181" s="110">
        <f>[2]Plan1!$A339</f>
        <v>47059</v>
      </c>
      <c r="V181" s="111" t="str">
        <f>[2]Plan1!$C339</f>
        <v>Finados</v>
      </c>
      <c r="W181" s="87"/>
      <c r="X181" s="1"/>
      <c r="Y181" s="8"/>
      <c r="Z181" s="8"/>
      <c r="AA181" s="8"/>
      <c r="AB181" s="8"/>
      <c r="AC181" s="8"/>
      <c r="AD181" s="9"/>
      <c r="AE181" s="8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</row>
    <row r="182" spans="1:191" ht="12.75" x14ac:dyDescent="0.2">
      <c r="A182" s="68">
        <f t="shared" si="67"/>
        <v>44383</v>
      </c>
      <c r="B182" s="81">
        <f t="shared" si="56"/>
        <v>1021.971997</v>
      </c>
      <c r="C182" s="70">
        <f t="shared" si="57"/>
        <v>1000</v>
      </c>
      <c r="D182" s="11">
        <f>IF(VLOOKUP(A182,[1]DI!$A$4:$B$15000,2)=0,D181,VLOOKUP(A182,[1]DI!$A$4:$B$15000,2))</f>
        <v>4.1500000000000002E-2</v>
      </c>
      <c r="E182" s="70">
        <f t="shared" si="68"/>
        <v>1.00016137</v>
      </c>
      <c r="F182" s="70">
        <f>(TRUNC(PRODUCT($E$12:$E181),16))</f>
        <v>1.0166018774080501</v>
      </c>
      <c r="G182" s="70">
        <f t="shared" si="69"/>
        <v>1.0068948844151699</v>
      </c>
      <c r="H182" s="70">
        <f t="shared" si="70"/>
        <v>1.00964052</v>
      </c>
      <c r="I182" s="69">
        <f t="shared" si="58"/>
        <v>0.04</v>
      </c>
      <c r="J182" s="71">
        <f t="shared" si="59"/>
        <v>44270</v>
      </c>
      <c r="K182" s="72">
        <f t="shared" si="60"/>
        <v>78</v>
      </c>
      <c r="L182" s="73">
        <f t="shared" si="61"/>
        <v>78</v>
      </c>
      <c r="M182" s="74">
        <f t="shared" si="54"/>
        <v>1.01221373</v>
      </c>
      <c r="N182" s="74">
        <f t="shared" si="55"/>
        <v>1.0219719970000001</v>
      </c>
      <c r="O182" s="73">
        <f t="shared" si="62"/>
        <v>0</v>
      </c>
      <c r="P182" s="70">
        <f t="shared" si="63"/>
        <v>21.971997000000002</v>
      </c>
      <c r="Q182" s="70">
        <f t="shared" si="64"/>
        <v>0</v>
      </c>
      <c r="R182" s="75" t="str">
        <f t="shared" si="65"/>
        <v>J=</v>
      </c>
      <c r="S182" s="71">
        <f t="shared" si="66"/>
        <v>44454</v>
      </c>
      <c r="T182" s="8"/>
      <c r="U182" s="110">
        <f>[2]Plan1!$A340</f>
        <v>47072</v>
      </c>
      <c r="V182" s="111" t="str">
        <f>[2]Plan1!$C340</f>
        <v>Proclamação da República</v>
      </c>
      <c r="W182" s="87"/>
      <c r="X182" s="1"/>
      <c r="Y182" s="8"/>
      <c r="Z182" s="8"/>
      <c r="AA182" s="8"/>
      <c r="AB182" s="8"/>
      <c r="AC182" s="8"/>
      <c r="AD182" s="9"/>
      <c r="AE182" s="8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</row>
    <row r="183" spans="1:191" ht="12.75" x14ac:dyDescent="0.2">
      <c r="A183" s="68">
        <f t="shared" si="67"/>
        <v>44384</v>
      </c>
      <c r="B183" s="81">
        <f t="shared" si="56"/>
        <v>1022.296012</v>
      </c>
      <c r="C183" s="70">
        <f t="shared" si="57"/>
        <v>1000</v>
      </c>
      <c r="D183" s="11">
        <f>IF(VLOOKUP(A183,[1]DI!$A$4:$B$15000,2)=0,D182,VLOOKUP(A183,[1]DI!$A$4:$B$15000,2))</f>
        <v>4.1500000000000002E-2</v>
      </c>
      <c r="E183" s="70">
        <f t="shared" si="68"/>
        <v>1.00016137</v>
      </c>
      <c r="F183" s="70">
        <f>(TRUNC(PRODUCT($E$12:$E182),16))</f>
        <v>1.01676592645301</v>
      </c>
      <c r="G183" s="70">
        <f t="shared" si="69"/>
        <v>1.0068948844151699</v>
      </c>
      <c r="H183" s="70">
        <f t="shared" si="70"/>
        <v>1.0098034499999999</v>
      </c>
      <c r="I183" s="69">
        <f t="shared" si="58"/>
        <v>0.04</v>
      </c>
      <c r="J183" s="71">
        <f t="shared" si="59"/>
        <v>44270</v>
      </c>
      <c r="K183" s="72">
        <f t="shared" si="60"/>
        <v>79</v>
      </c>
      <c r="L183" s="73">
        <f t="shared" si="61"/>
        <v>79</v>
      </c>
      <c r="M183" s="74">
        <f t="shared" si="54"/>
        <v>1.0123712810000001</v>
      </c>
      <c r="N183" s="74">
        <f t="shared" si="55"/>
        <v>1.022296012</v>
      </c>
      <c r="O183" s="73">
        <f t="shared" si="62"/>
        <v>0</v>
      </c>
      <c r="P183" s="70">
        <f t="shared" si="63"/>
        <v>22.296012000000001</v>
      </c>
      <c r="Q183" s="70">
        <f t="shared" si="64"/>
        <v>0</v>
      </c>
      <c r="R183" s="75" t="str">
        <f t="shared" si="65"/>
        <v>J=</v>
      </c>
      <c r="S183" s="71">
        <f t="shared" si="66"/>
        <v>44454</v>
      </c>
      <c r="T183" s="8"/>
      <c r="U183" s="110">
        <f>[2]Plan1!$A341</f>
        <v>47077</v>
      </c>
      <c r="V183" s="111" t="str">
        <f>[2]Plan1!$C341</f>
        <v>Dia Nacional de Zumbi e da Consciência Negra</v>
      </c>
      <c r="W183" s="87"/>
      <c r="X183" s="1"/>
      <c r="Y183" s="8"/>
      <c r="Z183" s="8"/>
      <c r="AA183" s="8"/>
      <c r="AB183" s="8"/>
      <c r="AC183" s="8"/>
      <c r="AD183" s="9"/>
      <c r="AE183" s="8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</row>
    <row r="184" spans="1:191" ht="12.75" x14ac:dyDescent="0.2">
      <c r="A184" s="68">
        <f t="shared" si="67"/>
        <v>44385</v>
      </c>
      <c r="B184" s="81">
        <f t="shared" si="56"/>
        <v>1022.620125</v>
      </c>
      <c r="C184" s="70">
        <f t="shared" si="57"/>
        <v>1000</v>
      </c>
      <c r="D184" s="11">
        <f>IF(VLOOKUP(A184,[1]DI!$A$4:$B$15000,2)=0,D183,VLOOKUP(A184,[1]DI!$A$4:$B$15000,2))</f>
        <v>4.1500000000000002E-2</v>
      </c>
      <c r="E184" s="70">
        <f t="shared" si="68"/>
        <v>1.00016137</v>
      </c>
      <c r="F184" s="70">
        <f>(TRUNC(PRODUCT($E$12:$E183),16))</f>
        <v>1.01693000197056</v>
      </c>
      <c r="G184" s="70">
        <f t="shared" si="69"/>
        <v>1.0068948844151699</v>
      </c>
      <c r="H184" s="70">
        <f t="shared" si="70"/>
        <v>1.0099663999999999</v>
      </c>
      <c r="I184" s="69">
        <f t="shared" si="58"/>
        <v>0.04</v>
      </c>
      <c r="J184" s="71">
        <f t="shared" si="59"/>
        <v>44270</v>
      </c>
      <c r="K184" s="72">
        <f t="shared" si="60"/>
        <v>80</v>
      </c>
      <c r="L184" s="73">
        <f t="shared" si="61"/>
        <v>80</v>
      </c>
      <c r="M184" s="74">
        <f t="shared" si="54"/>
        <v>1.0125288569999999</v>
      </c>
      <c r="N184" s="74">
        <f t="shared" si="55"/>
        <v>1.022620125</v>
      </c>
      <c r="O184" s="73">
        <f t="shared" si="62"/>
        <v>0</v>
      </c>
      <c r="P184" s="70">
        <f t="shared" si="63"/>
        <v>22.620125000000002</v>
      </c>
      <c r="Q184" s="70">
        <f t="shared" si="64"/>
        <v>0</v>
      </c>
      <c r="R184" s="75" t="str">
        <f t="shared" si="65"/>
        <v>J=</v>
      </c>
      <c r="S184" s="71">
        <f t="shared" si="66"/>
        <v>44454</v>
      </c>
      <c r="T184" s="8"/>
      <c r="U184" s="110">
        <f>[2]Plan1!$A342</f>
        <v>47112</v>
      </c>
      <c r="V184" s="111" t="str">
        <f>[2]Plan1!$C342</f>
        <v>Natal</v>
      </c>
      <c r="W184" s="87"/>
      <c r="X184" s="1"/>
      <c r="Y184" s="8"/>
      <c r="Z184" s="8"/>
      <c r="AA184" s="8"/>
      <c r="AB184" s="8"/>
      <c r="AC184" s="8"/>
      <c r="AD184" s="9"/>
      <c r="AE184" s="8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</row>
    <row r="185" spans="1:191" ht="12.75" x14ac:dyDescent="0.2">
      <c r="A185" s="68">
        <f t="shared" si="67"/>
        <v>44386</v>
      </c>
      <c r="B185" s="81">
        <f t="shared" si="56"/>
        <v>1022.944343</v>
      </c>
      <c r="C185" s="70">
        <f t="shared" si="57"/>
        <v>1000</v>
      </c>
      <c r="D185" s="11">
        <f>IF(VLOOKUP(A185,[1]DI!$A$4:$B$15000,2)=0,D184,VLOOKUP(A185,[1]DI!$A$4:$B$15000,2))</f>
        <v>4.1500000000000002E-2</v>
      </c>
      <c r="E185" s="70">
        <f t="shared" si="68"/>
        <v>1.00016137</v>
      </c>
      <c r="F185" s="70">
        <f>(TRUNC(PRODUCT($E$12:$E184),16))</f>
        <v>1.0170941039649799</v>
      </c>
      <c r="G185" s="70">
        <f t="shared" si="69"/>
        <v>1.0068948844151699</v>
      </c>
      <c r="H185" s="70">
        <f t="shared" si="70"/>
        <v>1.01012938</v>
      </c>
      <c r="I185" s="69">
        <f t="shared" si="58"/>
        <v>0.04</v>
      </c>
      <c r="J185" s="71">
        <f t="shared" si="59"/>
        <v>44270</v>
      </c>
      <c r="K185" s="72">
        <f t="shared" si="60"/>
        <v>81</v>
      </c>
      <c r="L185" s="73">
        <f t="shared" si="61"/>
        <v>81</v>
      </c>
      <c r="M185" s="74">
        <f t="shared" si="54"/>
        <v>1.012686457</v>
      </c>
      <c r="N185" s="74">
        <f t="shared" si="55"/>
        <v>1.022944343</v>
      </c>
      <c r="O185" s="73">
        <f t="shared" si="62"/>
        <v>0</v>
      </c>
      <c r="P185" s="70">
        <f t="shared" si="63"/>
        <v>22.944343</v>
      </c>
      <c r="Q185" s="70">
        <f t="shared" si="64"/>
        <v>0</v>
      </c>
      <c r="R185" s="75" t="str">
        <f t="shared" si="65"/>
        <v>J=</v>
      </c>
      <c r="S185" s="71">
        <f t="shared" si="66"/>
        <v>44454</v>
      </c>
      <c r="T185" s="8"/>
      <c r="U185" s="110">
        <f>[2]Plan1!$A343</f>
        <v>47119</v>
      </c>
      <c r="V185" s="111" t="str">
        <f>[2]Plan1!$C343</f>
        <v>Confraternização Universal</v>
      </c>
      <c r="W185" s="87"/>
      <c r="X185" s="1"/>
      <c r="Y185" s="8"/>
      <c r="Z185" s="8"/>
      <c r="AA185" s="8"/>
      <c r="AB185" s="8"/>
      <c r="AC185" s="8"/>
      <c r="AD185" s="9"/>
      <c r="AE185" s="8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</row>
    <row r="186" spans="1:191" ht="12.75" x14ac:dyDescent="0.2">
      <c r="A186" s="68">
        <f t="shared" si="67"/>
        <v>44389</v>
      </c>
      <c r="B186" s="81">
        <f t="shared" si="56"/>
        <v>1023.268657</v>
      </c>
      <c r="C186" s="70">
        <f t="shared" si="57"/>
        <v>1000</v>
      </c>
      <c r="D186" s="11">
        <f>IF(VLOOKUP(A186,[1]DI!$A$4:$B$15000,2)=0,D185,VLOOKUP(A186,[1]DI!$A$4:$B$15000,2))</f>
        <v>4.1500000000000002E-2</v>
      </c>
      <c r="E186" s="70">
        <f t="shared" si="68"/>
        <v>1.00016137</v>
      </c>
      <c r="F186" s="70">
        <f>(TRUNC(PRODUCT($E$12:$E185),16))</f>
        <v>1.0172582324405399</v>
      </c>
      <c r="G186" s="70">
        <f t="shared" si="69"/>
        <v>1.0068948844151699</v>
      </c>
      <c r="H186" s="70">
        <f t="shared" si="70"/>
        <v>1.0102923800000001</v>
      </c>
      <c r="I186" s="69">
        <f t="shared" si="58"/>
        <v>0.04</v>
      </c>
      <c r="J186" s="71">
        <f t="shared" si="59"/>
        <v>44270</v>
      </c>
      <c r="K186" s="72">
        <f t="shared" si="60"/>
        <v>82</v>
      </c>
      <c r="L186" s="73">
        <f t="shared" si="61"/>
        <v>82</v>
      </c>
      <c r="M186" s="74">
        <f t="shared" si="54"/>
        <v>1.0128440809999999</v>
      </c>
      <c r="N186" s="74">
        <f t="shared" si="55"/>
        <v>1.023268657</v>
      </c>
      <c r="O186" s="73">
        <f t="shared" si="62"/>
        <v>0</v>
      </c>
      <c r="P186" s="70">
        <f t="shared" si="63"/>
        <v>23.268657000000001</v>
      </c>
      <c r="Q186" s="70">
        <f t="shared" si="64"/>
        <v>0</v>
      </c>
      <c r="R186" s="75" t="str">
        <f t="shared" si="65"/>
        <v>J=</v>
      </c>
      <c r="S186" s="71">
        <f t="shared" si="66"/>
        <v>44454</v>
      </c>
      <c r="T186" s="8"/>
      <c r="U186" s="110">
        <f>[2]Plan1!$A344</f>
        <v>47161</v>
      </c>
      <c r="V186" s="111" t="str">
        <f>[2]Plan1!$C344</f>
        <v>Carnaval</v>
      </c>
      <c r="W186" s="87"/>
      <c r="X186" s="1"/>
      <c r="Y186" s="8"/>
      <c r="Z186" s="8"/>
      <c r="AA186" s="8"/>
      <c r="AB186" s="8"/>
      <c r="AC186" s="8"/>
      <c r="AD186" s="9"/>
      <c r="AE186" s="8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</row>
    <row r="187" spans="1:191" ht="12.75" x14ac:dyDescent="0.2">
      <c r="A187" s="68">
        <f t="shared" si="67"/>
        <v>44390</v>
      </c>
      <c r="B187" s="81">
        <f t="shared" si="56"/>
        <v>1023.593078</v>
      </c>
      <c r="C187" s="70">
        <f t="shared" si="57"/>
        <v>1000</v>
      </c>
      <c r="D187" s="11">
        <f>IF(VLOOKUP(A187,[1]DI!$A$4:$B$15000,2)=0,D186,VLOOKUP(A187,[1]DI!$A$4:$B$15000,2))</f>
        <v>4.1500000000000002E-2</v>
      </c>
      <c r="E187" s="70">
        <f t="shared" si="68"/>
        <v>1.00016137</v>
      </c>
      <c r="F187" s="70">
        <f>(TRUNC(PRODUCT($E$12:$E186),16))</f>
        <v>1.01742238740151</v>
      </c>
      <c r="G187" s="70">
        <f t="shared" si="69"/>
        <v>1.0068948844151699</v>
      </c>
      <c r="H187" s="70">
        <f t="shared" si="70"/>
        <v>1.0104554100000001</v>
      </c>
      <c r="I187" s="69">
        <f t="shared" si="58"/>
        <v>0.04</v>
      </c>
      <c r="J187" s="71">
        <f t="shared" si="59"/>
        <v>44270</v>
      </c>
      <c r="K187" s="72">
        <f t="shared" si="60"/>
        <v>83</v>
      </c>
      <c r="L187" s="73">
        <f t="shared" si="61"/>
        <v>83</v>
      </c>
      <c r="M187" s="74">
        <f t="shared" si="54"/>
        <v>1.01300173</v>
      </c>
      <c r="N187" s="74">
        <f t="shared" si="55"/>
        <v>1.023593078</v>
      </c>
      <c r="O187" s="73">
        <f t="shared" si="62"/>
        <v>0</v>
      </c>
      <c r="P187" s="70">
        <f t="shared" si="63"/>
        <v>23.593077999999998</v>
      </c>
      <c r="Q187" s="70">
        <f t="shared" si="64"/>
        <v>0</v>
      </c>
      <c r="R187" s="75" t="str">
        <f t="shared" si="65"/>
        <v>J=</v>
      </c>
      <c r="S187" s="71">
        <f t="shared" si="66"/>
        <v>44454</v>
      </c>
      <c r="T187" s="8"/>
      <c r="U187" s="110">
        <f>[2]Plan1!$A345</f>
        <v>47162</v>
      </c>
      <c r="V187" s="111" t="str">
        <f>[2]Plan1!$C345</f>
        <v>Carnaval</v>
      </c>
      <c r="W187" s="87"/>
      <c r="X187" s="1"/>
      <c r="Y187" s="8"/>
      <c r="Z187" s="8"/>
      <c r="AA187" s="8"/>
      <c r="AB187" s="8"/>
      <c r="AC187" s="8"/>
      <c r="AD187" s="9"/>
      <c r="AE187" s="8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</row>
    <row r="188" spans="1:191" ht="12.75" x14ac:dyDescent="0.2">
      <c r="A188" s="68">
        <f t="shared" si="67"/>
        <v>44391</v>
      </c>
      <c r="B188" s="81">
        <f t="shared" si="56"/>
        <v>1023.917607</v>
      </c>
      <c r="C188" s="70">
        <f t="shared" si="57"/>
        <v>1000</v>
      </c>
      <c r="D188" s="11">
        <f>IF(VLOOKUP(A188,[1]DI!$A$4:$B$15000,2)=0,D187,VLOOKUP(A188,[1]DI!$A$4:$B$15000,2))</f>
        <v>4.1500000000000002E-2</v>
      </c>
      <c r="E188" s="70">
        <f t="shared" si="68"/>
        <v>1.00016137</v>
      </c>
      <c r="F188" s="70">
        <f>(TRUNC(PRODUCT($E$12:$E187),16))</f>
        <v>1.0175865688521599</v>
      </c>
      <c r="G188" s="70">
        <f t="shared" si="69"/>
        <v>1.0068948844151699</v>
      </c>
      <c r="H188" s="70">
        <f t="shared" si="70"/>
        <v>1.01061847</v>
      </c>
      <c r="I188" s="69">
        <f t="shared" si="58"/>
        <v>0.04</v>
      </c>
      <c r="J188" s="71">
        <f t="shared" si="59"/>
        <v>44270</v>
      </c>
      <c r="K188" s="72">
        <f t="shared" si="60"/>
        <v>84</v>
      </c>
      <c r="L188" s="73">
        <f t="shared" si="61"/>
        <v>84</v>
      </c>
      <c r="M188" s="74">
        <f t="shared" si="54"/>
        <v>1.013159404</v>
      </c>
      <c r="N188" s="74">
        <f t="shared" si="55"/>
        <v>1.023917607</v>
      </c>
      <c r="O188" s="73">
        <f t="shared" si="62"/>
        <v>0</v>
      </c>
      <c r="P188" s="70">
        <f t="shared" si="63"/>
        <v>23.917607</v>
      </c>
      <c r="Q188" s="70">
        <f t="shared" si="64"/>
        <v>0</v>
      </c>
      <c r="R188" s="75" t="str">
        <f t="shared" si="65"/>
        <v>J=</v>
      </c>
      <c r="S188" s="71">
        <f t="shared" si="66"/>
        <v>44454</v>
      </c>
      <c r="T188" s="8"/>
      <c r="U188" s="110">
        <f>[2]Plan1!$A346</f>
        <v>47207</v>
      </c>
      <c r="V188" s="111" t="str">
        <f>[2]Plan1!$C346</f>
        <v>Paixão de Cristo</v>
      </c>
      <c r="W188" s="87"/>
      <c r="X188" s="1"/>
      <c r="Y188" s="8"/>
      <c r="Z188" s="8"/>
      <c r="AA188" s="8"/>
      <c r="AB188" s="8"/>
      <c r="AC188" s="8"/>
      <c r="AD188" s="9"/>
      <c r="AE188" s="8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</row>
    <row r="189" spans="1:191" ht="12.75" x14ac:dyDescent="0.2">
      <c r="A189" s="68">
        <f t="shared" si="67"/>
        <v>44392</v>
      </c>
      <c r="B189" s="81">
        <f t="shared" si="56"/>
        <v>1024.2422309900001</v>
      </c>
      <c r="C189" s="70">
        <f t="shared" si="57"/>
        <v>1000</v>
      </c>
      <c r="D189" s="11">
        <f>IF(VLOOKUP(A189,[1]DI!$A$4:$B$15000,2)=0,D188,VLOOKUP(A189,[1]DI!$A$4:$B$15000,2))</f>
        <v>4.1500000000000002E-2</v>
      </c>
      <c r="E189" s="70">
        <f t="shared" si="68"/>
        <v>1.00016137</v>
      </c>
      <c r="F189" s="70">
        <f>(TRUNC(PRODUCT($E$12:$E188),16))</f>
        <v>1.0177507767967799</v>
      </c>
      <c r="G189" s="70">
        <f t="shared" si="69"/>
        <v>1.0068948844151699</v>
      </c>
      <c r="H189" s="70">
        <f t="shared" si="70"/>
        <v>1.0107815499999999</v>
      </c>
      <c r="I189" s="69">
        <f t="shared" si="58"/>
        <v>0.04</v>
      </c>
      <c r="J189" s="71">
        <f t="shared" si="59"/>
        <v>44270</v>
      </c>
      <c r="K189" s="72">
        <f t="shared" si="60"/>
        <v>85</v>
      </c>
      <c r="L189" s="73">
        <f t="shared" si="61"/>
        <v>85</v>
      </c>
      <c r="M189" s="74">
        <f t="shared" si="54"/>
        <v>1.013317102</v>
      </c>
      <c r="N189" s="74">
        <f t="shared" si="55"/>
        <v>1.0242422309999999</v>
      </c>
      <c r="O189" s="73">
        <f t="shared" si="62"/>
        <v>0</v>
      </c>
      <c r="P189" s="70">
        <f t="shared" si="63"/>
        <v>24.242230989999999</v>
      </c>
      <c r="Q189" s="70">
        <f t="shared" si="64"/>
        <v>0</v>
      </c>
      <c r="R189" s="75" t="str">
        <f t="shared" si="65"/>
        <v>J=</v>
      </c>
      <c r="S189" s="71">
        <f t="shared" si="66"/>
        <v>44454</v>
      </c>
      <c r="T189" s="8"/>
      <c r="U189" s="110">
        <f>[2]Plan1!$A347</f>
        <v>47229</v>
      </c>
      <c r="V189" s="111" t="str">
        <f>[2]Plan1!$C347</f>
        <v>Tiradentes</v>
      </c>
      <c r="W189" s="87"/>
      <c r="X189" s="1"/>
      <c r="Y189" s="8"/>
      <c r="Z189" s="8"/>
      <c r="AA189" s="8"/>
      <c r="AB189" s="8"/>
      <c r="AC189" s="8"/>
      <c r="AD189" s="9"/>
      <c r="AE189" s="8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</row>
    <row r="190" spans="1:191" ht="12.75" x14ac:dyDescent="0.2">
      <c r="A190" s="68">
        <f t="shared" si="67"/>
        <v>44393</v>
      </c>
      <c r="B190" s="81">
        <f t="shared" si="56"/>
        <v>1024.5669620000001</v>
      </c>
      <c r="C190" s="70">
        <f t="shared" si="57"/>
        <v>1000</v>
      </c>
      <c r="D190" s="11">
        <f>IF(VLOOKUP(A190,[1]DI!$A$4:$B$15000,2)=0,D189,VLOOKUP(A190,[1]DI!$A$4:$B$15000,2))</f>
        <v>4.1500000000000002E-2</v>
      </c>
      <c r="E190" s="70">
        <f t="shared" si="68"/>
        <v>1.00016137</v>
      </c>
      <c r="F190" s="70">
        <f>(TRUNC(PRODUCT($E$12:$E189),16))</f>
        <v>1.01791501123963</v>
      </c>
      <c r="G190" s="70">
        <f t="shared" si="69"/>
        <v>1.0068948844151699</v>
      </c>
      <c r="H190" s="70">
        <f t="shared" si="70"/>
        <v>1.0109446600000001</v>
      </c>
      <c r="I190" s="69">
        <f t="shared" si="58"/>
        <v>0.04</v>
      </c>
      <c r="J190" s="71">
        <f t="shared" si="59"/>
        <v>44270</v>
      </c>
      <c r="K190" s="72">
        <f t="shared" si="60"/>
        <v>86</v>
      </c>
      <c r="L190" s="73">
        <f t="shared" si="61"/>
        <v>86</v>
      </c>
      <c r="M190" s="74">
        <f t="shared" si="54"/>
        <v>1.0134748250000001</v>
      </c>
      <c r="N190" s="74">
        <f t="shared" si="55"/>
        <v>1.024566962</v>
      </c>
      <c r="O190" s="73">
        <f t="shared" si="62"/>
        <v>0</v>
      </c>
      <c r="P190" s="70">
        <f t="shared" si="63"/>
        <v>24.566962</v>
      </c>
      <c r="Q190" s="70">
        <f t="shared" si="64"/>
        <v>0</v>
      </c>
      <c r="R190" s="75" t="str">
        <f t="shared" si="65"/>
        <v>J=</v>
      </c>
      <c r="S190" s="71">
        <f t="shared" si="66"/>
        <v>44454</v>
      </c>
      <c r="T190" s="8"/>
      <c r="U190" s="110">
        <f>[2]Plan1!$A348</f>
        <v>47239</v>
      </c>
      <c r="V190" s="111" t="str">
        <f>[2]Plan1!$C348</f>
        <v>Dia do Trabalho</v>
      </c>
      <c r="W190" s="87"/>
      <c r="X190" s="1"/>
      <c r="Y190" s="8"/>
      <c r="Z190" s="8"/>
      <c r="AA190" s="8"/>
      <c r="AB190" s="8"/>
      <c r="AC190" s="8"/>
      <c r="AD190" s="9"/>
      <c r="AE190" s="8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</row>
    <row r="191" spans="1:191" ht="12.75" x14ac:dyDescent="0.2">
      <c r="A191" s="68">
        <f t="shared" si="67"/>
        <v>44396</v>
      </c>
      <c r="B191" s="81">
        <f t="shared" si="56"/>
        <v>1024.8918000000001</v>
      </c>
      <c r="C191" s="70">
        <f t="shared" si="57"/>
        <v>1000</v>
      </c>
      <c r="D191" s="11">
        <f>IF(VLOOKUP(A191,[1]DI!$A$4:$B$15000,2)=0,D190,VLOOKUP(A191,[1]DI!$A$4:$B$15000,2))</f>
        <v>4.1500000000000002E-2</v>
      </c>
      <c r="E191" s="70">
        <f t="shared" si="68"/>
        <v>1.00016137</v>
      </c>
      <c r="F191" s="70">
        <f>(TRUNC(PRODUCT($E$12:$E190),16))</f>
        <v>1.0180792721849901</v>
      </c>
      <c r="G191" s="70">
        <f t="shared" si="69"/>
        <v>1.0068948844151699</v>
      </c>
      <c r="H191" s="70">
        <f t="shared" si="70"/>
        <v>1.0111078</v>
      </c>
      <c r="I191" s="69">
        <f t="shared" si="58"/>
        <v>0.04</v>
      </c>
      <c r="J191" s="71">
        <f t="shared" si="59"/>
        <v>44270</v>
      </c>
      <c r="K191" s="72">
        <f t="shared" si="60"/>
        <v>87</v>
      </c>
      <c r="L191" s="73">
        <f t="shared" si="61"/>
        <v>87</v>
      </c>
      <c r="M191" s="74">
        <f t="shared" si="54"/>
        <v>1.0136325719999999</v>
      </c>
      <c r="N191" s="74">
        <f t="shared" si="55"/>
        <v>1.0248918</v>
      </c>
      <c r="O191" s="73">
        <f t="shared" si="62"/>
        <v>0</v>
      </c>
      <c r="P191" s="70">
        <f t="shared" si="63"/>
        <v>24.8918</v>
      </c>
      <c r="Q191" s="70">
        <f t="shared" si="64"/>
        <v>0</v>
      </c>
      <c r="R191" s="75" t="str">
        <f t="shared" si="65"/>
        <v>J=</v>
      </c>
      <c r="S191" s="71">
        <f t="shared" si="66"/>
        <v>44454</v>
      </c>
      <c r="T191" s="8"/>
      <c r="U191" s="110">
        <f>[2]Plan1!$A349</f>
        <v>47269</v>
      </c>
      <c r="V191" s="111" t="str">
        <f>[2]Plan1!$C349</f>
        <v>Corpus Christi</v>
      </c>
      <c r="W191" s="87"/>
      <c r="X191" s="1"/>
      <c r="Y191" s="8"/>
      <c r="Z191" s="8"/>
      <c r="AA191" s="8"/>
      <c r="AB191" s="8"/>
      <c r="AC191" s="8"/>
      <c r="AD191" s="9"/>
      <c r="AE191" s="8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</row>
    <row r="192" spans="1:191" ht="12.75" x14ac:dyDescent="0.2">
      <c r="A192" s="68">
        <f t="shared" si="67"/>
        <v>44397</v>
      </c>
      <c r="B192" s="81">
        <f t="shared" si="56"/>
        <v>1025.2167340000001</v>
      </c>
      <c r="C192" s="70">
        <f t="shared" si="57"/>
        <v>1000</v>
      </c>
      <c r="D192" s="11">
        <f>IF(VLOOKUP(A192,[1]DI!$A$4:$B$15000,2)=0,D191,VLOOKUP(A192,[1]DI!$A$4:$B$15000,2))</f>
        <v>4.1500000000000002E-2</v>
      </c>
      <c r="E192" s="70">
        <f t="shared" si="68"/>
        <v>1.00016137</v>
      </c>
      <c r="F192" s="70">
        <f>(TRUNC(PRODUCT($E$12:$E191),16))</f>
        <v>1.01824355963715</v>
      </c>
      <c r="G192" s="70">
        <f t="shared" si="69"/>
        <v>1.0068948844151699</v>
      </c>
      <c r="H192" s="70">
        <f t="shared" si="70"/>
        <v>1.0112709600000001</v>
      </c>
      <c r="I192" s="69">
        <f t="shared" si="58"/>
        <v>0.04</v>
      </c>
      <c r="J192" s="71">
        <f t="shared" si="59"/>
        <v>44270</v>
      </c>
      <c r="K192" s="72">
        <f t="shared" si="60"/>
        <v>88</v>
      </c>
      <c r="L192" s="73">
        <f t="shared" si="61"/>
        <v>88</v>
      </c>
      <c r="M192" s="74">
        <f t="shared" si="54"/>
        <v>1.013790344</v>
      </c>
      <c r="N192" s="74">
        <f t="shared" si="55"/>
        <v>1.025216734</v>
      </c>
      <c r="O192" s="73">
        <f t="shared" si="62"/>
        <v>0</v>
      </c>
      <c r="P192" s="70">
        <f t="shared" si="63"/>
        <v>25.216733999999999</v>
      </c>
      <c r="Q192" s="70">
        <f t="shared" si="64"/>
        <v>0</v>
      </c>
      <c r="R192" s="75" t="str">
        <f t="shared" si="65"/>
        <v>J=</v>
      </c>
      <c r="S192" s="71">
        <f t="shared" si="66"/>
        <v>44454</v>
      </c>
      <c r="T192" s="8"/>
      <c r="U192" s="110">
        <f>[2]Plan1!$A350</f>
        <v>47368</v>
      </c>
      <c r="V192" s="111" t="str">
        <f>[2]Plan1!$C350</f>
        <v>Independência do Brasil</v>
      </c>
      <c r="W192" s="87"/>
      <c r="X192" s="1"/>
      <c r="Y192" s="8"/>
      <c r="Z192" s="8"/>
      <c r="AA192" s="8"/>
      <c r="AB192" s="8"/>
      <c r="AC192" s="8"/>
      <c r="AD192" s="9"/>
      <c r="AE192" s="8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</row>
    <row r="193" spans="1:191" ht="12.75" x14ac:dyDescent="0.2">
      <c r="A193" s="68">
        <f t="shared" si="67"/>
        <v>44398</v>
      </c>
      <c r="B193" s="81">
        <f t="shared" si="56"/>
        <v>1025.5417749999999</v>
      </c>
      <c r="C193" s="70">
        <f t="shared" si="57"/>
        <v>1000</v>
      </c>
      <c r="D193" s="11">
        <f>IF(VLOOKUP(A193,[1]DI!$A$4:$B$15000,2)=0,D192,VLOOKUP(A193,[1]DI!$A$4:$B$15000,2))</f>
        <v>4.1500000000000002E-2</v>
      </c>
      <c r="E193" s="70">
        <f t="shared" si="68"/>
        <v>1.00016137</v>
      </c>
      <c r="F193" s="70">
        <f>(TRUNC(PRODUCT($E$12:$E192),16))</f>
        <v>1.0184078736003599</v>
      </c>
      <c r="G193" s="70">
        <f t="shared" si="69"/>
        <v>1.0068948844151699</v>
      </c>
      <c r="H193" s="70">
        <f t="shared" si="70"/>
        <v>1.0114341499999999</v>
      </c>
      <c r="I193" s="69">
        <f t="shared" si="58"/>
        <v>0.04</v>
      </c>
      <c r="J193" s="71">
        <f t="shared" si="59"/>
        <v>44270</v>
      </c>
      <c r="K193" s="72">
        <f t="shared" si="60"/>
        <v>89</v>
      </c>
      <c r="L193" s="73">
        <f t="shared" si="61"/>
        <v>89</v>
      </c>
      <c r="M193" s="74">
        <f t="shared" si="54"/>
        <v>1.0139481400000001</v>
      </c>
      <c r="N193" s="74">
        <f t="shared" si="55"/>
        <v>1.025541775</v>
      </c>
      <c r="O193" s="73">
        <f t="shared" si="62"/>
        <v>0</v>
      </c>
      <c r="P193" s="70">
        <f t="shared" si="63"/>
        <v>25.541775000000001</v>
      </c>
      <c r="Q193" s="70">
        <f t="shared" si="64"/>
        <v>0</v>
      </c>
      <c r="R193" s="75" t="str">
        <f t="shared" si="65"/>
        <v>J=</v>
      </c>
      <c r="S193" s="71">
        <f t="shared" si="66"/>
        <v>44454</v>
      </c>
      <c r="T193" s="8"/>
      <c r="U193" s="110">
        <f>[2]Plan1!$A351</f>
        <v>47403</v>
      </c>
      <c r="V193" s="111" t="str">
        <f>[2]Plan1!$C351</f>
        <v>Nossa Sr.a Aparecida - Padroeira do Brasil</v>
      </c>
      <c r="W193" s="87"/>
      <c r="X193" s="1"/>
      <c r="Y193" s="8"/>
      <c r="Z193" s="8"/>
      <c r="AA193" s="8"/>
      <c r="AB193" s="8"/>
      <c r="AC193" s="8"/>
      <c r="AD193" s="9"/>
      <c r="AE193" s="8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</row>
    <row r="194" spans="1:191" ht="12.75" x14ac:dyDescent="0.2">
      <c r="A194" s="68">
        <f t="shared" si="67"/>
        <v>44399</v>
      </c>
      <c r="B194" s="81">
        <f t="shared" si="56"/>
        <v>1025.8669229899999</v>
      </c>
      <c r="C194" s="70">
        <f t="shared" si="57"/>
        <v>1000</v>
      </c>
      <c r="D194" s="11">
        <f>IF(VLOOKUP(A194,[1]DI!$A$4:$B$15000,2)=0,D193,VLOOKUP(A194,[1]DI!$A$4:$B$15000,2))</f>
        <v>4.1500000000000002E-2</v>
      </c>
      <c r="E194" s="70">
        <f t="shared" si="68"/>
        <v>1.00016137</v>
      </c>
      <c r="F194" s="70">
        <f>(TRUNC(PRODUCT($E$12:$E193),16))</f>
        <v>1.0185722140789299</v>
      </c>
      <c r="G194" s="70">
        <f t="shared" si="69"/>
        <v>1.0068948844151699</v>
      </c>
      <c r="H194" s="70">
        <f t="shared" si="70"/>
        <v>1.0115973700000001</v>
      </c>
      <c r="I194" s="69">
        <f t="shared" si="58"/>
        <v>0.04</v>
      </c>
      <c r="J194" s="71">
        <f t="shared" si="59"/>
        <v>44270</v>
      </c>
      <c r="K194" s="72">
        <f t="shared" si="60"/>
        <v>90</v>
      </c>
      <c r="L194" s="73">
        <f t="shared" si="61"/>
        <v>90</v>
      </c>
      <c r="M194" s="74">
        <f t="shared" si="54"/>
        <v>1.0141059610000001</v>
      </c>
      <c r="N194" s="74">
        <f t="shared" si="55"/>
        <v>1.0258669229999999</v>
      </c>
      <c r="O194" s="73">
        <f t="shared" si="62"/>
        <v>0</v>
      </c>
      <c r="P194" s="70">
        <f t="shared" si="63"/>
        <v>25.866922989999999</v>
      </c>
      <c r="Q194" s="70">
        <f t="shared" si="64"/>
        <v>0</v>
      </c>
      <c r="R194" s="75" t="str">
        <f t="shared" si="65"/>
        <v>J=</v>
      </c>
      <c r="S194" s="71">
        <f t="shared" si="66"/>
        <v>44454</v>
      </c>
      <c r="T194" s="16"/>
      <c r="U194" s="110">
        <f>[2]Plan1!$A352</f>
        <v>47424</v>
      </c>
      <c r="V194" s="111" t="str">
        <f>[2]Plan1!$C352</f>
        <v>Finados</v>
      </c>
      <c r="W194" s="112"/>
      <c r="X194" s="18"/>
      <c r="Y194" s="16"/>
      <c r="Z194" s="16"/>
      <c r="AA194" s="16"/>
      <c r="AB194" s="16"/>
      <c r="AC194" s="16"/>
      <c r="AD194" s="19"/>
      <c r="AE194" s="16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8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</row>
    <row r="195" spans="1:191" ht="12.75" x14ac:dyDescent="0.2">
      <c r="A195" s="68">
        <f t="shared" si="67"/>
        <v>44400</v>
      </c>
      <c r="B195" s="81">
        <f t="shared" si="56"/>
        <v>1026.1921669999999</v>
      </c>
      <c r="C195" s="70">
        <f t="shared" si="57"/>
        <v>1000</v>
      </c>
      <c r="D195" s="11">
        <f>IF(VLOOKUP(A195,[1]DI!$A$4:$B$15000,2)=0,D194,VLOOKUP(A195,[1]DI!$A$4:$B$15000,2))</f>
        <v>4.1500000000000002E-2</v>
      </c>
      <c r="E195" s="70">
        <f t="shared" si="68"/>
        <v>1.00016137</v>
      </c>
      <c r="F195" s="70">
        <f>(TRUNC(PRODUCT($E$12:$E194),16))</f>
        <v>1.0187365810771101</v>
      </c>
      <c r="G195" s="70">
        <f t="shared" si="69"/>
        <v>1.0068948844151699</v>
      </c>
      <c r="H195" s="70">
        <f t="shared" si="70"/>
        <v>1.0117606100000001</v>
      </c>
      <c r="I195" s="69">
        <f t="shared" si="58"/>
        <v>0.04</v>
      </c>
      <c r="J195" s="71">
        <f t="shared" si="59"/>
        <v>44270</v>
      </c>
      <c r="K195" s="72">
        <f t="shared" si="60"/>
        <v>91</v>
      </c>
      <c r="L195" s="73">
        <f t="shared" si="61"/>
        <v>91</v>
      </c>
      <c r="M195" s="74">
        <f t="shared" si="54"/>
        <v>1.014263806</v>
      </c>
      <c r="N195" s="74">
        <f t="shared" si="55"/>
        <v>1.026192167</v>
      </c>
      <c r="O195" s="73">
        <f t="shared" si="62"/>
        <v>0</v>
      </c>
      <c r="P195" s="70">
        <f t="shared" si="63"/>
        <v>26.192167000000001</v>
      </c>
      <c r="Q195" s="70">
        <f t="shared" si="64"/>
        <v>0</v>
      </c>
      <c r="R195" s="75" t="str">
        <f t="shared" si="65"/>
        <v>J=</v>
      </c>
      <c r="S195" s="71">
        <f t="shared" si="66"/>
        <v>44454</v>
      </c>
      <c r="T195" s="8"/>
      <c r="U195" s="110">
        <f>[2]Plan1!$A353</f>
        <v>47437</v>
      </c>
      <c r="V195" s="111" t="str">
        <f>[2]Plan1!$C353</f>
        <v>Proclamação da República</v>
      </c>
      <c r="W195" s="87"/>
      <c r="X195" s="1"/>
      <c r="Y195" s="8"/>
      <c r="Z195" s="8"/>
      <c r="AA195" s="8"/>
      <c r="AB195" s="8"/>
      <c r="AC195" s="8"/>
      <c r="AD195" s="9"/>
      <c r="AE195" s="8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</row>
    <row r="196" spans="1:191" ht="12.75" x14ac:dyDescent="0.2">
      <c r="A196" s="68">
        <f t="shared" si="67"/>
        <v>44403</v>
      </c>
      <c r="B196" s="81">
        <f t="shared" si="56"/>
        <v>1026.51751799</v>
      </c>
      <c r="C196" s="70">
        <f t="shared" si="57"/>
        <v>1000</v>
      </c>
      <c r="D196" s="11">
        <f>IF(VLOOKUP(A196,[1]DI!$A$4:$B$15000,2)=0,D195,VLOOKUP(A196,[1]DI!$A$4:$B$15000,2))</f>
        <v>4.1500000000000002E-2</v>
      </c>
      <c r="E196" s="70">
        <f t="shared" si="68"/>
        <v>1.00016137</v>
      </c>
      <c r="F196" s="70">
        <f>(TRUNC(PRODUCT($E$12:$E195),16))</f>
        <v>1.0189009745991999</v>
      </c>
      <c r="G196" s="70">
        <f t="shared" si="69"/>
        <v>1.0068948844151699</v>
      </c>
      <c r="H196" s="70">
        <f t="shared" si="70"/>
        <v>1.0119238800000001</v>
      </c>
      <c r="I196" s="69">
        <f t="shared" si="58"/>
        <v>0.04</v>
      </c>
      <c r="J196" s="71">
        <f t="shared" si="59"/>
        <v>44270</v>
      </c>
      <c r="K196" s="72">
        <f t="shared" si="60"/>
        <v>92</v>
      </c>
      <c r="L196" s="73">
        <f t="shared" si="61"/>
        <v>92</v>
      </c>
      <c r="M196" s="74">
        <f t="shared" si="54"/>
        <v>1.014421676</v>
      </c>
      <c r="N196" s="74">
        <f t="shared" si="55"/>
        <v>1.0265175179999999</v>
      </c>
      <c r="O196" s="73">
        <f t="shared" si="62"/>
        <v>0</v>
      </c>
      <c r="P196" s="70">
        <f t="shared" si="63"/>
        <v>26.517517990000002</v>
      </c>
      <c r="Q196" s="70">
        <f t="shared" si="64"/>
        <v>0</v>
      </c>
      <c r="R196" s="75" t="str">
        <f t="shared" si="65"/>
        <v>J=</v>
      </c>
      <c r="S196" s="71">
        <f t="shared" si="66"/>
        <v>44454</v>
      </c>
      <c r="T196" s="8"/>
      <c r="U196" s="110">
        <f>[2]Plan1!$A354</f>
        <v>47442</v>
      </c>
      <c r="V196" s="111" t="str">
        <f>[2]Plan1!$C354</f>
        <v>Dia Nacional de Zumbi e da Consciência Negra</v>
      </c>
      <c r="W196" s="87"/>
      <c r="X196" s="1"/>
      <c r="Y196" s="8"/>
      <c r="Z196" s="8"/>
      <c r="AA196" s="8"/>
      <c r="AB196" s="8"/>
      <c r="AC196" s="8"/>
      <c r="AD196" s="9"/>
      <c r="AE196" s="8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</row>
    <row r="197" spans="1:191" ht="12.75" x14ac:dyDescent="0.2">
      <c r="A197" s="68">
        <f t="shared" si="67"/>
        <v>44404</v>
      </c>
      <c r="B197" s="81">
        <f t="shared" si="56"/>
        <v>1026.842967</v>
      </c>
      <c r="C197" s="70">
        <f t="shared" si="57"/>
        <v>1000</v>
      </c>
      <c r="D197" s="11">
        <f>IF(VLOOKUP(A197,[1]DI!$A$4:$B$15000,2)=0,D196,VLOOKUP(A197,[1]DI!$A$4:$B$15000,2))</f>
        <v>4.1500000000000002E-2</v>
      </c>
      <c r="E197" s="70">
        <f t="shared" si="68"/>
        <v>1.00016137</v>
      </c>
      <c r="F197" s="70">
        <f>(TRUNC(PRODUCT($E$12:$E196),16))</f>
        <v>1.0190653946494701</v>
      </c>
      <c r="G197" s="70">
        <f t="shared" si="69"/>
        <v>1.0068948844151699</v>
      </c>
      <c r="H197" s="70">
        <f t="shared" si="70"/>
        <v>1.01208717</v>
      </c>
      <c r="I197" s="69">
        <f t="shared" si="58"/>
        <v>0.04</v>
      </c>
      <c r="J197" s="71">
        <f t="shared" si="59"/>
        <v>44270</v>
      </c>
      <c r="K197" s="72">
        <f t="shared" si="60"/>
        <v>93</v>
      </c>
      <c r="L197" s="73">
        <f t="shared" si="61"/>
        <v>93</v>
      </c>
      <c r="M197" s="74">
        <f t="shared" si="54"/>
        <v>1.0145795710000001</v>
      </c>
      <c r="N197" s="74">
        <f t="shared" si="55"/>
        <v>1.0268429670000001</v>
      </c>
      <c r="O197" s="73">
        <f t="shared" si="62"/>
        <v>0</v>
      </c>
      <c r="P197" s="70">
        <f t="shared" si="63"/>
        <v>26.842967000000002</v>
      </c>
      <c r="Q197" s="70">
        <f t="shared" si="64"/>
        <v>0</v>
      </c>
      <c r="R197" s="75" t="str">
        <f t="shared" si="65"/>
        <v>J=</v>
      </c>
      <c r="S197" s="71">
        <f t="shared" si="66"/>
        <v>44454</v>
      </c>
      <c r="T197" s="16"/>
      <c r="U197" s="110">
        <f>[2]Plan1!$A355</f>
        <v>47477</v>
      </c>
      <c r="V197" s="111" t="str">
        <f>[2]Plan1!$C355</f>
        <v>Natal</v>
      </c>
      <c r="W197" s="112"/>
      <c r="X197" s="18"/>
      <c r="Y197" s="16"/>
      <c r="Z197" s="16"/>
      <c r="AA197" s="16"/>
      <c r="AB197" s="16"/>
      <c r="AC197" s="16"/>
      <c r="AD197" s="19"/>
      <c r="AE197" s="16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8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</row>
    <row r="198" spans="1:191" ht="12.75" x14ac:dyDescent="0.2">
      <c r="A198" s="68">
        <f t="shared" si="67"/>
        <v>44405</v>
      </c>
      <c r="B198" s="81">
        <f t="shared" si="56"/>
        <v>1027.1685209899999</v>
      </c>
      <c r="C198" s="70">
        <f t="shared" si="57"/>
        <v>1000</v>
      </c>
      <c r="D198" s="11">
        <f>IF(VLOOKUP(A198,[1]DI!$A$4:$B$15000,2)=0,D197,VLOOKUP(A198,[1]DI!$A$4:$B$15000,2))</f>
        <v>4.1500000000000002E-2</v>
      </c>
      <c r="E198" s="70">
        <f t="shared" si="68"/>
        <v>1.00016137</v>
      </c>
      <c r="F198" s="70">
        <f>(TRUNC(PRODUCT($E$12:$E197),16))</f>
        <v>1.0192298412322101</v>
      </c>
      <c r="G198" s="70">
        <f t="shared" si="69"/>
        <v>1.0068948844151699</v>
      </c>
      <c r="H198" s="70">
        <f t="shared" si="70"/>
        <v>1.01225049</v>
      </c>
      <c r="I198" s="69">
        <f t="shared" si="58"/>
        <v>0.04</v>
      </c>
      <c r="J198" s="71">
        <f t="shared" si="59"/>
        <v>44270</v>
      </c>
      <c r="K198" s="72">
        <f t="shared" si="60"/>
        <v>94</v>
      </c>
      <c r="L198" s="73">
        <f t="shared" si="61"/>
        <v>94</v>
      </c>
      <c r="M198" s="74">
        <f t="shared" si="54"/>
        <v>1.0147374899999999</v>
      </c>
      <c r="N198" s="74">
        <f t="shared" si="55"/>
        <v>1.0271685209999999</v>
      </c>
      <c r="O198" s="73">
        <f t="shared" si="62"/>
        <v>0</v>
      </c>
      <c r="P198" s="70">
        <f t="shared" si="63"/>
        <v>27.168520990000001</v>
      </c>
      <c r="Q198" s="70">
        <f t="shared" si="64"/>
        <v>0</v>
      </c>
      <c r="R198" s="75" t="str">
        <f t="shared" si="65"/>
        <v>J=</v>
      </c>
      <c r="S198" s="71">
        <f t="shared" si="66"/>
        <v>44454</v>
      </c>
      <c r="T198" s="8"/>
      <c r="U198" s="110">
        <f>[2]Plan1!$A356</f>
        <v>47484</v>
      </c>
      <c r="V198" s="111" t="str">
        <f>[2]Plan1!$C356</f>
        <v>Confraternização Universal</v>
      </c>
      <c r="W198" s="87"/>
      <c r="X198" s="1"/>
      <c r="Y198" s="8"/>
      <c r="Z198" s="8"/>
      <c r="AA198" s="8"/>
      <c r="AB198" s="8"/>
      <c r="AC198" s="8"/>
      <c r="AD198" s="9"/>
      <c r="AE198" s="8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</row>
    <row r="199" spans="1:191" ht="12.75" x14ac:dyDescent="0.2">
      <c r="A199" s="68">
        <f t="shared" si="67"/>
        <v>44406</v>
      </c>
      <c r="B199" s="81">
        <f t="shared" si="56"/>
        <v>1027.4941839999999</v>
      </c>
      <c r="C199" s="70">
        <f t="shared" si="57"/>
        <v>1000</v>
      </c>
      <c r="D199" s="11">
        <f>IF(VLOOKUP(A199,[1]DI!$A$4:$B$15000,2)=0,D198,VLOOKUP(A199,[1]DI!$A$4:$B$15000,2))</f>
        <v>4.1500000000000002E-2</v>
      </c>
      <c r="E199" s="70">
        <f t="shared" si="68"/>
        <v>1.00016137</v>
      </c>
      <c r="F199" s="70">
        <f>(TRUNC(PRODUCT($E$12:$E198),16))</f>
        <v>1.0193943143516899</v>
      </c>
      <c r="G199" s="70">
        <f t="shared" si="69"/>
        <v>1.0068948844151699</v>
      </c>
      <c r="H199" s="70">
        <f t="shared" si="70"/>
        <v>1.01241384</v>
      </c>
      <c r="I199" s="69">
        <f t="shared" si="58"/>
        <v>0.04</v>
      </c>
      <c r="J199" s="71">
        <f t="shared" si="59"/>
        <v>44270</v>
      </c>
      <c r="K199" s="72">
        <f t="shared" si="60"/>
        <v>95</v>
      </c>
      <c r="L199" s="73">
        <f t="shared" si="61"/>
        <v>95</v>
      </c>
      <c r="M199" s="74">
        <f t="shared" si="54"/>
        <v>1.014895434</v>
      </c>
      <c r="N199" s="74">
        <f t="shared" si="55"/>
        <v>1.027494184</v>
      </c>
      <c r="O199" s="73">
        <f t="shared" si="62"/>
        <v>0</v>
      </c>
      <c r="P199" s="70">
        <f t="shared" si="63"/>
        <v>27.494184000000001</v>
      </c>
      <c r="Q199" s="70">
        <f t="shared" si="64"/>
        <v>0</v>
      </c>
      <c r="R199" s="75" t="str">
        <f t="shared" si="65"/>
        <v>J=</v>
      </c>
      <c r="S199" s="71">
        <f t="shared" si="66"/>
        <v>44454</v>
      </c>
      <c r="T199" s="8"/>
      <c r="U199" s="110">
        <f>[2]Plan1!$A357</f>
        <v>47546</v>
      </c>
      <c r="V199" s="111" t="str">
        <f>[2]Plan1!$C357</f>
        <v>Carnaval</v>
      </c>
      <c r="W199" s="87"/>
      <c r="X199" s="1"/>
      <c r="Y199" s="8"/>
      <c r="Z199" s="8"/>
      <c r="AA199" s="8"/>
      <c r="AB199" s="8"/>
      <c r="AC199" s="8"/>
      <c r="AD199" s="9"/>
      <c r="AE199" s="8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</row>
    <row r="200" spans="1:191" ht="12.75" x14ac:dyDescent="0.2">
      <c r="A200" s="68">
        <f t="shared" si="67"/>
        <v>44407</v>
      </c>
      <c r="B200" s="81">
        <f t="shared" si="56"/>
        <v>1027.8199420000001</v>
      </c>
      <c r="C200" s="70">
        <f t="shared" si="57"/>
        <v>1000</v>
      </c>
      <c r="D200" s="11">
        <f>IF(VLOOKUP(A200,[1]DI!$A$4:$B$15000,2)=0,D199,VLOOKUP(A200,[1]DI!$A$4:$B$15000,2))</f>
        <v>4.1500000000000002E-2</v>
      </c>
      <c r="E200" s="70">
        <f t="shared" si="68"/>
        <v>1.00016137</v>
      </c>
      <c r="F200" s="70">
        <f>(TRUNC(PRODUCT($E$12:$E199),16))</f>
        <v>1.0195588140121901</v>
      </c>
      <c r="G200" s="70">
        <f t="shared" si="69"/>
        <v>1.0068948844151699</v>
      </c>
      <c r="H200" s="70">
        <f t="shared" si="70"/>
        <v>1.0125772099999999</v>
      </c>
      <c r="I200" s="69">
        <f t="shared" si="58"/>
        <v>0.04</v>
      </c>
      <c r="J200" s="71">
        <f t="shared" si="59"/>
        <v>44270</v>
      </c>
      <c r="K200" s="72">
        <f t="shared" si="60"/>
        <v>96</v>
      </c>
      <c r="L200" s="73">
        <f t="shared" si="61"/>
        <v>96</v>
      </c>
      <c r="M200" s="74">
        <f t="shared" si="54"/>
        <v>1.0150534019999999</v>
      </c>
      <c r="N200" s="74">
        <f t="shared" si="55"/>
        <v>1.027819942</v>
      </c>
      <c r="O200" s="73">
        <f t="shared" si="62"/>
        <v>0</v>
      </c>
      <c r="P200" s="70">
        <f t="shared" si="63"/>
        <v>27.819942000000001</v>
      </c>
      <c r="Q200" s="70">
        <f t="shared" si="64"/>
        <v>0</v>
      </c>
      <c r="R200" s="75" t="str">
        <f t="shared" si="65"/>
        <v>J=</v>
      </c>
      <c r="S200" s="71">
        <f t="shared" si="66"/>
        <v>44454</v>
      </c>
      <c r="T200" s="8"/>
      <c r="U200" s="110">
        <f>[2]Plan1!$A358</f>
        <v>47547</v>
      </c>
      <c r="V200" s="111" t="str">
        <f>[2]Plan1!$C358</f>
        <v>Carnaval</v>
      </c>
      <c r="W200" s="87"/>
      <c r="X200" s="1"/>
      <c r="Y200" s="8"/>
      <c r="Z200" s="8"/>
      <c r="AA200" s="8"/>
      <c r="AB200" s="8"/>
      <c r="AC200" s="8"/>
      <c r="AD200" s="9"/>
      <c r="AE200" s="8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</row>
    <row r="201" spans="1:191" ht="12.75" x14ac:dyDescent="0.2">
      <c r="A201" s="68">
        <f t="shared" si="67"/>
        <v>44410</v>
      </c>
      <c r="B201" s="81">
        <f t="shared" si="56"/>
        <v>1028.1458070000001</v>
      </c>
      <c r="C201" s="70">
        <f t="shared" si="57"/>
        <v>1000</v>
      </c>
      <c r="D201" s="11">
        <f>IF(VLOOKUP(A201,[1]DI!$A$4:$B$15000,2)=0,D200,VLOOKUP(A201,[1]DI!$A$4:$B$15000,2))</f>
        <v>4.1500000000000002E-2</v>
      </c>
      <c r="E201" s="70">
        <f t="shared" si="68"/>
        <v>1.00016137</v>
      </c>
      <c r="F201" s="70">
        <f>(TRUNC(PRODUCT($E$12:$E200),16))</f>
        <v>1.0197233402180099</v>
      </c>
      <c r="G201" s="70">
        <f t="shared" si="69"/>
        <v>1.0068948844151699</v>
      </c>
      <c r="H201" s="70">
        <f t="shared" si="70"/>
        <v>1.01274061</v>
      </c>
      <c r="I201" s="69">
        <f t="shared" si="58"/>
        <v>0.04</v>
      </c>
      <c r="J201" s="71">
        <f t="shared" si="59"/>
        <v>44270</v>
      </c>
      <c r="K201" s="72">
        <f t="shared" si="60"/>
        <v>97</v>
      </c>
      <c r="L201" s="73">
        <f t="shared" si="61"/>
        <v>97</v>
      </c>
      <c r="M201" s="74">
        <f t="shared" si="54"/>
        <v>1.0152113949999999</v>
      </c>
      <c r="N201" s="74">
        <f t="shared" si="55"/>
        <v>1.028145807</v>
      </c>
      <c r="O201" s="73">
        <f t="shared" si="62"/>
        <v>0</v>
      </c>
      <c r="P201" s="70">
        <f t="shared" si="63"/>
        <v>28.145807000000001</v>
      </c>
      <c r="Q201" s="70">
        <f t="shared" si="64"/>
        <v>0</v>
      </c>
      <c r="R201" s="75" t="str">
        <f t="shared" si="65"/>
        <v>J=</v>
      </c>
      <c r="S201" s="71">
        <f t="shared" si="66"/>
        <v>44454</v>
      </c>
      <c r="T201" s="8"/>
      <c r="U201" s="110">
        <f>[2]Plan1!$A359</f>
        <v>47592</v>
      </c>
      <c r="V201" s="111" t="str">
        <f>[2]Plan1!$C359</f>
        <v>Paixão de Cristo</v>
      </c>
      <c r="W201" s="87"/>
      <c r="X201" s="1"/>
      <c r="Y201" s="8"/>
      <c r="Z201" s="8"/>
      <c r="AA201" s="8"/>
      <c r="AB201" s="8"/>
      <c r="AC201" s="8"/>
      <c r="AD201" s="9"/>
      <c r="AE201" s="8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</row>
    <row r="202" spans="1:191" ht="12.75" x14ac:dyDescent="0.2">
      <c r="A202" s="68">
        <f t="shared" si="67"/>
        <v>44411</v>
      </c>
      <c r="B202" s="81">
        <f t="shared" si="56"/>
        <v>1028.4717809900001</v>
      </c>
      <c r="C202" s="70">
        <f t="shared" si="57"/>
        <v>1000</v>
      </c>
      <c r="D202" s="11">
        <f>IF(VLOOKUP(A202,[1]DI!$A$4:$B$15000,2)=0,D201,VLOOKUP(A202,[1]DI!$A$4:$B$15000,2))</f>
        <v>4.1500000000000002E-2</v>
      </c>
      <c r="E202" s="70">
        <f t="shared" si="68"/>
        <v>1.00016137</v>
      </c>
      <c r="F202" s="70">
        <f>(TRUNC(PRODUCT($E$12:$E201),16))</f>
        <v>1.0198878929734201</v>
      </c>
      <c r="G202" s="70">
        <f t="shared" si="69"/>
        <v>1.0068948844151699</v>
      </c>
      <c r="H202" s="70">
        <f t="shared" si="70"/>
        <v>1.01290404</v>
      </c>
      <c r="I202" s="69">
        <f t="shared" si="58"/>
        <v>0.04</v>
      </c>
      <c r="J202" s="71">
        <f t="shared" si="59"/>
        <v>44270</v>
      </c>
      <c r="K202" s="72">
        <f t="shared" si="60"/>
        <v>98</v>
      </c>
      <c r="L202" s="73">
        <f t="shared" si="61"/>
        <v>98</v>
      </c>
      <c r="M202" s="74">
        <f t="shared" si="54"/>
        <v>1.0153694129999999</v>
      </c>
      <c r="N202" s="74">
        <f t="shared" si="55"/>
        <v>1.0284717809999999</v>
      </c>
      <c r="O202" s="73">
        <f t="shared" si="62"/>
        <v>0</v>
      </c>
      <c r="P202" s="70">
        <f t="shared" si="63"/>
        <v>28.471780989999999</v>
      </c>
      <c r="Q202" s="70">
        <f t="shared" si="64"/>
        <v>0</v>
      </c>
      <c r="R202" s="75" t="str">
        <f t="shared" si="65"/>
        <v>J=</v>
      </c>
      <c r="S202" s="71">
        <f t="shared" si="66"/>
        <v>44454</v>
      </c>
      <c r="T202" s="8"/>
      <c r="U202" s="110">
        <f>[2]Plan1!$A360</f>
        <v>47594</v>
      </c>
      <c r="V202" s="111" t="str">
        <f>[2]Plan1!$C360</f>
        <v>Tiradentes</v>
      </c>
      <c r="W202" s="87"/>
      <c r="X202" s="1"/>
      <c r="Y202" s="8"/>
      <c r="Z202" s="8"/>
      <c r="AA202" s="8"/>
      <c r="AB202" s="8"/>
      <c r="AC202" s="8"/>
      <c r="AD202" s="9"/>
      <c r="AE202" s="8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</row>
    <row r="203" spans="1:191" ht="12.75" x14ac:dyDescent="0.2">
      <c r="A203" s="68">
        <f t="shared" si="67"/>
        <v>44412</v>
      </c>
      <c r="B203" s="81">
        <f t="shared" si="56"/>
        <v>1028.79784999</v>
      </c>
      <c r="C203" s="70">
        <f t="shared" si="57"/>
        <v>1000</v>
      </c>
      <c r="D203" s="11">
        <f>IF(VLOOKUP(A203,[1]DI!$A$4:$B$15000,2)=0,D202,VLOOKUP(A203,[1]DI!$A$4:$B$15000,2))</f>
        <v>4.1500000000000002E-2</v>
      </c>
      <c r="E203" s="70">
        <f t="shared" si="68"/>
        <v>1.00016137</v>
      </c>
      <c r="F203" s="70">
        <f>(TRUNC(PRODUCT($E$12:$E202),16))</f>
        <v>1.02005247228271</v>
      </c>
      <c r="G203" s="70">
        <f t="shared" si="69"/>
        <v>1.0068948844151699</v>
      </c>
      <c r="H203" s="70">
        <f t="shared" si="70"/>
        <v>1.0130674900000001</v>
      </c>
      <c r="I203" s="69">
        <f t="shared" si="58"/>
        <v>0.04</v>
      </c>
      <c r="J203" s="71">
        <f t="shared" si="59"/>
        <v>44270</v>
      </c>
      <c r="K203" s="72">
        <f t="shared" si="60"/>
        <v>99</v>
      </c>
      <c r="L203" s="73">
        <f t="shared" si="61"/>
        <v>99</v>
      </c>
      <c r="M203" s="74">
        <f t="shared" si="54"/>
        <v>1.015527455</v>
      </c>
      <c r="N203" s="74">
        <f t="shared" si="55"/>
        <v>1.0287978499999999</v>
      </c>
      <c r="O203" s="73">
        <f t="shared" si="62"/>
        <v>0</v>
      </c>
      <c r="P203" s="70">
        <f t="shared" si="63"/>
        <v>28.79784999</v>
      </c>
      <c r="Q203" s="70">
        <f t="shared" si="64"/>
        <v>0</v>
      </c>
      <c r="R203" s="75" t="str">
        <f t="shared" si="65"/>
        <v>J=</v>
      </c>
      <c r="S203" s="71">
        <f t="shared" si="66"/>
        <v>44454</v>
      </c>
      <c r="T203" s="8"/>
      <c r="U203" s="110">
        <f>[2]Plan1!$A361</f>
        <v>47604</v>
      </c>
      <c r="V203" s="111" t="str">
        <f>[2]Plan1!$C361</f>
        <v>Dia do Trabalho</v>
      </c>
      <c r="W203" s="87"/>
      <c r="X203" s="1"/>
      <c r="Y203" s="8"/>
      <c r="Z203" s="8"/>
      <c r="AA203" s="8"/>
      <c r="AB203" s="8"/>
      <c r="AC203" s="8"/>
      <c r="AD203" s="9"/>
      <c r="AE203" s="8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</row>
    <row r="204" spans="1:191" ht="12.75" x14ac:dyDescent="0.2">
      <c r="A204" s="68">
        <f t="shared" si="67"/>
        <v>44413</v>
      </c>
      <c r="B204" s="81">
        <f t="shared" si="56"/>
        <v>1029.124026</v>
      </c>
      <c r="C204" s="70">
        <f t="shared" si="57"/>
        <v>1000</v>
      </c>
      <c r="D204" s="11">
        <f>IF(VLOOKUP(A204,[1]DI!$A$4:$B$15000,2)=0,D203,VLOOKUP(A204,[1]DI!$A$4:$B$15000,2))</f>
        <v>5.1499999999999997E-2</v>
      </c>
      <c r="E204" s="70">
        <f t="shared" si="68"/>
        <v>1.0001993</v>
      </c>
      <c r="F204" s="70">
        <f>(TRUNC(PRODUCT($E$12:$E203),16))</f>
        <v>1.0202170781501601</v>
      </c>
      <c r="G204" s="70">
        <f t="shared" si="69"/>
        <v>1.0068948844151699</v>
      </c>
      <c r="H204" s="70">
        <f t="shared" si="70"/>
        <v>1.01323097</v>
      </c>
      <c r="I204" s="69">
        <f t="shared" si="58"/>
        <v>0.04</v>
      </c>
      <c r="J204" s="71">
        <f t="shared" si="59"/>
        <v>44270</v>
      </c>
      <c r="K204" s="72">
        <f t="shared" si="60"/>
        <v>100</v>
      </c>
      <c r="L204" s="73">
        <f t="shared" si="61"/>
        <v>100</v>
      </c>
      <c r="M204" s="74">
        <f t="shared" ref="M204:M267" si="71">ROUND((I204+1)^(L204/252),9)</f>
        <v>1.015685521</v>
      </c>
      <c r="N204" s="74">
        <f t="shared" ref="N204:N267" si="72">ROUND(H204*M204,9)</f>
        <v>1.0291240260000001</v>
      </c>
      <c r="O204" s="73">
        <f t="shared" si="62"/>
        <v>0</v>
      </c>
      <c r="P204" s="70">
        <f t="shared" si="63"/>
        <v>29.124026000000001</v>
      </c>
      <c r="Q204" s="70">
        <f t="shared" si="64"/>
        <v>0</v>
      </c>
      <c r="R204" s="75" t="str">
        <f t="shared" si="65"/>
        <v>J=</v>
      </c>
      <c r="S204" s="71">
        <f t="shared" si="66"/>
        <v>44454</v>
      </c>
      <c r="T204" s="8"/>
      <c r="U204" s="110">
        <f>[2]Plan1!$A362</f>
        <v>47654</v>
      </c>
      <c r="V204" s="111" t="str">
        <f>[2]Plan1!$C362</f>
        <v>Corpus Christi</v>
      </c>
      <c r="W204" s="87"/>
      <c r="X204" s="1"/>
      <c r="Y204" s="8"/>
      <c r="Z204" s="8"/>
      <c r="AA204" s="8"/>
      <c r="AB204" s="8"/>
      <c r="AC204" s="8"/>
      <c r="AD204" s="9"/>
      <c r="AE204" s="8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</row>
    <row r="205" spans="1:191" ht="12.75" x14ac:dyDescent="0.2">
      <c r="A205" s="68">
        <f t="shared" si="67"/>
        <v>44414</v>
      </c>
      <c r="B205" s="81">
        <f t="shared" ref="B205:B268" si="73">C205+P205</f>
        <v>1029.4893389900001</v>
      </c>
      <c r="C205" s="70">
        <f t="shared" ref="C205:C268" si="74">(C204-Q204)</f>
        <v>1000</v>
      </c>
      <c r="D205" s="11">
        <f>IF(VLOOKUP(A205,[1]DI!$A$4:$B$15000,2)=0,D204,VLOOKUP(A205,[1]DI!$A$4:$B$15000,2))</f>
        <v>5.1499999999999997E-2</v>
      </c>
      <c r="E205" s="70">
        <f t="shared" si="68"/>
        <v>1.0001993</v>
      </c>
      <c r="F205" s="70">
        <f>(TRUNC(PRODUCT($E$12:$E204),16))</f>
        <v>1.0204204074138401</v>
      </c>
      <c r="G205" s="70">
        <f t="shared" si="69"/>
        <v>1.0068948844151699</v>
      </c>
      <c r="H205" s="70">
        <f t="shared" si="70"/>
        <v>1.0134329</v>
      </c>
      <c r="I205" s="69">
        <f t="shared" ref="I205:I268" si="75">I204</f>
        <v>0.04</v>
      </c>
      <c r="J205" s="71">
        <f t="shared" ref="J205:J268" si="76">IF(O204&gt;0,VLOOKUP(O204,U$12:AE$48,2),J204)</f>
        <v>44270</v>
      </c>
      <c r="K205" s="72">
        <f t="shared" ref="K205:K268" si="77">IF(A205&gt;J205,IF(NETWORKDAYS(J205,A205,$U$72:$U$436)-1=0,1,NETWORKDAYS(J205,A205,$U$72:$U$436)-1),0)</f>
        <v>101</v>
      </c>
      <c r="L205" s="73">
        <f t="shared" ref="L205:L268" si="78">IF(AND(K205=1,K204=1),1,IF(K205&gt;0,IF(K205=K204,K205+1,K205),0))</f>
        <v>101</v>
      </c>
      <c r="M205" s="74">
        <f t="shared" si="71"/>
        <v>1.0158436129999999</v>
      </c>
      <c r="N205" s="74">
        <f t="shared" si="72"/>
        <v>1.0294893389999999</v>
      </c>
      <c r="O205" s="73">
        <f t="shared" ref="O205:O268" si="79">IF(VLOOKUP(A205,V$12:AC$60,8)=VLOOKUP(A204,V$12:AC$60,8),0,VLOOKUP(A205,V$12:AC$60,8))</f>
        <v>0</v>
      </c>
      <c r="P205" s="70">
        <f t="shared" ref="P205:P268" si="80">TRUNC(((N205-1)*C205),8)</f>
        <v>29.48933899</v>
      </c>
      <c r="Q205" s="70">
        <f t="shared" ref="Q205:Q268" si="81">IF(O205&gt;0,VLOOKUP(O205,$U$12:$Z$60,6),0)</f>
        <v>0</v>
      </c>
      <c r="R205" s="75" t="str">
        <f t="shared" ref="R205:R268" si="82">IF(O204&gt;0,VLOOKUP(O204,U$12:AE$60,10),R204)</f>
        <v>J=</v>
      </c>
      <c r="S205" s="71">
        <f t="shared" ref="S205:S268" si="83">IF(O204&gt;0,VLOOKUP(O204,U$12:AE$60,11),S204)</f>
        <v>44454</v>
      </c>
      <c r="T205" s="8"/>
      <c r="U205" s="110">
        <f>[2]Plan1!$A363</f>
        <v>47733</v>
      </c>
      <c r="V205" s="111" t="str">
        <f>[2]Plan1!$C363</f>
        <v>Independência do Brasil</v>
      </c>
      <c r="W205" s="87"/>
      <c r="X205" s="1"/>
      <c r="Y205" s="8"/>
      <c r="Z205" s="8"/>
      <c r="AA205" s="8"/>
      <c r="AB205" s="8"/>
      <c r="AC205" s="8"/>
      <c r="AD205" s="9"/>
      <c r="AE205" s="8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</row>
    <row r="206" spans="1:191" ht="12.75" x14ac:dyDescent="0.2">
      <c r="A206" s="68">
        <f t="shared" ref="A206:A269" si="84">WORKDAY(A205,1,$U$72:$U$214)</f>
        <v>44417</v>
      </c>
      <c r="B206" s="81">
        <f t="shared" si="73"/>
        <v>1029.854791</v>
      </c>
      <c r="C206" s="70">
        <f t="shared" si="74"/>
        <v>1000</v>
      </c>
      <c r="D206" s="11">
        <f>IF(VLOOKUP(A206,[1]DI!$A$4:$B$15000,2)=0,D205,VLOOKUP(A206,[1]DI!$A$4:$B$15000,2))</f>
        <v>5.1499999999999997E-2</v>
      </c>
      <c r="E206" s="70">
        <f t="shared" ref="E206:E269" si="85">IF(A206&lt;A$10,1,ROUND(((1+D206)^(1/252)),8))</f>
        <v>1.0001993</v>
      </c>
      <c r="F206" s="70">
        <f>(TRUNC(PRODUCT($E$12:$E205),16))</f>
        <v>1.02062377720104</v>
      </c>
      <c r="G206" s="70">
        <f t="shared" ref="G206:G269" si="86">IF(O205&gt;0,F205,G205)</f>
        <v>1.0068948844151699</v>
      </c>
      <c r="H206" s="70">
        <f t="shared" ref="H206:H269" si="87">ROUND(F206/G206,8)</f>
        <v>1.0136348799999999</v>
      </c>
      <c r="I206" s="69">
        <f t="shared" si="75"/>
        <v>0.04</v>
      </c>
      <c r="J206" s="71">
        <f t="shared" si="76"/>
        <v>44270</v>
      </c>
      <c r="K206" s="72">
        <f t="shared" si="77"/>
        <v>102</v>
      </c>
      <c r="L206" s="73">
        <f t="shared" si="78"/>
        <v>102</v>
      </c>
      <c r="M206" s="74">
        <f t="shared" si="71"/>
        <v>1.0160017290000001</v>
      </c>
      <c r="N206" s="74">
        <f t="shared" si="72"/>
        <v>1.029854791</v>
      </c>
      <c r="O206" s="73">
        <f t="shared" si="79"/>
        <v>0</v>
      </c>
      <c r="P206" s="70">
        <f t="shared" si="80"/>
        <v>29.854790999999999</v>
      </c>
      <c r="Q206" s="70">
        <f t="shared" si="81"/>
        <v>0</v>
      </c>
      <c r="R206" s="75" t="str">
        <f t="shared" si="82"/>
        <v>J=</v>
      </c>
      <c r="S206" s="71">
        <f t="shared" si="83"/>
        <v>44454</v>
      </c>
      <c r="T206" s="8"/>
      <c r="U206" s="110">
        <f>[2]Plan1!$A364</f>
        <v>47768</v>
      </c>
      <c r="V206" s="111" t="str">
        <f>[2]Plan1!$C364</f>
        <v>Nossa Sr.a Aparecida - Padroeira do Brasil</v>
      </c>
      <c r="W206" s="87"/>
      <c r="X206" s="1"/>
      <c r="Y206" s="8"/>
      <c r="Z206" s="8"/>
      <c r="AA206" s="8"/>
      <c r="AB206" s="8"/>
      <c r="AC206" s="8"/>
      <c r="AD206" s="9"/>
      <c r="AE206" s="8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</row>
    <row r="207" spans="1:191" ht="12.75" x14ac:dyDescent="0.2">
      <c r="A207" s="68">
        <f t="shared" si="84"/>
        <v>44418</v>
      </c>
      <c r="B207" s="81">
        <f t="shared" si="73"/>
        <v>1030.2203709999999</v>
      </c>
      <c r="C207" s="70">
        <f t="shared" si="74"/>
        <v>1000</v>
      </c>
      <c r="D207" s="11">
        <f>IF(VLOOKUP(A207,[1]DI!$A$4:$B$15000,2)=0,D206,VLOOKUP(A207,[1]DI!$A$4:$B$15000,2))</f>
        <v>5.1499999999999997E-2</v>
      </c>
      <c r="E207" s="70">
        <f t="shared" si="85"/>
        <v>1.0001993</v>
      </c>
      <c r="F207" s="70">
        <f>(TRUNC(PRODUCT($E$12:$E206),16))</f>
        <v>1.02082718751983</v>
      </c>
      <c r="G207" s="70">
        <f t="shared" si="86"/>
        <v>1.0068948844151699</v>
      </c>
      <c r="H207" s="70">
        <f t="shared" si="87"/>
        <v>1.0138369</v>
      </c>
      <c r="I207" s="69">
        <f t="shared" si="75"/>
        <v>0.04</v>
      </c>
      <c r="J207" s="71">
        <f t="shared" si="76"/>
        <v>44270</v>
      </c>
      <c r="K207" s="72">
        <f t="shared" si="77"/>
        <v>103</v>
      </c>
      <c r="L207" s="73">
        <f t="shared" si="78"/>
        <v>103</v>
      </c>
      <c r="M207" s="74">
        <f t="shared" si="71"/>
        <v>1.016159869</v>
      </c>
      <c r="N207" s="74">
        <f t="shared" si="72"/>
        <v>1.030220371</v>
      </c>
      <c r="O207" s="73">
        <f t="shared" si="79"/>
        <v>0</v>
      </c>
      <c r="P207" s="70">
        <f t="shared" si="80"/>
        <v>30.220371</v>
      </c>
      <c r="Q207" s="70">
        <f t="shared" si="81"/>
        <v>0</v>
      </c>
      <c r="R207" s="75" t="str">
        <f t="shared" si="82"/>
        <v>J=</v>
      </c>
      <c r="S207" s="71">
        <f t="shared" si="83"/>
        <v>44454</v>
      </c>
      <c r="T207" s="8"/>
      <c r="U207" s="110">
        <f>[2]Plan1!$A365</f>
        <v>47789</v>
      </c>
      <c r="V207" s="111" t="str">
        <f>[2]Plan1!$C365</f>
        <v>Finados</v>
      </c>
      <c r="W207" s="87"/>
      <c r="X207" s="1"/>
      <c r="Y207" s="8"/>
      <c r="Z207" s="8"/>
      <c r="AA207" s="8"/>
      <c r="AB207" s="8"/>
      <c r="AC207" s="8"/>
      <c r="AD207" s="9"/>
      <c r="AE207" s="8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</row>
    <row r="208" spans="1:191" ht="12.75" x14ac:dyDescent="0.2">
      <c r="A208" s="68">
        <f t="shared" si="84"/>
        <v>44419</v>
      </c>
      <c r="B208" s="81">
        <f t="shared" si="73"/>
        <v>1030.5860819899999</v>
      </c>
      <c r="C208" s="70">
        <f t="shared" si="74"/>
        <v>1000</v>
      </c>
      <c r="D208" s="11">
        <f>IF(VLOOKUP(A208,[1]DI!$A$4:$B$15000,2)=0,D207,VLOOKUP(A208,[1]DI!$A$4:$B$15000,2))</f>
        <v>5.1499999999999997E-2</v>
      </c>
      <c r="E208" s="70">
        <f t="shared" si="85"/>
        <v>1.0001993</v>
      </c>
      <c r="F208" s="70">
        <f>(TRUNC(PRODUCT($E$12:$E207),16))</f>
        <v>1.0210306383783101</v>
      </c>
      <c r="G208" s="70">
        <f t="shared" si="86"/>
        <v>1.0068948844151699</v>
      </c>
      <c r="H208" s="70">
        <f t="shared" si="87"/>
        <v>1.0140389599999999</v>
      </c>
      <c r="I208" s="69">
        <f t="shared" si="75"/>
        <v>0.04</v>
      </c>
      <c r="J208" s="71">
        <f t="shared" si="76"/>
        <v>44270</v>
      </c>
      <c r="K208" s="72">
        <f t="shared" si="77"/>
        <v>104</v>
      </c>
      <c r="L208" s="73">
        <f t="shared" si="78"/>
        <v>104</v>
      </c>
      <c r="M208" s="74">
        <f t="shared" si="71"/>
        <v>1.016318034</v>
      </c>
      <c r="N208" s="74">
        <f t="shared" si="72"/>
        <v>1.0305860819999999</v>
      </c>
      <c r="O208" s="73">
        <f t="shared" si="79"/>
        <v>0</v>
      </c>
      <c r="P208" s="70">
        <f t="shared" si="80"/>
        <v>30.58608199</v>
      </c>
      <c r="Q208" s="70">
        <f t="shared" si="81"/>
        <v>0</v>
      </c>
      <c r="R208" s="75" t="str">
        <f t="shared" si="82"/>
        <v>J=</v>
      </c>
      <c r="S208" s="71">
        <f t="shared" si="83"/>
        <v>44454</v>
      </c>
      <c r="T208" s="8"/>
      <c r="U208" s="110">
        <f>[2]Plan1!$A366</f>
        <v>47802</v>
      </c>
      <c r="V208" s="111" t="str">
        <f>[2]Plan1!$C366</f>
        <v>Proclamação da República</v>
      </c>
      <c r="W208" s="87"/>
      <c r="X208" s="1"/>
      <c r="Y208" s="8"/>
      <c r="Z208" s="8"/>
      <c r="AA208" s="8"/>
      <c r="AB208" s="8"/>
      <c r="AC208" s="8"/>
      <c r="AD208" s="9"/>
      <c r="AE208" s="8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</row>
    <row r="209" spans="1:191" ht="12.75" x14ac:dyDescent="0.2">
      <c r="A209" s="68">
        <f t="shared" si="84"/>
        <v>44420</v>
      </c>
      <c r="B209" s="81">
        <f t="shared" si="73"/>
        <v>1030.9519130000001</v>
      </c>
      <c r="C209" s="70">
        <f t="shared" si="74"/>
        <v>1000</v>
      </c>
      <c r="D209" s="11">
        <f>IF(VLOOKUP(A209,[1]DI!$A$4:$B$15000,2)=0,D208,VLOOKUP(A209,[1]DI!$A$4:$B$15000,2))</f>
        <v>5.1499999999999997E-2</v>
      </c>
      <c r="E209" s="70">
        <f t="shared" si="85"/>
        <v>1.0001993</v>
      </c>
      <c r="F209" s="70">
        <f>(TRUNC(PRODUCT($E$12:$E208),16))</f>
        <v>1.02123412978454</v>
      </c>
      <c r="G209" s="70">
        <f t="shared" si="86"/>
        <v>1.0068948844151699</v>
      </c>
      <c r="H209" s="70">
        <f t="shared" si="87"/>
        <v>1.0142410500000001</v>
      </c>
      <c r="I209" s="69">
        <f t="shared" si="75"/>
        <v>0.04</v>
      </c>
      <c r="J209" s="71">
        <f t="shared" si="76"/>
        <v>44270</v>
      </c>
      <c r="K209" s="72">
        <f t="shared" si="77"/>
        <v>105</v>
      </c>
      <c r="L209" s="73">
        <f t="shared" si="78"/>
        <v>105</v>
      </c>
      <c r="M209" s="74">
        <f t="shared" si="71"/>
        <v>1.016476224</v>
      </c>
      <c r="N209" s="74">
        <f t="shared" si="72"/>
        <v>1.030951913</v>
      </c>
      <c r="O209" s="73">
        <f t="shared" si="79"/>
        <v>0</v>
      </c>
      <c r="P209" s="70">
        <f t="shared" si="80"/>
        <v>30.951913000000001</v>
      </c>
      <c r="Q209" s="70">
        <f t="shared" si="81"/>
        <v>0</v>
      </c>
      <c r="R209" s="75" t="str">
        <f t="shared" si="82"/>
        <v>J=</v>
      </c>
      <c r="S209" s="71">
        <f t="shared" si="83"/>
        <v>44454</v>
      </c>
      <c r="T209" s="8"/>
      <c r="U209" s="110">
        <f>[2]Plan1!$A367</f>
        <v>47807</v>
      </c>
      <c r="V209" s="111" t="str">
        <f>[2]Plan1!$C367</f>
        <v>Dia Nacional de Zumbi e da Consciência Negra</v>
      </c>
      <c r="W209" s="87"/>
      <c r="X209" s="1"/>
      <c r="Y209" s="8"/>
      <c r="Z209" s="8"/>
      <c r="AA209" s="8"/>
      <c r="AB209" s="8"/>
      <c r="AC209" s="8"/>
      <c r="AD209" s="9"/>
      <c r="AE209" s="8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</row>
    <row r="210" spans="1:191" ht="12.75" x14ac:dyDescent="0.2">
      <c r="A210" s="68">
        <f t="shared" si="84"/>
        <v>44421</v>
      </c>
      <c r="B210" s="81">
        <f t="shared" si="73"/>
        <v>1031.3178820000001</v>
      </c>
      <c r="C210" s="70">
        <f t="shared" si="74"/>
        <v>1000</v>
      </c>
      <c r="D210" s="11">
        <f>IF(VLOOKUP(A210,[1]DI!$A$4:$B$15000,2)=0,D209,VLOOKUP(A210,[1]DI!$A$4:$B$15000,2))</f>
        <v>5.1499999999999997E-2</v>
      </c>
      <c r="E210" s="70">
        <f t="shared" si="85"/>
        <v>1.0001993</v>
      </c>
      <c r="F210" s="70">
        <f>(TRUNC(PRODUCT($E$12:$E209),16))</f>
        <v>1.0214376617465999</v>
      </c>
      <c r="G210" s="70">
        <f t="shared" si="86"/>
        <v>1.0068948844151699</v>
      </c>
      <c r="H210" s="70">
        <f t="shared" si="87"/>
        <v>1.0144431899999999</v>
      </c>
      <c r="I210" s="69">
        <f t="shared" si="75"/>
        <v>0.04</v>
      </c>
      <c r="J210" s="71">
        <f t="shared" si="76"/>
        <v>44270</v>
      </c>
      <c r="K210" s="72">
        <f t="shared" si="77"/>
        <v>106</v>
      </c>
      <c r="L210" s="73">
        <f t="shared" si="78"/>
        <v>106</v>
      </c>
      <c r="M210" s="74">
        <f t="shared" si="71"/>
        <v>1.0166344380000001</v>
      </c>
      <c r="N210" s="74">
        <f t="shared" si="72"/>
        <v>1.031317882</v>
      </c>
      <c r="O210" s="73">
        <f t="shared" si="79"/>
        <v>0</v>
      </c>
      <c r="P210" s="70">
        <f t="shared" si="80"/>
        <v>31.317882000000001</v>
      </c>
      <c r="Q210" s="70">
        <f t="shared" si="81"/>
        <v>0</v>
      </c>
      <c r="R210" s="75" t="str">
        <f t="shared" si="82"/>
        <v>J=</v>
      </c>
      <c r="S210" s="71">
        <f t="shared" si="83"/>
        <v>44454</v>
      </c>
      <c r="T210" s="8"/>
      <c r="U210" s="110">
        <f>[2]Plan1!$A368</f>
        <v>47842</v>
      </c>
      <c r="V210" s="111" t="str">
        <f>[2]Plan1!$C368</f>
        <v>Natal</v>
      </c>
      <c r="W210" s="87"/>
      <c r="X210" s="1"/>
      <c r="Y210" s="8"/>
      <c r="Z210" s="8"/>
      <c r="AA210" s="8"/>
      <c r="AB210" s="8"/>
      <c r="AC210" s="8"/>
      <c r="AD210" s="9"/>
      <c r="AE210" s="8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</row>
    <row r="211" spans="1:191" ht="12.75" x14ac:dyDescent="0.2">
      <c r="A211" s="68">
        <f t="shared" si="84"/>
        <v>44424</v>
      </c>
      <c r="B211" s="81">
        <f t="shared" si="73"/>
        <v>1031.683982</v>
      </c>
      <c r="C211" s="70">
        <f t="shared" si="74"/>
        <v>1000</v>
      </c>
      <c r="D211" s="11">
        <f>IF(VLOOKUP(A211,[1]DI!$A$4:$B$15000,2)=0,D210,VLOOKUP(A211,[1]DI!$A$4:$B$15000,2))</f>
        <v>5.1499999999999997E-2</v>
      </c>
      <c r="E211" s="70">
        <f t="shared" si="85"/>
        <v>1.0001993</v>
      </c>
      <c r="F211" s="70">
        <f>(TRUNC(PRODUCT($E$12:$E210),16))</f>
        <v>1.02164123427259</v>
      </c>
      <c r="G211" s="70">
        <f t="shared" si="86"/>
        <v>1.0068948844151699</v>
      </c>
      <c r="H211" s="70">
        <f t="shared" si="87"/>
        <v>1.01464537</v>
      </c>
      <c r="I211" s="69">
        <f t="shared" si="75"/>
        <v>0.04</v>
      </c>
      <c r="J211" s="71">
        <f t="shared" si="76"/>
        <v>44270</v>
      </c>
      <c r="K211" s="72">
        <f t="shared" si="77"/>
        <v>107</v>
      </c>
      <c r="L211" s="73">
        <f t="shared" si="78"/>
        <v>107</v>
      </c>
      <c r="M211" s="74">
        <f t="shared" si="71"/>
        <v>1.016792677</v>
      </c>
      <c r="N211" s="74">
        <f t="shared" si="72"/>
        <v>1.0316839820000001</v>
      </c>
      <c r="O211" s="73">
        <f t="shared" si="79"/>
        <v>0</v>
      </c>
      <c r="P211" s="70">
        <f t="shared" si="80"/>
        <v>31.683982</v>
      </c>
      <c r="Q211" s="70">
        <f t="shared" si="81"/>
        <v>0</v>
      </c>
      <c r="R211" s="75" t="str">
        <f t="shared" si="82"/>
        <v>J=</v>
      </c>
      <c r="S211" s="71">
        <f t="shared" si="83"/>
        <v>44454</v>
      </c>
      <c r="T211" s="8"/>
      <c r="U211" s="110">
        <f>[2]Plan1!$A369</f>
        <v>47849</v>
      </c>
      <c r="V211" s="111" t="str">
        <f>[2]Plan1!$C369</f>
        <v>Confraternização Universal</v>
      </c>
      <c r="W211" s="87"/>
      <c r="X211" s="1"/>
      <c r="Y211" s="8"/>
      <c r="Z211" s="8"/>
      <c r="AA211" s="8"/>
      <c r="AB211" s="8"/>
      <c r="AC211" s="8"/>
      <c r="AD211" s="9"/>
      <c r="AE211" s="8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</row>
    <row r="212" spans="1:191" ht="12.75" x14ac:dyDescent="0.2">
      <c r="A212" s="68">
        <f t="shared" si="84"/>
        <v>44425</v>
      </c>
      <c r="B212" s="81">
        <f t="shared" si="73"/>
        <v>1032.05021199</v>
      </c>
      <c r="C212" s="70">
        <f t="shared" si="74"/>
        <v>1000</v>
      </c>
      <c r="D212" s="11">
        <f>IF(VLOOKUP(A212,[1]DI!$A$4:$B$15000,2)=0,D211,VLOOKUP(A212,[1]DI!$A$4:$B$15000,2))</f>
        <v>5.1499999999999997E-2</v>
      </c>
      <c r="E212" s="70">
        <f t="shared" si="85"/>
        <v>1.0001993</v>
      </c>
      <c r="F212" s="70">
        <f>(TRUNC(PRODUCT($E$12:$E211),16))</f>
        <v>1.0218448473705799</v>
      </c>
      <c r="G212" s="70">
        <f t="shared" si="86"/>
        <v>1.0068948844151699</v>
      </c>
      <c r="H212" s="70">
        <f t="shared" si="87"/>
        <v>1.01484759</v>
      </c>
      <c r="I212" s="69">
        <f t="shared" si="75"/>
        <v>0.04</v>
      </c>
      <c r="J212" s="71">
        <f t="shared" si="76"/>
        <v>44270</v>
      </c>
      <c r="K212" s="72">
        <f t="shared" si="77"/>
        <v>108</v>
      </c>
      <c r="L212" s="73">
        <f t="shared" si="78"/>
        <v>108</v>
      </c>
      <c r="M212" s="74">
        <f t="shared" si="71"/>
        <v>1.0169509409999999</v>
      </c>
      <c r="N212" s="74">
        <f t="shared" si="72"/>
        <v>1.0320502119999999</v>
      </c>
      <c r="O212" s="73">
        <f t="shared" si="79"/>
        <v>0</v>
      </c>
      <c r="P212" s="70">
        <f t="shared" si="80"/>
        <v>32.050211990000001</v>
      </c>
      <c r="Q212" s="70">
        <f t="shared" si="81"/>
        <v>0</v>
      </c>
      <c r="R212" s="75" t="str">
        <f t="shared" si="82"/>
        <v>J=</v>
      </c>
      <c r="S212" s="71">
        <f t="shared" si="83"/>
        <v>44454</v>
      </c>
      <c r="T212" s="8"/>
      <c r="U212" s="110">
        <f>[2]Plan1!$A370</f>
        <v>47903</v>
      </c>
      <c r="V212" s="111" t="str">
        <f>[2]Plan1!$C370</f>
        <v>Carnaval</v>
      </c>
      <c r="W212" s="87"/>
      <c r="X212" s="1"/>
      <c r="Y212" s="8"/>
      <c r="Z212" s="8"/>
      <c r="AA212" s="8"/>
      <c r="AB212" s="8"/>
      <c r="AC212" s="8"/>
      <c r="AD212" s="9"/>
      <c r="AE212" s="8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</row>
    <row r="213" spans="1:191" ht="12.75" x14ac:dyDescent="0.2">
      <c r="A213" s="68">
        <f t="shared" si="84"/>
        <v>44426</v>
      </c>
      <c r="B213" s="81">
        <f t="shared" si="73"/>
        <v>1032.4165700000001</v>
      </c>
      <c r="C213" s="70">
        <f t="shared" si="74"/>
        <v>1000</v>
      </c>
      <c r="D213" s="11">
        <f>IF(VLOOKUP(A213,[1]DI!$A$4:$B$15000,2)=0,D212,VLOOKUP(A213,[1]DI!$A$4:$B$15000,2))</f>
        <v>5.1499999999999997E-2</v>
      </c>
      <c r="E213" s="70">
        <f t="shared" si="85"/>
        <v>1.0001993</v>
      </c>
      <c r="F213" s="70">
        <f>(TRUNC(PRODUCT($E$12:$E212),16))</f>
        <v>1.02204850104866</v>
      </c>
      <c r="G213" s="70">
        <f t="shared" si="86"/>
        <v>1.0068948844151699</v>
      </c>
      <c r="H213" s="70">
        <f t="shared" si="87"/>
        <v>1.01504985</v>
      </c>
      <c r="I213" s="69">
        <f t="shared" si="75"/>
        <v>0.04</v>
      </c>
      <c r="J213" s="71">
        <f t="shared" si="76"/>
        <v>44270</v>
      </c>
      <c r="K213" s="72">
        <f t="shared" si="77"/>
        <v>109</v>
      </c>
      <c r="L213" s="73">
        <f t="shared" si="78"/>
        <v>109</v>
      </c>
      <c r="M213" s="74">
        <f t="shared" si="71"/>
        <v>1.0171092289999999</v>
      </c>
      <c r="N213" s="74">
        <f t="shared" si="72"/>
        <v>1.0324165700000001</v>
      </c>
      <c r="O213" s="73">
        <f t="shared" si="79"/>
        <v>0</v>
      </c>
      <c r="P213" s="70">
        <f t="shared" si="80"/>
        <v>32.41657</v>
      </c>
      <c r="Q213" s="70">
        <f t="shared" si="81"/>
        <v>0</v>
      </c>
      <c r="R213" s="75" t="str">
        <f t="shared" si="82"/>
        <v>J=</v>
      </c>
      <c r="S213" s="71">
        <f t="shared" si="83"/>
        <v>44454</v>
      </c>
      <c r="T213" s="8"/>
      <c r="U213" s="110">
        <f>[2]Plan1!$A371</f>
        <v>47904</v>
      </c>
      <c r="V213" s="111" t="str">
        <f>[2]Plan1!$C371</f>
        <v>Carnaval</v>
      </c>
      <c r="W213" s="87"/>
      <c r="X213" s="1"/>
      <c r="Y213" s="8"/>
      <c r="Z213" s="8"/>
      <c r="AA213" s="8"/>
      <c r="AB213" s="8"/>
      <c r="AC213" s="8"/>
      <c r="AD213" s="9"/>
      <c r="AE213" s="8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</row>
    <row r="214" spans="1:191" ht="12.75" x14ac:dyDescent="0.2">
      <c r="A214" s="68">
        <f t="shared" si="84"/>
        <v>44427</v>
      </c>
      <c r="B214" s="81">
        <f t="shared" si="73"/>
        <v>1032.7830590000001</v>
      </c>
      <c r="C214" s="70">
        <f t="shared" si="74"/>
        <v>1000</v>
      </c>
      <c r="D214" s="11">
        <f>IF(VLOOKUP(A214,[1]DI!$A$4:$B$15000,2)=0,D213,VLOOKUP(A214,[1]DI!$A$4:$B$15000,2))</f>
        <v>5.1499999999999997E-2</v>
      </c>
      <c r="E214" s="70">
        <f t="shared" si="85"/>
        <v>1.0001993</v>
      </c>
      <c r="F214" s="70">
        <f>(TRUNC(PRODUCT($E$12:$E213),16))</f>
        <v>1.02225219531492</v>
      </c>
      <c r="G214" s="70">
        <f t="shared" si="86"/>
        <v>1.0068948844151699</v>
      </c>
      <c r="H214" s="70">
        <f t="shared" si="87"/>
        <v>1.01525215</v>
      </c>
      <c r="I214" s="69">
        <f t="shared" si="75"/>
        <v>0.04</v>
      </c>
      <c r="J214" s="71">
        <f t="shared" si="76"/>
        <v>44270</v>
      </c>
      <c r="K214" s="72">
        <f t="shared" si="77"/>
        <v>110</v>
      </c>
      <c r="L214" s="73">
        <f t="shared" si="78"/>
        <v>110</v>
      </c>
      <c r="M214" s="74">
        <f t="shared" si="71"/>
        <v>1.0172675419999999</v>
      </c>
      <c r="N214" s="74">
        <f t="shared" si="72"/>
        <v>1.032783059</v>
      </c>
      <c r="O214" s="73">
        <f t="shared" si="79"/>
        <v>0</v>
      </c>
      <c r="P214" s="70">
        <f t="shared" si="80"/>
        <v>32.783059000000002</v>
      </c>
      <c r="Q214" s="70">
        <f t="shared" si="81"/>
        <v>0</v>
      </c>
      <c r="R214" s="75" t="str">
        <f t="shared" si="82"/>
        <v>J=</v>
      </c>
      <c r="S214" s="71">
        <f t="shared" si="83"/>
        <v>44454</v>
      </c>
      <c r="T214" s="8"/>
      <c r="U214" s="110">
        <f>[2]Plan1!$A372</f>
        <v>47949</v>
      </c>
      <c r="V214" s="111" t="str">
        <f>[2]Plan1!$C372</f>
        <v>Paixão de Cristo</v>
      </c>
      <c r="W214" s="87"/>
      <c r="X214" s="1"/>
      <c r="Y214" s="8"/>
      <c r="Z214" s="8"/>
      <c r="AA214" s="8"/>
      <c r="AB214" s="8"/>
      <c r="AC214" s="8"/>
      <c r="AD214" s="9"/>
      <c r="AE214" s="8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</row>
    <row r="215" spans="1:191" x14ac:dyDescent="0.15">
      <c r="A215" s="68">
        <f t="shared" si="84"/>
        <v>44428</v>
      </c>
      <c r="B215" s="81">
        <f t="shared" si="73"/>
        <v>1033.149678</v>
      </c>
      <c r="C215" s="70">
        <f t="shared" si="74"/>
        <v>1000</v>
      </c>
      <c r="D215" s="11">
        <f>IF(VLOOKUP(A215,[1]DI!$A$4:$B$15000,2)=0,D214,VLOOKUP(A215,[1]DI!$A$4:$B$15000,2))</f>
        <v>5.1499999999999997E-2</v>
      </c>
      <c r="E215" s="70">
        <f t="shared" si="85"/>
        <v>1.0001993</v>
      </c>
      <c r="F215" s="70">
        <f>(TRUNC(PRODUCT($E$12:$E214),16))</f>
        <v>1.0224559301774401</v>
      </c>
      <c r="G215" s="70">
        <f t="shared" si="86"/>
        <v>1.0068948844151699</v>
      </c>
      <c r="H215" s="70">
        <f t="shared" si="87"/>
        <v>1.01545449</v>
      </c>
      <c r="I215" s="69">
        <f t="shared" si="75"/>
        <v>0.04</v>
      </c>
      <c r="J215" s="71">
        <f t="shared" si="76"/>
        <v>44270</v>
      </c>
      <c r="K215" s="72">
        <f t="shared" si="77"/>
        <v>111</v>
      </c>
      <c r="L215" s="73">
        <f t="shared" si="78"/>
        <v>111</v>
      </c>
      <c r="M215" s="74">
        <f t="shared" si="71"/>
        <v>1.01742588</v>
      </c>
      <c r="N215" s="74">
        <f t="shared" si="72"/>
        <v>1.033149678</v>
      </c>
      <c r="O215" s="73">
        <f t="shared" si="79"/>
        <v>0</v>
      </c>
      <c r="P215" s="70">
        <f t="shared" si="80"/>
        <v>33.149678000000002</v>
      </c>
      <c r="Q215" s="70">
        <f t="shared" si="81"/>
        <v>0</v>
      </c>
      <c r="R215" s="75" t="str">
        <f t="shared" si="82"/>
        <v>J=</v>
      </c>
      <c r="S215" s="71">
        <f t="shared" si="83"/>
        <v>44454</v>
      </c>
      <c r="T215" s="8"/>
      <c r="U215" s="8"/>
      <c r="V215" s="8"/>
      <c r="W215" s="8"/>
      <c r="X215" s="1"/>
      <c r="Y215" s="8"/>
      <c r="Z215" s="8"/>
      <c r="AA215" s="8"/>
      <c r="AB215" s="8"/>
      <c r="AC215" s="8"/>
      <c r="AD215" s="9"/>
      <c r="AE215" s="8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</row>
    <row r="216" spans="1:191" x14ac:dyDescent="0.15">
      <c r="A216" s="68">
        <f t="shared" si="84"/>
        <v>44431</v>
      </c>
      <c r="B216" s="81">
        <f t="shared" si="73"/>
        <v>1033.5164259999999</v>
      </c>
      <c r="C216" s="70">
        <f t="shared" si="74"/>
        <v>1000</v>
      </c>
      <c r="D216" s="11">
        <f>IF(VLOOKUP(A216,[1]DI!$A$4:$B$15000,2)=0,D215,VLOOKUP(A216,[1]DI!$A$4:$B$15000,2))</f>
        <v>5.1499999999999997E-2</v>
      </c>
      <c r="E216" s="70">
        <f t="shared" si="85"/>
        <v>1.0001993</v>
      </c>
      <c r="F216" s="70">
        <f>(TRUNC(PRODUCT($E$12:$E215),16))</f>
        <v>1.0226597056443301</v>
      </c>
      <c r="G216" s="70">
        <f t="shared" si="86"/>
        <v>1.0068948844151699</v>
      </c>
      <c r="H216" s="70">
        <f t="shared" si="87"/>
        <v>1.0156568699999999</v>
      </c>
      <c r="I216" s="69">
        <f t="shared" si="75"/>
        <v>0.04</v>
      </c>
      <c r="J216" s="71">
        <f t="shared" si="76"/>
        <v>44270</v>
      </c>
      <c r="K216" s="72">
        <f t="shared" si="77"/>
        <v>112</v>
      </c>
      <c r="L216" s="73">
        <f t="shared" si="78"/>
        <v>112</v>
      </c>
      <c r="M216" s="74">
        <f t="shared" si="71"/>
        <v>1.0175842420000001</v>
      </c>
      <c r="N216" s="74">
        <f t="shared" si="72"/>
        <v>1.033516426</v>
      </c>
      <c r="O216" s="73">
        <f t="shared" si="79"/>
        <v>0</v>
      </c>
      <c r="P216" s="70">
        <f t="shared" si="80"/>
        <v>33.516426000000003</v>
      </c>
      <c r="Q216" s="70">
        <f t="shared" si="81"/>
        <v>0</v>
      </c>
      <c r="R216" s="75" t="str">
        <f t="shared" si="82"/>
        <v>J=</v>
      </c>
      <c r="S216" s="71">
        <f t="shared" si="83"/>
        <v>44454</v>
      </c>
      <c r="T216" s="8"/>
      <c r="U216" s="8"/>
      <c r="V216" s="8"/>
      <c r="W216" s="8"/>
      <c r="X216" s="1"/>
      <c r="Y216" s="8"/>
      <c r="Z216" s="8"/>
      <c r="AA216" s="8"/>
      <c r="AB216" s="8"/>
      <c r="AC216" s="8"/>
      <c r="AD216" s="9"/>
      <c r="AE216" s="8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</row>
    <row r="217" spans="1:191" x14ac:dyDescent="0.15">
      <c r="A217" s="68">
        <f t="shared" si="84"/>
        <v>44432</v>
      </c>
      <c r="B217" s="81">
        <f t="shared" si="73"/>
        <v>1033.8833039900001</v>
      </c>
      <c r="C217" s="70">
        <f t="shared" si="74"/>
        <v>1000</v>
      </c>
      <c r="D217" s="11">
        <f>IF(VLOOKUP(A217,[1]DI!$A$4:$B$15000,2)=0,D216,VLOOKUP(A217,[1]DI!$A$4:$B$15000,2))</f>
        <v>5.1499999999999997E-2</v>
      </c>
      <c r="E217" s="70">
        <f t="shared" si="85"/>
        <v>1.0001993</v>
      </c>
      <c r="F217" s="70">
        <f>(TRUNC(PRODUCT($E$12:$E216),16))</f>
        <v>1.0228635217236599</v>
      </c>
      <c r="G217" s="70">
        <f t="shared" si="86"/>
        <v>1.0068948844151699</v>
      </c>
      <c r="H217" s="70">
        <f t="shared" si="87"/>
        <v>1.0158592900000001</v>
      </c>
      <c r="I217" s="69">
        <f t="shared" si="75"/>
        <v>0.04</v>
      </c>
      <c r="J217" s="71">
        <f t="shared" si="76"/>
        <v>44270</v>
      </c>
      <c r="K217" s="72">
        <f t="shared" si="77"/>
        <v>113</v>
      </c>
      <c r="L217" s="73">
        <f t="shared" si="78"/>
        <v>113</v>
      </c>
      <c r="M217" s="74">
        <f t="shared" si="71"/>
        <v>1.017742629</v>
      </c>
      <c r="N217" s="74">
        <f t="shared" si="72"/>
        <v>1.0338833039999999</v>
      </c>
      <c r="O217" s="73">
        <f t="shared" si="79"/>
        <v>0</v>
      </c>
      <c r="P217" s="70">
        <f t="shared" si="80"/>
        <v>33.883303990000002</v>
      </c>
      <c r="Q217" s="70">
        <f t="shared" si="81"/>
        <v>0</v>
      </c>
      <c r="R217" s="75" t="str">
        <f t="shared" si="82"/>
        <v>J=</v>
      </c>
      <c r="S217" s="71">
        <f t="shared" si="83"/>
        <v>44454</v>
      </c>
      <c r="T217" s="8"/>
      <c r="U217" s="8"/>
      <c r="V217" s="8"/>
      <c r="W217" s="8"/>
      <c r="X217" s="1"/>
      <c r="Y217" s="8"/>
      <c r="Z217" s="8"/>
      <c r="AA217" s="8"/>
      <c r="AB217" s="8"/>
      <c r="AC217" s="8"/>
      <c r="AD217" s="9"/>
      <c r="AE217" s="8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</row>
    <row r="218" spans="1:191" x14ac:dyDescent="0.15">
      <c r="A218" s="68">
        <f t="shared" si="84"/>
        <v>44433</v>
      </c>
      <c r="B218" s="81">
        <f t="shared" si="73"/>
        <v>1034.2503119999999</v>
      </c>
      <c r="C218" s="70">
        <f t="shared" si="74"/>
        <v>1000</v>
      </c>
      <c r="D218" s="11">
        <f>IF(VLOOKUP(A218,[1]DI!$A$4:$B$15000,2)=0,D217,VLOOKUP(A218,[1]DI!$A$4:$B$15000,2))</f>
        <v>5.1499999999999997E-2</v>
      </c>
      <c r="E218" s="70">
        <f t="shared" si="85"/>
        <v>1.0001993</v>
      </c>
      <c r="F218" s="70">
        <f>(TRUNC(PRODUCT($E$12:$E217),16))</f>
        <v>1.02306737842354</v>
      </c>
      <c r="G218" s="70">
        <f t="shared" si="86"/>
        <v>1.0068948844151699</v>
      </c>
      <c r="H218" s="70">
        <f t="shared" si="87"/>
        <v>1.01606175</v>
      </c>
      <c r="I218" s="69">
        <f t="shared" si="75"/>
        <v>0.04</v>
      </c>
      <c r="J218" s="71">
        <f t="shared" si="76"/>
        <v>44270</v>
      </c>
      <c r="K218" s="72">
        <f t="shared" si="77"/>
        <v>114</v>
      </c>
      <c r="L218" s="73">
        <f t="shared" si="78"/>
        <v>114</v>
      </c>
      <c r="M218" s="74">
        <f t="shared" si="71"/>
        <v>1.0179010399999999</v>
      </c>
      <c r="N218" s="74">
        <f t="shared" si="72"/>
        <v>1.0342503119999999</v>
      </c>
      <c r="O218" s="73">
        <f t="shared" si="79"/>
        <v>0</v>
      </c>
      <c r="P218" s="70">
        <f t="shared" si="80"/>
        <v>34.250312000000001</v>
      </c>
      <c r="Q218" s="70">
        <f t="shared" si="81"/>
        <v>0</v>
      </c>
      <c r="R218" s="75" t="str">
        <f t="shared" si="82"/>
        <v>J=</v>
      </c>
      <c r="S218" s="71">
        <f t="shared" si="83"/>
        <v>44454</v>
      </c>
      <c r="T218" s="8"/>
      <c r="U218" s="8"/>
      <c r="V218" s="8"/>
      <c r="W218" s="8"/>
      <c r="X218" s="1"/>
      <c r="Y218" s="8"/>
      <c r="Z218" s="8"/>
      <c r="AA218" s="8"/>
      <c r="AB218" s="8"/>
      <c r="AC218" s="8"/>
      <c r="AD218" s="9"/>
      <c r="AE218" s="8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</row>
    <row r="219" spans="1:191" x14ac:dyDescent="0.15">
      <c r="A219" s="68">
        <f t="shared" si="84"/>
        <v>44434</v>
      </c>
      <c r="B219" s="81">
        <f t="shared" si="73"/>
        <v>1034.61745099</v>
      </c>
      <c r="C219" s="70">
        <f t="shared" si="74"/>
        <v>1000</v>
      </c>
      <c r="D219" s="11">
        <f>IF(VLOOKUP(A219,[1]DI!$A$4:$B$15000,2)=0,D218,VLOOKUP(A219,[1]DI!$A$4:$B$15000,2))</f>
        <v>5.1499999999999997E-2</v>
      </c>
      <c r="E219" s="70">
        <f t="shared" si="85"/>
        <v>1.0001993</v>
      </c>
      <c r="F219" s="70">
        <f>(TRUNC(PRODUCT($E$12:$E218),16))</f>
        <v>1.0232712757520599</v>
      </c>
      <c r="G219" s="70">
        <f t="shared" si="86"/>
        <v>1.0068948844151699</v>
      </c>
      <c r="H219" s="70">
        <f t="shared" si="87"/>
        <v>1.0162642500000001</v>
      </c>
      <c r="I219" s="69">
        <f t="shared" si="75"/>
        <v>0.04</v>
      </c>
      <c r="J219" s="71">
        <f t="shared" si="76"/>
        <v>44270</v>
      </c>
      <c r="K219" s="72">
        <f t="shared" si="77"/>
        <v>115</v>
      </c>
      <c r="L219" s="73">
        <f t="shared" si="78"/>
        <v>115</v>
      </c>
      <c r="M219" s="74">
        <f t="shared" si="71"/>
        <v>1.018059477</v>
      </c>
      <c r="N219" s="74">
        <f t="shared" si="72"/>
        <v>1.0346174509999999</v>
      </c>
      <c r="O219" s="73">
        <f t="shared" si="79"/>
        <v>0</v>
      </c>
      <c r="P219" s="70">
        <f t="shared" si="80"/>
        <v>34.617450990000002</v>
      </c>
      <c r="Q219" s="70">
        <f t="shared" si="81"/>
        <v>0</v>
      </c>
      <c r="R219" s="75" t="str">
        <f t="shared" si="82"/>
        <v>J=</v>
      </c>
      <c r="S219" s="71">
        <f t="shared" si="83"/>
        <v>44454</v>
      </c>
      <c r="T219" s="8"/>
      <c r="U219" s="8"/>
      <c r="V219" s="8"/>
      <c r="W219" s="8"/>
      <c r="X219" s="1"/>
      <c r="Y219" s="8"/>
      <c r="Z219" s="8"/>
      <c r="AA219" s="8"/>
      <c r="AB219" s="8"/>
      <c r="AC219" s="8"/>
      <c r="AD219" s="9"/>
      <c r="AE219" s="8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</row>
    <row r="220" spans="1:191" x14ac:dyDescent="0.15">
      <c r="A220" s="68">
        <f t="shared" si="84"/>
        <v>44435</v>
      </c>
      <c r="B220" s="81">
        <f t="shared" si="73"/>
        <v>1034.9847179999999</v>
      </c>
      <c r="C220" s="70">
        <f t="shared" si="74"/>
        <v>1000</v>
      </c>
      <c r="D220" s="11">
        <f>IF(VLOOKUP(A220,[1]DI!$A$4:$B$15000,2)=0,D219,VLOOKUP(A220,[1]DI!$A$4:$B$15000,2))</f>
        <v>5.1499999999999997E-2</v>
      </c>
      <c r="E220" s="70">
        <f t="shared" si="85"/>
        <v>1.0001993</v>
      </c>
      <c r="F220" s="70">
        <f>(TRUNC(PRODUCT($E$12:$E219),16))</f>
        <v>1.02347521371732</v>
      </c>
      <c r="G220" s="70">
        <f t="shared" si="86"/>
        <v>1.0068948844151699</v>
      </c>
      <c r="H220" s="70">
        <f t="shared" si="87"/>
        <v>1.01646679</v>
      </c>
      <c r="I220" s="69">
        <f t="shared" si="75"/>
        <v>0.04</v>
      </c>
      <c r="J220" s="71">
        <f t="shared" si="76"/>
        <v>44270</v>
      </c>
      <c r="K220" s="72">
        <f t="shared" si="77"/>
        <v>116</v>
      </c>
      <c r="L220" s="73">
        <f t="shared" si="78"/>
        <v>116</v>
      </c>
      <c r="M220" s="74">
        <f t="shared" si="71"/>
        <v>1.018217937</v>
      </c>
      <c r="N220" s="74">
        <f t="shared" si="72"/>
        <v>1.034984718</v>
      </c>
      <c r="O220" s="73">
        <f t="shared" si="79"/>
        <v>0</v>
      </c>
      <c r="P220" s="70">
        <f t="shared" si="80"/>
        <v>34.984718000000001</v>
      </c>
      <c r="Q220" s="70">
        <f t="shared" si="81"/>
        <v>0</v>
      </c>
      <c r="R220" s="75" t="str">
        <f t="shared" si="82"/>
        <v>J=</v>
      </c>
      <c r="S220" s="71">
        <f t="shared" si="83"/>
        <v>44454</v>
      </c>
      <c r="T220" s="8"/>
      <c r="U220" s="8"/>
      <c r="V220" s="8"/>
      <c r="W220" s="8"/>
      <c r="X220" s="1"/>
      <c r="Y220" s="8"/>
      <c r="Z220" s="8"/>
      <c r="AA220" s="8"/>
      <c r="AB220" s="8"/>
      <c r="AC220" s="8"/>
      <c r="AD220" s="9"/>
      <c r="AE220" s="8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</row>
    <row r="221" spans="1:191" x14ac:dyDescent="0.15">
      <c r="A221" s="68">
        <f t="shared" si="84"/>
        <v>44438</v>
      </c>
      <c r="B221" s="81">
        <f t="shared" si="73"/>
        <v>1035.352116</v>
      </c>
      <c r="C221" s="70">
        <f t="shared" si="74"/>
        <v>1000</v>
      </c>
      <c r="D221" s="11">
        <f>IF(VLOOKUP(A221,[1]DI!$A$4:$B$15000,2)=0,D220,VLOOKUP(A221,[1]DI!$A$4:$B$15000,2))</f>
        <v>5.1499999999999997E-2</v>
      </c>
      <c r="E221" s="70">
        <f t="shared" si="85"/>
        <v>1.0001993</v>
      </c>
      <c r="F221" s="70">
        <f>(TRUNC(PRODUCT($E$12:$E220),16))</f>
        <v>1.02367919232741</v>
      </c>
      <c r="G221" s="70">
        <f t="shared" si="86"/>
        <v>1.0068948844151699</v>
      </c>
      <c r="H221" s="70">
        <f t="shared" si="87"/>
        <v>1.01666937</v>
      </c>
      <c r="I221" s="69">
        <f t="shared" si="75"/>
        <v>0.04</v>
      </c>
      <c r="J221" s="71">
        <f t="shared" si="76"/>
        <v>44270</v>
      </c>
      <c r="K221" s="72">
        <f t="shared" si="77"/>
        <v>117</v>
      </c>
      <c r="L221" s="73">
        <f t="shared" si="78"/>
        <v>117</v>
      </c>
      <c r="M221" s="74">
        <f t="shared" si="71"/>
        <v>1.0183764230000001</v>
      </c>
      <c r="N221" s="74">
        <f t="shared" si="72"/>
        <v>1.0353521160000001</v>
      </c>
      <c r="O221" s="73">
        <f t="shared" si="79"/>
        <v>0</v>
      </c>
      <c r="P221" s="70">
        <f t="shared" si="80"/>
        <v>35.352116000000002</v>
      </c>
      <c r="Q221" s="70">
        <f t="shared" si="81"/>
        <v>0</v>
      </c>
      <c r="R221" s="75" t="str">
        <f t="shared" si="82"/>
        <v>J=</v>
      </c>
      <c r="S221" s="71">
        <f t="shared" si="83"/>
        <v>44454</v>
      </c>
      <c r="T221" s="8"/>
      <c r="U221" s="8"/>
      <c r="V221" s="8"/>
      <c r="W221" s="8"/>
      <c r="X221" s="1"/>
      <c r="Y221" s="8"/>
      <c r="Z221" s="8"/>
      <c r="AA221" s="8"/>
      <c r="AB221" s="8"/>
      <c r="AC221" s="8"/>
      <c r="AD221" s="9"/>
      <c r="AE221" s="8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</row>
    <row r="222" spans="1:191" x14ac:dyDescent="0.15">
      <c r="A222" s="68">
        <f t="shared" si="84"/>
        <v>44439</v>
      </c>
      <c r="B222" s="81">
        <f t="shared" si="73"/>
        <v>1035.719654</v>
      </c>
      <c r="C222" s="70">
        <f t="shared" si="74"/>
        <v>1000</v>
      </c>
      <c r="D222" s="11">
        <f>IF(VLOOKUP(A222,[1]DI!$A$4:$B$15000,2)=0,D221,VLOOKUP(A222,[1]DI!$A$4:$B$15000,2))</f>
        <v>5.1499999999999997E-2</v>
      </c>
      <c r="E222" s="70">
        <f t="shared" si="85"/>
        <v>1.0001993</v>
      </c>
      <c r="F222" s="70">
        <f>(TRUNC(PRODUCT($E$12:$E221),16))</f>
        <v>1.0238832115904499</v>
      </c>
      <c r="G222" s="70">
        <f t="shared" si="86"/>
        <v>1.0068948844151699</v>
      </c>
      <c r="H222" s="70">
        <f t="shared" si="87"/>
        <v>1.016872</v>
      </c>
      <c r="I222" s="69">
        <f t="shared" si="75"/>
        <v>0.04</v>
      </c>
      <c r="J222" s="71">
        <f t="shared" si="76"/>
        <v>44270</v>
      </c>
      <c r="K222" s="72">
        <f t="shared" si="77"/>
        <v>118</v>
      </c>
      <c r="L222" s="73">
        <f t="shared" si="78"/>
        <v>118</v>
      </c>
      <c r="M222" s="74">
        <f t="shared" si="71"/>
        <v>1.018534933</v>
      </c>
      <c r="N222" s="74">
        <f t="shared" si="72"/>
        <v>1.035719654</v>
      </c>
      <c r="O222" s="73">
        <f t="shared" si="79"/>
        <v>0</v>
      </c>
      <c r="P222" s="70">
        <f t="shared" si="80"/>
        <v>35.719653999999998</v>
      </c>
      <c r="Q222" s="70">
        <f t="shared" si="81"/>
        <v>0</v>
      </c>
      <c r="R222" s="75" t="str">
        <f t="shared" si="82"/>
        <v>J=</v>
      </c>
      <c r="S222" s="71">
        <f t="shared" si="83"/>
        <v>44454</v>
      </c>
      <c r="T222" s="8"/>
      <c r="U222" s="8"/>
      <c r="V222" s="8"/>
      <c r="W222" s="8"/>
      <c r="X222" s="1"/>
      <c r="Y222" s="8"/>
      <c r="Z222" s="8"/>
      <c r="AA222" s="8"/>
      <c r="AB222" s="8"/>
      <c r="AC222" s="8"/>
      <c r="AD222" s="9"/>
      <c r="AE222" s="8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</row>
    <row r="223" spans="1:191" x14ac:dyDescent="0.15">
      <c r="A223" s="68">
        <f t="shared" si="84"/>
        <v>44440</v>
      </c>
      <c r="B223" s="81">
        <f t="shared" si="73"/>
        <v>1036.0873129900001</v>
      </c>
      <c r="C223" s="70">
        <f t="shared" si="74"/>
        <v>1000</v>
      </c>
      <c r="D223" s="11">
        <f>IF(VLOOKUP(A223,[1]DI!$A$4:$B$15000,2)=0,D222,VLOOKUP(A223,[1]DI!$A$4:$B$15000,2))</f>
        <v>5.1499999999999997E-2</v>
      </c>
      <c r="E223" s="70">
        <f t="shared" si="85"/>
        <v>1.0001993</v>
      </c>
      <c r="F223" s="70">
        <f>(TRUNC(PRODUCT($E$12:$E222),16))</f>
        <v>1.0240872715145199</v>
      </c>
      <c r="G223" s="70">
        <f t="shared" si="86"/>
        <v>1.0068948844151699</v>
      </c>
      <c r="H223" s="70">
        <f t="shared" si="87"/>
        <v>1.01707466</v>
      </c>
      <c r="I223" s="69">
        <f t="shared" si="75"/>
        <v>0.04</v>
      </c>
      <c r="J223" s="71">
        <f t="shared" si="76"/>
        <v>44270</v>
      </c>
      <c r="K223" s="72">
        <f t="shared" si="77"/>
        <v>119</v>
      </c>
      <c r="L223" s="73">
        <f t="shared" si="78"/>
        <v>119</v>
      </c>
      <c r="M223" s="74">
        <f t="shared" si="71"/>
        <v>1.0186934679999999</v>
      </c>
      <c r="N223" s="74">
        <f t="shared" si="72"/>
        <v>1.0360873129999999</v>
      </c>
      <c r="O223" s="73">
        <f t="shared" si="79"/>
        <v>0</v>
      </c>
      <c r="P223" s="70">
        <f t="shared" si="80"/>
        <v>36.087312990000001</v>
      </c>
      <c r="Q223" s="70">
        <f t="shared" si="81"/>
        <v>0</v>
      </c>
      <c r="R223" s="75" t="str">
        <f t="shared" si="82"/>
        <v>J=</v>
      </c>
      <c r="S223" s="71">
        <f t="shared" si="83"/>
        <v>44454</v>
      </c>
      <c r="T223" s="8"/>
      <c r="U223" s="8"/>
      <c r="V223" s="8"/>
      <c r="W223" s="8"/>
      <c r="X223" s="1"/>
      <c r="Y223" s="8"/>
      <c r="Z223" s="8"/>
      <c r="AA223" s="8"/>
      <c r="AB223" s="8"/>
      <c r="AC223" s="8"/>
      <c r="AD223" s="9"/>
      <c r="AE223" s="8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</row>
    <row r="224" spans="1:191" x14ac:dyDescent="0.15">
      <c r="A224" s="68">
        <f t="shared" si="84"/>
        <v>44441</v>
      </c>
      <c r="B224" s="81">
        <f t="shared" si="73"/>
        <v>1036.4550999999999</v>
      </c>
      <c r="C224" s="70">
        <f t="shared" si="74"/>
        <v>1000</v>
      </c>
      <c r="D224" s="11">
        <f>IF(VLOOKUP(A224,[1]DI!$A$4:$B$15000,2)=0,D223,VLOOKUP(A224,[1]DI!$A$4:$B$15000,2))</f>
        <v>5.1499999999999997E-2</v>
      </c>
      <c r="E224" s="70">
        <f t="shared" si="85"/>
        <v>1.0001993</v>
      </c>
      <c r="F224" s="70">
        <f>(TRUNC(PRODUCT($E$12:$E223),16))</f>
        <v>1.02429137210773</v>
      </c>
      <c r="G224" s="70">
        <f t="shared" si="86"/>
        <v>1.0068948844151699</v>
      </c>
      <c r="H224" s="70">
        <f t="shared" si="87"/>
        <v>1.01727736</v>
      </c>
      <c r="I224" s="69">
        <f t="shared" si="75"/>
        <v>0.04</v>
      </c>
      <c r="J224" s="71">
        <f t="shared" si="76"/>
        <v>44270</v>
      </c>
      <c r="K224" s="72">
        <f t="shared" si="77"/>
        <v>120</v>
      </c>
      <c r="L224" s="73">
        <f t="shared" si="78"/>
        <v>120</v>
      </c>
      <c r="M224" s="74">
        <f t="shared" si="71"/>
        <v>1.0188520270000001</v>
      </c>
      <c r="N224" s="74">
        <f t="shared" si="72"/>
        <v>1.0364551</v>
      </c>
      <c r="O224" s="73">
        <f t="shared" si="79"/>
        <v>0</v>
      </c>
      <c r="P224" s="70">
        <f t="shared" si="80"/>
        <v>36.455100000000002</v>
      </c>
      <c r="Q224" s="70">
        <f t="shared" si="81"/>
        <v>0</v>
      </c>
      <c r="R224" s="75" t="str">
        <f t="shared" si="82"/>
        <v>J=</v>
      </c>
      <c r="S224" s="71">
        <f t="shared" si="83"/>
        <v>44454</v>
      </c>
      <c r="T224" s="8"/>
      <c r="U224" s="8"/>
      <c r="V224" s="8"/>
      <c r="W224" s="8"/>
      <c r="X224" s="1"/>
      <c r="Y224" s="8"/>
      <c r="Z224" s="8"/>
      <c r="AA224" s="8"/>
      <c r="AB224" s="8"/>
      <c r="AC224" s="8"/>
      <c r="AD224" s="9"/>
      <c r="AE224" s="8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</row>
    <row r="225" spans="1:194" x14ac:dyDescent="0.15">
      <c r="A225" s="68">
        <f t="shared" si="84"/>
        <v>44442</v>
      </c>
      <c r="B225" s="81">
        <f t="shared" si="73"/>
        <v>1036.8230289999999</v>
      </c>
      <c r="C225" s="70">
        <f t="shared" si="74"/>
        <v>1000</v>
      </c>
      <c r="D225" s="11">
        <f>IF(VLOOKUP(A225,[1]DI!$A$4:$B$15000,2)=0,D224,VLOOKUP(A225,[1]DI!$A$4:$B$15000,2))</f>
        <v>5.1499999999999997E-2</v>
      </c>
      <c r="E225" s="70">
        <f t="shared" si="85"/>
        <v>1.0001993</v>
      </c>
      <c r="F225" s="70">
        <f>(TRUNC(PRODUCT($E$12:$E224),16))</f>
        <v>1.0244955133781899</v>
      </c>
      <c r="G225" s="70">
        <f t="shared" si="86"/>
        <v>1.0068948844151699</v>
      </c>
      <c r="H225" s="70">
        <f t="shared" si="87"/>
        <v>1.0174801099999999</v>
      </c>
      <c r="I225" s="69">
        <f t="shared" si="75"/>
        <v>0.04</v>
      </c>
      <c r="J225" s="71">
        <f t="shared" si="76"/>
        <v>44270</v>
      </c>
      <c r="K225" s="72">
        <f t="shared" si="77"/>
        <v>121</v>
      </c>
      <c r="L225" s="73">
        <f t="shared" si="78"/>
        <v>121</v>
      </c>
      <c r="M225" s="74">
        <f t="shared" si="71"/>
        <v>1.0190106109999999</v>
      </c>
      <c r="N225" s="74">
        <f t="shared" si="72"/>
        <v>1.036823029</v>
      </c>
      <c r="O225" s="73">
        <f t="shared" si="79"/>
        <v>0</v>
      </c>
      <c r="P225" s="70">
        <f t="shared" si="80"/>
        <v>36.823028999999998</v>
      </c>
      <c r="Q225" s="70">
        <f t="shared" si="81"/>
        <v>0</v>
      </c>
      <c r="R225" s="75" t="str">
        <f t="shared" si="82"/>
        <v>J=</v>
      </c>
      <c r="S225" s="71">
        <f t="shared" si="83"/>
        <v>44454</v>
      </c>
      <c r="T225" s="16"/>
      <c r="U225" s="8"/>
      <c r="V225" s="8"/>
      <c r="W225" s="16"/>
      <c r="X225" s="18"/>
      <c r="Y225" s="16"/>
      <c r="Z225" s="16"/>
      <c r="AA225" s="16"/>
      <c r="AB225" s="16"/>
      <c r="AC225" s="16"/>
      <c r="AD225" s="19"/>
      <c r="AE225" s="16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8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</row>
    <row r="226" spans="1:194" x14ac:dyDescent="0.15">
      <c r="A226" s="68">
        <f t="shared" si="84"/>
        <v>44445</v>
      </c>
      <c r="B226" s="81">
        <f t="shared" si="73"/>
        <v>1037.1910769900001</v>
      </c>
      <c r="C226" s="70">
        <f t="shared" si="74"/>
        <v>1000</v>
      </c>
      <c r="D226" s="11">
        <f>IF(VLOOKUP(A226,[1]DI!$A$4:$B$15000,2)=0,D225,VLOOKUP(A226,[1]DI!$A$4:$B$15000,2))</f>
        <v>5.1499999999999997E-2</v>
      </c>
      <c r="E226" s="70">
        <f t="shared" si="85"/>
        <v>1.0001993</v>
      </c>
      <c r="F226" s="70">
        <f>(TRUNC(PRODUCT($E$12:$E225),16))</f>
        <v>1.02469969533401</v>
      </c>
      <c r="G226" s="70">
        <f t="shared" si="86"/>
        <v>1.0068948844151699</v>
      </c>
      <c r="H226" s="70">
        <f t="shared" si="87"/>
        <v>1.0176828899999999</v>
      </c>
      <c r="I226" s="69">
        <f t="shared" si="75"/>
        <v>0.04</v>
      </c>
      <c r="J226" s="71">
        <f t="shared" si="76"/>
        <v>44270</v>
      </c>
      <c r="K226" s="72">
        <f t="shared" si="77"/>
        <v>122</v>
      </c>
      <c r="L226" s="73">
        <f t="shared" si="78"/>
        <v>122</v>
      </c>
      <c r="M226" s="74">
        <f t="shared" si="71"/>
        <v>1.01916922</v>
      </c>
      <c r="N226" s="74">
        <f t="shared" si="72"/>
        <v>1.0371910769999999</v>
      </c>
      <c r="O226" s="73">
        <f t="shared" si="79"/>
        <v>0</v>
      </c>
      <c r="P226" s="70">
        <f t="shared" si="80"/>
        <v>37.191076989999999</v>
      </c>
      <c r="Q226" s="70">
        <f t="shared" si="81"/>
        <v>0</v>
      </c>
      <c r="R226" s="75" t="str">
        <f t="shared" si="82"/>
        <v>J=</v>
      </c>
      <c r="S226" s="71">
        <f t="shared" si="83"/>
        <v>44454</v>
      </c>
      <c r="T226" s="8"/>
      <c r="U226" s="8"/>
      <c r="V226" s="8"/>
      <c r="W226" s="8"/>
      <c r="X226" s="1"/>
      <c r="Y226" s="8"/>
      <c r="Z226" s="8"/>
      <c r="AA226" s="8"/>
      <c r="AB226" s="8"/>
      <c r="AC226" s="8"/>
      <c r="AD226" s="9"/>
      <c r="AE226" s="8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</row>
    <row r="227" spans="1:194" x14ac:dyDescent="0.15">
      <c r="A227" s="68">
        <f t="shared" si="84"/>
        <v>44447</v>
      </c>
      <c r="B227" s="81">
        <f t="shared" si="73"/>
        <v>1037.559256</v>
      </c>
      <c r="C227" s="70">
        <f t="shared" si="74"/>
        <v>1000</v>
      </c>
      <c r="D227" s="11">
        <f>IF(VLOOKUP(A227,[1]DI!$A$4:$B$15000,2)=0,D226,VLOOKUP(A227,[1]DI!$A$4:$B$15000,2))</f>
        <v>5.1499999999999997E-2</v>
      </c>
      <c r="E227" s="70">
        <f t="shared" si="85"/>
        <v>1.0001993</v>
      </c>
      <c r="F227" s="70">
        <f>(TRUNC(PRODUCT($E$12:$E226),16))</f>
        <v>1.0249039179832899</v>
      </c>
      <c r="G227" s="70">
        <f t="shared" si="86"/>
        <v>1.0068948844151699</v>
      </c>
      <c r="H227" s="70">
        <f t="shared" si="87"/>
        <v>1.0178857100000001</v>
      </c>
      <c r="I227" s="69">
        <f t="shared" si="75"/>
        <v>0.04</v>
      </c>
      <c r="J227" s="71">
        <f t="shared" si="76"/>
        <v>44270</v>
      </c>
      <c r="K227" s="72">
        <f t="shared" si="77"/>
        <v>123</v>
      </c>
      <c r="L227" s="73">
        <f t="shared" si="78"/>
        <v>123</v>
      </c>
      <c r="M227" s="74">
        <f t="shared" si="71"/>
        <v>1.0193278539999999</v>
      </c>
      <c r="N227" s="74">
        <f t="shared" si="72"/>
        <v>1.037559256</v>
      </c>
      <c r="O227" s="73">
        <f t="shared" si="79"/>
        <v>0</v>
      </c>
      <c r="P227" s="70">
        <f t="shared" si="80"/>
        <v>37.559255999999998</v>
      </c>
      <c r="Q227" s="70">
        <f t="shared" si="81"/>
        <v>0</v>
      </c>
      <c r="R227" s="75" t="str">
        <f t="shared" si="82"/>
        <v>J=</v>
      </c>
      <c r="S227" s="71">
        <f t="shared" si="83"/>
        <v>44454</v>
      </c>
      <c r="T227" s="8"/>
      <c r="U227" s="8"/>
      <c r="V227" s="8"/>
      <c r="W227" s="8"/>
      <c r="X227" s="1"/>
      <c r="Y227" s="8"/>
      <c r="Z227" s="8"/>
      <c r="AA227" s="8"/>
      <c r="AB227" s="8"/>
      <c r="AC227" s="8"/>
      <c r="AD227" s="9"/>
      <c r="AE227" s="8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</row>
    <row r="228" spans="1:194" x14ac:dyDescent="0.15">
      <c r="A228" s="68">
        <f t="shared" si="84"/>
        <v>44448</v>
      </c>
      <c r="B228" s="81">
        <f t="shared" si="73"/>
        <v>1037.9275749999999</v>
      </c>
      <c r="C228" s="70">
        <f t="shared" si="74"/>
        <v>1000</v>
      </c>
      <c r="D228" s="11">
        <f>IF(VLOOKUP(A228,[1]DI!$A$4:$B$15000,2)=0,D227,VLOOKUP(A228,[1]DI!$A$4:$B$15000,2))</f>
        <v>5.1499999999999997E-2</v>
      </c>
      <c r="E228" s="70">
        <f t="shared" si="85"/>
        <v>1.0001993</v>
      </c>
      <c r="F228" s="70">
        <f>(TRUNC(PRODUCT($E$12:$E227),16))</f>
        <v>1.0251081813341401</v>
      </c>
      <c r="G228" s="70">
        <f t="shared" si="86"/>
        <v>1.0068948844151699</v>
      </c>
      <c r="H228" s="70">
        <f t="shared" si="87"/>
        <v>1.0180885799999999</v>
      </c>
      <c r="I228" s="69">
        <f t="shared" si="75"/>
        <v>0.04</v>
      </c>
      <c r="J228" s="71">
        <f t="shared" si="76"/>
        <v>44270</v>
      </c>
      <c r="K228" s="72">
        <f t="shared" si="77"/>
        <v>124</v>
      </c>
      <c r="L228" s="73">
        <f t="shared" si="78"/>
        <v>124</v>
      </c>
      <c r="M228" s="74">
        <f t="shared" si="71"/>
        <v>1.0194865120000001</v>
      </c>
      <c r="N228" s="74">
        <f t="shared" si="72"/>
        <v>1.0379275750000001</v>
      </c>
      <c r="O228" s="73">
        <f t="shared" si="79"/>
        <v>0</v>
      </c>
      <c r="P228" s="70">
        <f t="shared" si="80"/>
        <v>37.927574999999997</v>
      </c>
      <c r="Q228" s="70">
        <f t="shared" si="81"/>
        <v>0</v>
      </c>
      <c r="R228" s="75" t="str">
        <f t="shared" si="82"/>
        <v>J=</v>
      </c>
      <c r="S228" s="71">
        <f t="shared" si="83"/>
        <v>44454</v>
      </c>
      <c r="T228" s="8"/>
      <c r="U228" s="8"/>
      <c r="V228" s="8"/>
      <c r="W228" s="8"/>
      <c r="X228" s="1"/>
      <c r="Y228" s="8"/>
      <c r="Z228" s="8"/>
      <c r="AA228" s="8"/>
      <c r="AB228" s="8"/>
      <c r="AC228" s="8"/>
      <c r="AD228" s="9"/>
      <c r="AE228" s="8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</row>
    <row r="229" spans="1:194" x14ac:dyDescent="0.15">
      <c r="A229" s="68">
        <f t="shared" si="84"/>
        <v>44449</v>
      </c>
      <c r="B229" s="81">
        <f t="shared" si="73"/>
        <v>1038.2960149999999</v>
      </c>
      <c r="C229" s="70">
        <f t="shared" si="74"/>
        <v>1000</v>
      </c>
      <c r="D229" s="11">
        <f>IF(VLOOKUP(A229,[1]DI!$A$4:$B$15000,2)=0,D228,VLOOKUP(A229,[1]DI!$A$4:$B$15000,2))</f>
        <v>5.1499999999999997E-2</v>
      </c>
      <c r="E229" s="70">
        <f t="shared" si="85"/>
        <v>1.0001993</v>
      </c>
      <c r="F229" s="70">
        <f>(TRUNC(PRODUCT($E$12:$E228),16))</f>
        <v>1.02531248539468</v>
      </c>
      <c r="G229" s="70">
        <f t="shared" si="86"/>
        <v>1.0068948844151699</v>
      </c>
      <c r="H229" s="70">
        <f t="shared" si="87"/>
        <v>1.01829148</v>
      </c>
      <c r="I229" s="69">
        <f t="shared" si="75"/>
        <v>0.04</v>
      </c>
      <c r="J229" s="71">
        <f t="shared" si="76"/>
        <v>44270</v>
      </c>
      <c r="K229" s="72">
        <f t="shared" si="77"/>
        <v>125</v>
      </c>
      <c r="L229" s="73">
        <f t="shared" si="78"/>
        <v>125</v>
      </c>
      <c r="M229" s="74">
        <f t="shared" si="71"/>
        <v>1.0196451950000001</v>
      </c>
      <c r="N229" s="74">
        <f t="shared" si="72"/>
        <v>1.038296015</v>
      </c>
      <c r="O229" s="73">
        <f t="shared" si="79"/>
        <v>0</v>
      </c>
      <c r="P229" s="70">
        <f t="shared" si="80"/>
        <v>38.296014999999997</v>
      </c>
      <c r="Q229" s="70">
        <f t="shared" si="81"/>
        <v>0</v>
      </c>
      <c r="R229" s="75" t="str">
        <f t="shared" si="82"/>
        <v>J=</v>
      </c>
      <c r="S229" s="71">
        <f t="shared" si="83"/>
        <v>44454</v>
      </c>
      <c r="T229" s="8"/>
      <c r="U229" s="8"/>
      <c r="V229" s="8"/>
      <c r="W229" s="8"/>
      <c r="X229" s="1"/>
      <c r="Y229" s="8"/>
      <c r="Z229" s="8"/>
      <c r="AA229" s="8"/>
      <c r="AB229" s="8"/>
      <c r="AC229" s="8"/>
      <c r="AD229" s="9"/>
      <c r="AE229" s="8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</row>
    <row r="230" spans="1:194" x14ac:dyDescent="0.15">
      <c r="A230" s="68">
        <f t="shared" si="84"/>
        <v>44452</v>
      </c>
      <c r="B230" s="81">
        <f t="shared" si="73"/>
        <v>1038.664595</v>
      </c>
      <c r="C230" s="70">
        <f t="shared" si="74"/>
        <v>1000</v>
      </c>
      <c r="D230" s="11">
        <f>IF(VLOOKUP(A230,[1]DI!$A$4:$B$15000,2)=0,D229,VLOOKUP(A230,[1]DI!$A$4:$B$15000,2))</f>
        <v>5.1499999999999997E-2</v>
      </c>
      <c r="E230" s="70">
        <f t="shared" si="85"/>
        <v>1.0001993</v>
      </c>
      <c r="F230" s="70">
        <f>(TRUNC(PRODUCT($E$12:$E229),16))</f>
        <v>1.02551683017302</v>
      </c>
      <c r="G230" s="70">
        <f t="shared" si="86"/>
        <v>1.0068948844151699</v>
      </c>
      <c r="H230" s="70">
        <f t="shared" si="87"/>
        <v>1.0184944300000001</v>
      </c>
      <c r="I230" s="69">
        <f t="shared" si="75"/>
        <v>0.04</v>
      </c>
      <c r="J230" s="71">
        <f t="shared" si="76"/>
        <v>44270</v>
      </c>
      <c r="K230" s="72">
        <f t="shared" si="77"/>
        <v>126</v>
      </c>
      <c r="L230" s="73">
        <f t="shared" si="78"/>
        <v>126</v>
      </c>
      <c r="M230" s="74">
        <f t="shared" si="71"/>
        <v>1.0198039029999999</v>
      </c>
      <c r="N230" s="74">
        <f t="shared" si="72"/>
        <v>1.038664595</v>
      </c>
      <c r="O230" s="73">
        <f t="shared" si="79"/>
        <v>0</v>
      </c>
      <c r="P230" s="70">
        <f t="shared" si="80"/>
        <v>38.664594999999998</v>
      </c>
      <c r="Q230" s="70">
        <f t="shared" si="81"/>
        <v>0</v>
      </c>
      <c r="R230" s="75" t="str">
        <f t="shared" si="82"/>
        <v>J=</v>
      </c>
      <c r="S230" s="71">
        <f t="shared" si="83"/>
        <v>44454</v>
      </c>
      <c r="T230" s="8"/>
      <c r="U230" s="8"/>
      <c r="V230" s="8"/>
      <c r="W230" s="8"/>
      <c r="X230" s="1"/>
      <c r="Y230" s="8"/>
      <c r="Z230" s="8"/>
      <c r="AA230" s="8"/>
      <c r="AB230" s="8"/>
      <c r="AC230" s="8"/>
      <c r="AD230" s="9"/>
      <c r="AE230" s="8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</row>
    <row r="231" spans="1:194" x14ac:dyDescent="0.15">
      <c r="A231" s="68">
        <f t="shared" si="84"/>
        <v>44453</v>
      </c>
      <c r="B231" s="81">
        <f t="shared" si="73"/>
        <v>1039.033295</v>
      </c>
      <c r="C231" s="70">
        <f t="shared" si="74"/>
        <v>1000</v>
      </c>
      <c r="D231" s="11">
        <f>IF(VLOOKUP(A231,[1]DI!$A$4:$B$15000,2)=0,D230,VLOOKUP(A231,[1]DI!$A$4:$B$15000,2))</f>
        <v>5.1499999999999997E-2</v>
      </c>
      <c r="E231" s="70">
        <f t="shared" si="85"/>
        <v>1.0001993</v>
      </c>
      <c r="F231" s="70">
        <f>(TRUNC(PRODUCT($E$12:$E230),16))</f>
        <v>1.0257212156772699</v>
      </c>
      <c r="G231" s="70">
        <f t="shared" si="86"/>
        <v>1.0068948844151699</v>
      </c>
      <c r="H231" s="70">
        <f t="shared" si="87"/>
        <v>1.0186974099999999</v>
      </c>
      <c r="I231" s="69">
        <f t="shared" si="75"/>
        <v>0.04</v>
      </c>
      <c r="J231" s="71">
        <f t="shared" si="76"/>
        <v>44270</v>
      </c>
      <c r="K231" s="72">
        <f t="shared" si="77"/>
        <v>127</v>
      </c>
      <c r="L231" s="73">
        <f t="shared" si="78"/>
        <v>127</v>
      </c>
      <c r="M231" s="74">
        <f t="shared" si="71"/>
        <v>1.019962635</v>
      </c>
      <c r="N231" s="74">
        <f t="shared" si="72"/>
        <v>1.0390332950000001</v>
      </c>
      <c r="O231" s="73">
        <f t="shared" si="79"/>
        <v>0</v>
      </c>
      <c r="P231" s="70">
        <f t="shared" si="80"/>
        <v>39.033295000000003</v>
      </c>
      <c r="Q231" s="70">
        <f t="shared" si="81"/>
        <v>0</v>
      </c>
      <c r="R231" s="75" t="str">
        <f t="shared" si="82"/>
        <v>J=</v>
      </c>
      <c r="S231" s="71">
        <f t="shared" si="83"/>
        <v>44454</v>
      </c>
      <c r="T231" s="8"/>
      <c r="U231" s="8"/>
      <c r="V231" s="8"/>
      <c r="W231" s="8"/>
      <c r="X231" s="1"/>
      <c r="Y231" s="8"/>
      <c r="Z231" s="8"/>
      <c r="AA231" s="8"/>
      <c r="AB231" s="8"/>
      <c r="AC231" s="8"/>
      <c r="AD231" s="9"/>
      <c r="AE231" s="8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</row>
    <row r="232" spans="1:194" x14ac:dyDescent="0.15">
      <c r="A232" s="68">
        <f t="shared" si="84"/>
        <v>44454</v>
      </c>
      <c r="B232" s="81">
        <f t="shared" si="73"/>
        <v>1039.402135</v>
      </c>
      <c r="C232" s="70">
        <f t="shared" si="74"/>
        <v>1000</v>
      </c>
      <c r="D232" s="11">
        <f>IF(VLOOKUP(A232,[1]DI!$A$4:$B$15000,2)=0,D231,VLOOKUP(A232,[1]DI!$A$4:$B$15000,2))</f>
        <v>5.1499999999999997E-2</v>
      </c>
      <c r="E232" s="70">
        <f t="shared" si="85"/>
        <v>1.0001993</v>
      </c>
      <c r="F232" s="70">
        <f>(TRUNC(PRODUCT($E$12:$E231),16))</f>
        <v>1.02592564191556</v>
      </c>
      <c r="G232" s="70">
        <f t="shared" si="86"/>
        <v>1.0068948844151699</v>
      </c>
      <c r="H232" s="70">
        <f t="shared" si="87"/>
        <v>1.0189004399999999</v>
      </c>
      <c r="I232" s="69">
        <f t="shared" si="75"/>
        <v>0.04</v>
      </c>
      <c r="J232" s="71">
        <f t="shared" si="76"/>
        <v>44270</v>
      </c>
      <c r="K232" s="72">
        <f t="shared" si="77"/>
        <v>128</v>
      </c>
      <c r="L232" s="73">
        <f t="shared" si="78"/>
        <v>128</v>
      </c>
      <c r="M232" s="74">
        <f t="shared" si="71"/>
        <v>1.0201213920000001</v>
      </c>
      <c r="N232" s="74">
        <f t="shared" si="72"/>
        <v>1.039402135</v>
      </c>
      <c r="O232" s="73">
        <f t="shared" si="79"/>
        <v>2</v>
      </c>
      <c r="P232" s="70">
        <f t="shared" si="80"/>
        <v>39.402135000000001</v>
      </c>
      <c r="Q232" s="70">
        <f t="shared" si="81"/>
        <v>0</v>
      </c>
      <c r="R232" s="75" t="str">
        <f t="shared" si="82"/>
        <v>J=</v>
      </c>
      <c r="S232" s="71">
        <f t="shared" si="83"/>
        <v>44454</v>
      </c>
      <c r="T232" s="8"/>
      <c r="U232" s="8"/>
      <c r="V232" s="8"/>
      <c r="W232" s="8"/>
      <c r="X232" s="1"/>
      <c r="Y232" s="8"/>
      <c r="Z232" s="8"/>
      <c r="AA232" s="8"/>
      <c r="AB232" s="8"/>
      <c r="AC232" s="8"/>
      <c r="AD232" s="9"/>
      <c r="AE232" s="8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</row>
    <row r="233" spans="1:194" x14ac:dyDescent="0.15">
      <c r="A233" s="68">
        <f t="shared" si="84"/>
        <v>44455</v>
      </c>
      <c r="B233" s="81">
        <f t="shared" si="73"/>
        <v>1000.354981</v>
      </c>
      <c r="C233" s="70">
        <f t="shared" si="74"/>
        <v>1000</v>
      </c>
      <c r="D233" s="11">
        <f>IF(VLOOKUP(A233,[1]DI!$A$4:$B$15000,2)=0,D232,VLOOKUP(A233,[1]DI!$A$4:$B$15000,2))</f>
        <v>5.1499999999999997E-2</v>
      </c>
      <c r="E233" s="70">
        <f t="shared" si="85"/>
        <v>1.0001993</v>
      </c>
      <c r="F233" s="70">
        <f>(TRUNC(PRODUCT($E$12:$E232),16))</f>
        <v>1.02613010889599</v>
      </c>
      <c r="G233" s="70">
        <f t="shared" si="86"/>
        <v>1.02592564191556</v>
      </c>
      <c r="H233" s="70">
        <f t="shared" si="87"/>
        <v>1.0001993</v>
      </c>
      <c r="I233" s="69">
        <f t="shared" si="75"/>
        <v>0.04</v>
      </c>
      <c r="J233" s="71">
        <f t="shared" si="76"/>
        <v>44454</v>
      </c>
      <c r="K233" s="72">
        <f t="shared" si="77"/>
        <v>1</v>
      </c>
      <c r="L233" s="73">
        <f t="shared" si="78"/>
        <v>1</v>
      </c>
      <c r="M233" s="74">
        <f t="shared" si="71"/>
        <v>1.00015565</v>
      </c>
      <c r="N233" s="74">
        <f t="shared" si="72"/>
        <v>1.0003549810000001</v>
      </c>
      <c r="O233" s="73">
        <f t="shared" si="79"/>
        <v>0</v>
      </c>
      <c r="P233" s="70">
        <f t="shared" si="80"/>
        <v>0.35498099999999999</v>
      </c>
      <c r="Q233" s="70">
        <f t="shared" si="81"/>
        <v>0</v>
      </c>
      <c r="R233" s="75" t="str">
        <f t="shared" si="82"/>
        <v>J=</v>
      </c>
      <c r="S233" s="71">
        <f t="shared" si="83"/>
        <v>44635</v>
      </c>
      <c r="T233" s="8"/>
      <c r="U233" s="8"/>
      <c r="V233" s="8"/>
      <c r="W233" s="8"/>
      <c r="X233" s="1"/>
      <c r="Y233" s="8"/>
      <c r="Z233" s="8"/>
      <c r="AA233" s="8"/>
      <c r="AB233" s="8"/>
      <c r="AC233" s="8"/>
      <c r="AD233" s="9"/>
      <c r="AE233" s="8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</row>
    <row r="234" spans="1:194" x14ac:dyDescent="0.15">
      <c r="A234" s="68">
        <f t="shared" si="84"/>
        <v>44456</v>
      </c>
      <c r="B234" s="81">
        <f t="shared" si="73"/>
        <v>1000.71008799</v>
      </c>
      <c r="C234" s="70">
        <f t="shared" si="74"/>
        <v>1000</v>
      </c>
      <c r="D234" s="11">
        <f>IF(VLOOKUP(A234,[1]DI!$A$4:$B$15000,2)=0,D233,VLOOKUP(A234,[1]DI!$A$4:$B$15000,2))</f>
        <v>5.1499999999999997E-2</v>
      </c>
      <c r="E234" s="70">
        <f t="shared" si="85"/>
        <v>1.0001993</v>
      </c>
      <c r="F234" s="70">
        <f>(TRUNC(PRODUCT($E$12:$E233),16))</f>
        <v>1.02633461662669</v>
      </c>
      <c r="G234" s="70">
        <f t="shared" si="86"/>
        <v>1.02592564191556</v>
      </c>
      <c r="H234" s="70">
        <f t="shared" si="87"/>
        <v>1.00039864</v>
      </c>
      <c r="I234" s="69">
        <f t="shared" si="75"/>
        <v>0.04</v>
      </c>
      <c r="J234" s="71">
        <f t="shared" si="76"/>
        <v>44454</v>
      </c>
      <c r="K234" s="72">
        <f t="shared" si="77"/>
        <v>2</v>
      </c>
      <c r="L234" s="73">
        <f t="shared" si="78"/>
        <v>2</v>
      </c>
      <c r="M234" s="74">
        <f t="shared" si="71"/>
        <v>1.0003113239999999</v>
      </c>
      <c r="N234" s="74">
        <f t="shared" si="72"/>
        <v>1.0007100879999999</v>
      </c>
      <c r="O234" s="73">
        <f t="shared" si="79"/>
        <v>0</v>
      </c>
      <c r="P234" s="70">
        <f t="shared" si="80"/>
        <v>0.71008799</v>
      </c>
      <c r="Q234" s="70">
        <f t="shared" si="81"/>
        <v>0</v>
      </c>
      <c r="R234" s="75" t="str">
        <f t="shared" si="82"/>
        <v>J=</v>
      </c>
      <c r="S234" s="71">
        <f t="shared" si="83"/>
        <v>44635</v>
      </c>
      <c r="T234" s="8"/>
      <c r="U234" s="8"/>
      <c r="V234" s="8"/>
      <c r="W234" s="8"/>
      <c r="X234" s="1"/>
      <c r="Y234" s="8"/>
      <c r="Z234" s="8"/>
      <c r="AA234" s="8"/>
      <c r="AB234" s="8"/>
      <c r="AC234" s="8"/>
      <c r="AD234" s="9"/>
      <c r="AE234" s="8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</row>
    <row r="235" spans="1:194" x14ac:dyDescent="0.15">
      <c r="A235" s="68">
        <f t="shared" si="84"/>
        <v>44459</v>
      </c>
      <c r="B235" s="81">
        <f t="shared" si="73"/>
        <v>1001.065321</v>
      </c>
      <c r="C235" s="70">
        <f t="shared" si="74"/>
        <v>1000</v>
      </c>
      <c r="D235" s="11">
        <f>IF(VLOOKUP(A235,[1]DI!$A$4:$B$15000,2)=0,D234,VLOOKUP(A235,[1]DI!$A$4:$B$15000,2))</f>
        <v>5.1499999999999997E-2</v>
      </c>
      <c r="E235" s="70">
        <f t="shared" si="85"/>
        <v>1.0001993</v>
      </c>
      <c r="F235" s="70">
        <f>(TRUNC(PRODUCT($E$12:$E234),16))</f>
        <v>1.02653916511579</v>
      </c>
      <c r="G235" s="70">
        <f t="shared" si="86"/>
        <v>1.02592564191556</v>
      </c>
      <c r="H235" s="70">
        <f t="shared" si="87"/>
        <v>1.00059802</v>
      </c>
      <c r="I235" s="69">
        <f t="shared" si="75"/>
        <v>0.04</v>
      </c>
      <c r="J235" s="71">
        <f t="shared" si="76"/>
        <v>44454</v>
      </c>
      <c r="K235" s="72">
        <f t="shared" si="77"/>
        <v>3</v>
      </c>
      <c r="L235" s="73">
        <f t="shared" si="78"/>
        <v>3</v>
      </c>
      <c r="M235" s="74">
        <f t="shared" si="71"/>
        <v>1.000467022</v>
      </c>
      <c r="N235" s="74">
        <f t="shared" si="72"/>
        <v>1.001065321</v>
      </c>
      <c r="O235" s="73">
        <f t="shared" si="79"/>
        <v>0</v>
      </c>
      <c r="P235" s="70">
        <f t="shared" si="80"/>
        <v>1.065321</v>
      </c>
      <c r="Q235" s="70">
        <f t="shared" si="81"/>
        <v>0</v>
      </c>
      <c r="R235" s="75" t="str">
        <f t="shared" si="82"/>
        <v>J=</v>
      </c>
      <c r="S235" s="71">
        <f t="shared" si="83"/>
        <v>44635</v>
      </c>
      <c r="T235" s="8"/>
      <c r="U235" s="8"/>
      <c r="V235" s="8"/>
      <c r="W235" s="8"/>
      <c r="X235" s="1"/>
      <c r="Y235" s="8"/>
      <c r="Z235" s="8"/>
      <c r="AA235" s="8"/>
      <c r="AB235" s="8"/>
      <c r="AC235" s="8"/>
      <c r="AD235" s="9"/>
      <c r="AE235" s="8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</row>
    <row r="236" spans="1:194" x14ac:dyDescent="0.15">
      <c r="A236" s="68">
        <f t="shared" si="84"/>
        <v>44460</v>
      </c>
      <c r="B236" s="81">
        <f t="shared" si="73"/>
        <v>1001.4206820000001</v>
      </c>
      <c r="C236" s="70">
        <f t="shared" si="74"/>
        <v>1000</v>
      </c>
      <c r="D236" s="11">
        <f>IF(VLOOKUP(A236,[1]DI!$A$4:$B$15000,2)=0,D235,VLOOKUP(A236,[1]DI!$A$4:$B$15000,2))</f>
        <v>5.1499999999999997E-2</v>
      </c>
      <c r="E236" s="70">
        <f t="shared" si="85"/>
        <v>1.0001993</v>
      </c>
      <c r="F236" s="70">
        <f>(TRUNC(PRODUCT($E$12:$E235),16))</f>
        <v>1.02674375437139</v>
      </c>
      <c r="G236" s="70">
        <f t="shared" si="86"/>
        <v>1.02592564191556</v>
      </c>
      <c r="H236" s="70">
        <f t="shared" si="87"/>
        <v>1.0007974399999999</v>
      </c>
      <c r="I236" s="69">
        <f t="shared" si="75"/>
        <v>0.04</v>
      </c>
      <c r="J236" s="71">
        <f t="shared" si="76"/>
        <v>44454</v>
      </c>
      <c r="K236" s="72">
        <f t="shared" si="77"/>
        <v>4</v>
      </c>
      <c r="L236" s="73">
        <f t="shared" si="78"/>
        <v>4</v>
      </c>
      <c r="M236" s="74">
        <f t="shared" si="71"/>
        <v>1.000622745</v>
      </c>
      <c r="N236" s="74">
        <f t="shared" si="72"/>
        <v>1.001420682</v>
      </c>
      <c r="O236" s="73">
        <f t="shared" si="79"/>
        <v>0</v>
      </c>
      <c r="P236" s="70">
        <f t="shared" si="80"/>
        <v>1.420682</v>
      </c>
      <c r="Q236" s="70">
        <f t="shared" si="81"/>
        <v>0</v>
      </c>
      <c r="R236" s="75" t="str">
        <f t="shared" si="82"/>
        <v>J=</v>
      </c>
      <c r="S236" s="71">
        <f t="shared" si="83"/>
        <v>44635</v>
      </c>
      <c r="T236" s="8"/>
      <c r="U236" s="8"/>
      <c r="V236" s="8"/>
      <c r="W236" s="8"/>
      <c r="X236" s="1"/>
      <c r="Y236" s="8"/>
      <c r="Z236" s="8"/>
      <c r="AA236" s="8"/>
      <c r="AB236" s="8"/>
      <c r="AC236" s="8"/>
      <c r="AD236" s="9"/>
      <c r="AE236" s="8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</row>
    <row r="237" spans="1:194" x14ac:dyDescent="0.15">
      <c r="A237" s="68">
        <f t="shared" si="84"/>
        <v>44461</v>
      </c>
      <c r="B237" s="81">
        <f t="shared" si="73"/>
        <v>1001.77616799</v>
      </c>
      <c r="C237" s="70">
        <f t="shared" si="74"/>
        <v>1000</v>
      </c>
      <c r="D237" s="11">
        <f>IF(VLOOKUP(A237,[1]DI!$A$4:$B$15000,2)=0,D236,VLOOKUP(A237,[1]DI!$A$4:$B$15000,2))</f>
        <v>5.1499999999999997E-2</v>
      </c>
      <c r="E237" s="70">
        <f t="shared" si="85"/>
        <v>1.0001993</v>
      </c>
      <c r="F237" s="70">
        <f>(TRUNC(PRODUCT($E$12:$E236),16))</f>
        <v>1.02694838440164</v>
      </c>
      <c r="G237" s="70">
        <f t="shared" si="86"/>
        <v>1.02592564191556</v>
      </c>
      <c r="H237" s="70">
        <f t="shared" si="87"/>
        <v>1.0009969000000001</v>
      </c>
      <c r="I237" s="69">
        <f t="shared" si="75"/>
        <v>0.04</v>
      </c>
      <c r="J237" s="71">
        <f t="shared" si="76"/>
        <v>44454</v>
      </c>
      <c r="K237" s="72">
        <f t="shared" si="77"/>
        <v>5</v>
      </c>
      <c r="L237" s="73">
        <f t="shared" si="78"/>
        <v>5</v>
      </c>
      <c r="M237" s="74">
        <f t="shared" si="71"/>
        <v>1.000778492</v>
      </c>
      <c r="N237" s="74">
        <f t="shared" si="72"/>
        <v>1.0017761679999999</v>
      </c>
      <c r="O237" s="73">
        <f t="shared" si="79"/>
        <v>0</v>
      </c>
      <c r="P237" s="70">
        <f t="shared" si="80"/>
        <v>1.77616799</v>
      </c>
      <c r="Q237" s="70">
        <f t="shared" si="81"/>
        <v>0</v>
      </c>
      <c r="R237" s="75" t="str">
        <f t="shared" si="82"/>
        <v>J=</v>
      </c>
      <c r="S237" s="71">
        <f t="shared" si="83"/>
        <v>44635</v>
      </c>
      <c r="T237" s="8"/>
      <c r="U237" s="8"/>
      <c r="V237" s="8"/>
      <c r="W237" s="8"/>
      <c r="X237" s="1"/>
      <c r="Y237" s="8"/>
      <c r="Z237" s="8"/>
      <c r="AA237" s="8"/>
      <c r="AB237" s="8"/>
      <c r="AC237" s="8"/>
      <c r="AD237" s="9"/>
      <c r="AE237" s="8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</row>
    <row r="238" spans="1:194" x14ac:dyDescent="0.15">
      <c r="A238" s="68">
        <f t="shared" si="84"/>
        <v>44462</v>
      </c>
      <c r="B238" s="81">
        <f t="shared" si="73"/>
        <v>1002.131781</v>
      </c>
      <c r="C238" s="70">
        <f t="shared" si="74"/>
        <v>1000</v>
      </c>
      <c r="D238" s="11">
        <f>IF(VLOOKUP(A238,[1]DI!$A$4:$B$15000,2)=0,D237,VLOOKUP(A238,[1]DI!$A$4:$B$15000,2))</f>
        <v>6.1499999999999999E-2</v>
      </c>
      <c r="E238" s="70">
        <f t="shared" si="85"/>
        <v>1.0002368699999999</v>
      </c>
      <c r="F238" s="70">
        <f>(TRUNC(PRODUCT($E$12:$E237),16))</f>
        <v>1.0271530552146499</v>
      </c>
      <c r="G238" s="70">
        <f t="shared" si="86"/>
        <v>1.02592564191556</v>
      </c>
      <c r="H238" s="70">
        <f t="shared" si="87"/>
        <v>1.0011964</v>
      </c>
      <c r="I238" s="69">
        <f t="shared" si="75"/>
        <v>0.04</v>
      </c>
      <c r="J238" s="71">
        <f t="shared" si="76"/>
        <v>44454</v>
      </c>
      <c r="K238" s="72">
        <f t="shared" si="77"/>
        <v>6</v>
      </c>
      <c r="L238" s="73">
        <f t="shared" si="78"/>
        <v>6</v>
      </c>
      <c r="M238" s="74">
        <f t="shared" si="71"/>
        <v>1.000934263</v>
      </c>
      <c r="N238" s="74">
        <f t="shared" si="72"/>
        <v>1.0021317810000001</v>
      </c>
      <c r="O238" s="73">
        <f t="shared" si="79"/>
        <v>0</v>
      </c>
      <c r="P238" s="70">
        <f t="shared" si="80"/>
        <v>2.1317810000000001</v>
      </c>
      <c r="Q238" s="70">
        <f t="shared" si="81"/>
        <v>0</v>
      </c>
      <c r="R238" s="75" t="str">
        <f t="shared" si="82"/>
        <v>J=</v>
      </c>
      <c r="S238" s="71">
        <f t="shared" si="83"/>
        <v>44635</v>
      </c>
      <c r="T238" s="8"/>
      <c r="U238" s="8"/>
      <c r="V238" s="8"/>
      <c r="W238" s="8"/>
      <c r="X238" s="1"/>
      <c r="Y238" s="8"/>
      <c r="Z238" s="8"/>
      <c r="AA238" s="8"/>
      <c r="AB238" s="8"/>
      <c r="AC238" s="8"/>
      <c r="AD238" s="9"/>
      <c r="AE238" s="8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</row>
    <row r="239" spans="1:194" x14ac:dyDescent="0.15">
      <c r="A239" s="68">
        <f t="shared" si="84"/>
        <v>44463</v>
      </c>
      <c r="B239" s="81">
        <f t="shared" si="73"/>
        <v>1002.525171</v>
      </c>
      <c r="C239" s="70">
        <f t="shared" si="74"/>
        <v>1000</v>
      </c>
      <c r="D239" s="11">
        <f>IF(VLOOKUP(A239,[1]DI!$A$4:$B$15000,2)=0,D238,VLOOKUP(A239,[1]DI!$A$4:$B$15000,2))</f>
        <v>6.1499999999999999E-2</v>
      </c>
      <c r="E239" s="70">
        <f t="shared" si="85"/>
        <v>1.0002368699999999</v>
      </c>
      <c r="F239" s="70">
        <f>(TRUNC(PRODUCT($E$12:$E238),16))</f>
        <v>1.02739635695884</v>
      </c>
      <c r="G239" s="70">
        <f t="shared" si="86"/>
        <v>1.02592564191556</v>
      </c>
      <c r="H239" s="70">
        <f t="shared" si="87"/>
        <v>1.00143355</v>
      </c>
      <c r="I239" s="69">
        <f t="shared" si="75"/>
        <v>0.04</v>
      </c>
      <c r="J239" s="71">
        <f t="shared" si="76"/>
        <v>44454</v>
      </c>
      <c r="K239" s="72">
        <f t="shared" si="77"/>
        <v>7</v>
      </c>
      <c r="L239" s="73">
        <f t="shared" si="78"/>
        <v>7</v>
      </c>
      <c r="M239" s="74">
        <f t="shared" si="71"/>
        <v>1.0010900579999999</v>
      </c>
      <c r="N239" s="74">
        <f t="shared" si="72"/>
        <v>1.002525171</v>
      </c>
      <c r="O239" s="73">
        <f t="shared" si="79"/>
        <v>0</v>
      </c>
      <c r="P239" s="70">
        <f t="shared" si="80"/>
        <v>2.5251709999999998</v>
      </c>
      <c r="Q239" s="70">
        <f t="shared" si="81"/>
        <v>0</v>
      </c>
      <c r="R239" s="75" t="str">
        <f t="shared" si="82"/>
        <v>J=</v>
      </c>
      <c r="S239" s="71">
        <f t="shared" si="83"/>
        <v>44635</v>
      </c>
      <c r="T239" s="8"/>
      <c r="U239" s="8"/>
      <c r="V239" s="8"/>
      <c r="W239" s="8"/>
      <c r="X239" s="1"/>
      <c r="Y239" s="8"/>
      <c r="Z239" s="8"/>
      <c r="AA239" s="8"/>
      <c r="AB239" s="8"/>
      <c r="AC239" s="8"/>
      <c r="AD239" s="9"/>
      <c r="AE239" s="8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</row>
    <row r="240" spans="1:194" x14ac:dyDescent="0.15">
      <c r="A240" s="68">
        <f t="shared" si="84"/>
        <v>44466</v>
      </c>
      <c r="B240" s="81">
        <f t="shared" si="73"/>
        <v>1002.91871899</v>
      </c>
      <c r="C240" s="70">
        <f t="shared" si="74"/>
        <v>1000</v>
      </c>
      <c r="D240" s="11">
        <f>IF(VLOOKUP(A240,[1]DI!$A$4:$B$15000,2)=0,D239,VLOOKUP(A240,[1]DI!$A$4:$B$15000,2))</f>
        <v>6.1499999999999999E-2</v>
      </c>
      <c r="E240" s="70">
        <f t="shared" si="85"/>
        <v>1.0002368699999999</v>
      </c>
      <c r="F240" s="70">
        <f>(TRUNC(PRODUCT($E$12:$E239),16))</f>
        <v>1.0276397163339099</v>
      </c>
      <c r="G240" s="70">
        <f t="shared" si="86"/>
        <v>1.02592564191556</v>
      </c>
      <c r="H240" s="70">
        <f t="shared" si="87"/>
        <v>1.0016707600000001</v>
      </c>
      <c r="I240" s="69">
        <f t="shared" si="75"/>
        <v>0.04</v>
      </c>
      <c r="J240" s="71">
        <f t="shared" si="76"/>
        <v>44454</v>
      </c>
      <c r="K240" s="72">
        <f t="shared" si="77"/>
        <v>8</v>
      </c>
      <c r="L240" s="73">
        <f t="shared" si="78"/>
        <v>8</v>
      </c>
      <c r="M240" s="74">
        <f t="shared" si="71"/>
        <v>1.0012458769999999</v>
      </c>
      <c r="N240" s="74">
        <f t="shared" si="72"/>
        <v>1.002918719</v>
      </c>
      <c r="O240" s="73">
        <f t="shared" si="79"/>
        <v>0</v>
      </c>
      <c r="P240" s="70">
        <f t="shared" si="80"/>
        <v>2.9187189899999999</v>
      </c>
      <c r="Q240" s="70">
        <f t="shared" si="81"/>
        <v>0</v>
      </c>
      <c r="R240" s="75" t="str">
        <f t="shared" si="82"/>
        <v>J=</v>
      </c>
      <c r="S240" s="71">
        <f t="shared" si="83"/>
        <v>44635</v>
      </c>
      <c r="T240" s="8"/>
      <c r="U240" s="8"/>
      <c r="V240" s="8"/>
      <c r="W240" s="8"/>
      <c r="X240" s="1"/>
      <c r="Y240" s="8"/>
      <c r="Z240" s="8"/>
      <c r="AA240" s="8"/>
      <c r="AB240" s="8"/>
      <c r="AC240" s="8"/>
      <c r="AD240" s="9"/>
      <c r="AE240" s="8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</row>
    <row r="241" spans="1:194" x14ac:dyDescent="0.15">
      <c r="A241" s="68">
        <f t="shared" si="84"/>
        <v>44467</v>
      </c>
      <c r="B241" s="81">
        <f t="shared" si="73"/>
        <v>1003.31241599</v>
      </c>
      <c r="C241" s="70">
        <f t="shared" si="74"/>
        <v>1000</v>
      </c>
      <c r="D241" s="11">
        <f>IF(VLOOKUP(A241,[1]DI!$A$4:$B$15000,2)=0,D240,VLOOKUP(A241,[1]DI!$A$4:$B$15000,2))</f>
        <v>6.1499999999999999E-2</v>
      </c>
      <c r="E241" s="70">
        <f t="shared" si="85"/>
        <v>1.0002368699999999</v>
      </c>
      <c r="F241" s="70">
        <f>(TRUNC(PRODUCT($E$12:$E240),16))</f>
        <v>1.0278831333535201</v>
      </c>
      <c r="G241" s="70">
        <f t="shared" si="86"/>
        <v>1.02592564191556</v>
      </c>
      <c r="H241" s="70">
        <f t="shared" si="87"/>
        <v>1.0019080199999999</v>
      </c>
      <c r="I241" s="69">
        <f t="shared" si="75"/>
        <v>0.04</v>
      </c>
      <c r="J241" s="71">
        <f t="shared" si="76"/>
        <v>44454</v>
      </c>
      <c r="K241" s="72">
        <f t="shared" si="77"/>
        <v>9</v>
      </c>
      <c r="L241" s="73">
        <f t="shared" si="78"/>
        <v>9</v>
      </c>
      <c r="M241" s="74">
        <f t="shared" si="71"/>
        <v>1.0014017209999999</v>
      </c>
      <c r="N241" s="74">
        <f t="shared" si="72"/>
        <v>1.003312416</v>
      </c>
      <c r="O241" s="73">
        <f t="shared" si="79"/>
        <v>0</v>
      </c>
      <c r="P241" s="70">
        <f t="shared" si="80"/>
        <v>3.3124159899999999</v>
      </c>
      <c r="Q241" s="70">
        <f t="shared" si="81"/>
        <v>0</v>
      </c>
      <c r="R241" s="75" t="str">
        <f t="shared" si="82"/>
        <v>J=</v>
      </c>
      <c r="S241" s="71">
        <f t="shared" si="83"/>
        <v>44635</v>
      </c>
      <c r="T241" s="8"/>
      <c r="U241" s="8"/>
      <c r="V241" s="8"/>
      <c r="W241" s="8"/>
      <c r="X241" s="1"/>
      <c r="Y241" s="8"/>
      <c r="Z241" s="8"/>
      <c r="AA241" s="8"/>
      <c r="AB241" s="8"/>
      <c r="AC241" s="8"/>
      <c r="AD241" s="9"/>
      <c r="AE241" s="8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</row>
    <row r="242" spans="1:194" x14ac:dyDescent="0.15">
      <c r="A242" s="68">
        <f t="shared" si="84"/>
        <v>44468</v>
      </c>
      <c r="B242" s="81">
        <f t="shared" si="73"/>
        <v>1003.70628099</v>
      </c>
      <c r="C242" s="70">
        <f t="shared" si="74"/>
        <v>1000</v>
      </c>
      <c r="D242" s="11">
        <f>IF(VLOOKUP(A242,[1]DI!$A$4:$B$15000,2)=0,D241,VLOOKUP(A242,[1]DI!$A$4:$B$15000,2))</f>
        <v>6.1499999999999999E-2</v>
      </c>
      <c r="E242" s="70">
        <f t="shared" si="85"/>
        <v>1.0002368699999999</v>
      </c>
      <c r="F242" s="70">
        <f>(TRUNC(PRODUCT($E$12:$E241),16))</f>
        <v>1.0281266080313201</v>
      </c>
      <c r="G242" s="70">
        <f t="shared" si="86"/>
        <v>1.02592564191556</v>
      </c>
      <c r="H242" s="70">
        <f t="shared" si="87"/>
        <v>1.0021453499999999</v>
      </c>
      <c r="I242" s="69">
        <f t="shared" si="75"/>
        <v>0.04</v>
      </c>
      <c r="J242" s="71">
        <f t="shared" si="76"/>
        <v>44454</v>
      </c>
      <c r="K242" s="72">
        <f t="shared" si="77"/>
        <v>10</v>
      </c>
      <c r="L242" s="73">
        <f t="shared" si="78"/>
        <v>10</v>
      </c>
      <c r="M242" s="74">
        <f t="shared" si="71"/>
        <v>1.0015575889999999</v>
      </c>
      <c r="N242" s="74">
        <f t="shared" si="72"/>
        <v>1.0037062809999999</v>
      </c>
      <c r="O242" s="73">
        <f t="shared" si="79"/>
        <v>0</v>
      </c>
      <c r="P242" s="70">
        <f t="shared" si="80"/>
        <v>3.7062809900000002</v>
      </c>
      <c r="Q242" s="70">
        <f t="shared" si="81"/>
        <v>0</v>
      </c>
      <c r="R242" s="75" t="str">
        <f t="shared" si="82"/>
        <v>J=</v>
      </c>
      <c r="S242" s="71">
        <f t="shared" si="83"/>
        <v>44635</v>
      </c>
      <c r="T242" s="8"/>
      <c r="U242" s="8"/>
      <c r="V242" s="8"/>
      <c r="W242" s="8"/>
      <c r="X242" s="1"/>
      <c r="Y242" s="8"/>
      <c r="Z242" s="8"/>
      <c r="AA242" s="8"/>
      <c r="AB242" s="8"/>
      <c r="AC242" s="8"/>
      <c r="AD242" s="9"/>
      <c r="AE242" s="8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</row>
    <row r="243" spans="1:194" x14ac:dyDescent="0.15">
      <c r="A243" s="68">
        <f t="shared" si="84"/>
        <v>44469</v>
      </c>
      <c r="B243" s="81">
        <f t="shared" si="73"/>
        <v>1004.100285</v>
      </c>
      <c r="C243" s="70">
        <f t="shared" si="74"/>
        <v>1000</v>
      </c>
      <c r="D243" s="11">
        <f>IF(VLOOKUP(A243,[1]DI!$A$4:$B$15000,2)=0,D242,VLOOKUP(A243,[1]DI!$A$4:$B$15000,2))</f>
        <v>6.1499999999999999E-2</v>
      </c>
      <c r="E243" s="70">
        <f t="shared" si="85"/>
        <v>1.0002368699999999</v>
      </c>
      <c r="F243" s="70">
        <f>(TRUNC(PRODUCT($E$12:$E242),16))</f>
        <v>1.02837014038096</v>
      </c>
      <c r="G243" s="70">
        <f t="shared" si="86"/>
        <v>1.02592564191556</v>
      </c>
      <c r="H243" s="70">
        <f t="shared" si="87"/>
        <v>1.0023827199999999</v>
      </c>
      <c r="I243" s="69">
        <f t="shared" si="75"/>
        <v>0.04</v>
      </c>
      <c r="J243" s="71">
        <f t="shared" si="76"/>
        <v>44454</v>
      </c>
      <c r="K243" s="72">
        <f t="shared" si="77"/>
        <v>11</v>
      </c>
      <c r="L243" s="73">
        <f t="shared" si="78"/>
        <v>11</v>
      </c>
      <c r="M243" s="74">
        <f t="shared" si="71"/>
        <v>1.001713482</v>
      </c>
      <c r="N243" s="74">
        <f t="shared" si="72"/>
        <v>1.004100285</v>
      </c>
      <c r="O243" s="73">
        <f t="shared" si="79"/>
        <v>0</v>
      </c>
      <c r="P243" s="70">
        <f t="shared" si="80"/>
        <v>4.1002850000000004</v>
      </c>
      <c r="Q243" s="70">
        <f t="shared" si="81"/>
        <v>0</v>
      </c>
      <c r="R243" s="75" t="str">
        <f t="shared" si="82"/>
        <v>J=</v>
      </c>
      <c r="S243" s="71">
        <f t="shared" si="83"/>
        <v>44635</v>
      </c>
      <c r="T243" s="8"/>
      <c r="U243" s="8"/>
      <c r="V243" s="8"/>
      <c r="W243" s="8"/>
      <c r="X243" s="1"/>
      <c r="Y243" s="8"/>
      <c r="Z243" s="8"/>
      <c r="AA243" s="8"/>
      <c r="AB243" s="8"/>
      <c r="AC243" s="8"/>
      <c r="AD243" s="9"/>
      <c r="AE243" s="8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</row>
    <row r="244" spans="1:194" x14ac:dyDescent="0.15">
      <c r="A244" s="68">
        <f t="shared" si="84"/>
        <v>44470</v>
      </c>
      <c r="B244" s="81">
        <f t="shared" si="73"/>
        <v>1004.49445599</v>
      </c>
      <c r="C244" s="70">
        <f t="shared" si="74"/>
        <v>1000</v>
      </c>
      <c r="D244" s="11">
        <f>IF(VLOOKUP(A244,[1]DI!$A$4:$B$15000,2)=0,D243,VLOOKUP(A244,[1]DI!$A$4:$B$15000,2))</f>
        <v>6.1499999999999999E-2</v>
      </c>
      <c r="E244" s="70">
        <f t="shared" si="85"/>
        <v>1.0002368699999999</v>
      </c>
      <c r="F244" s="70">
        <f>(TRUNC(PRODUCT($E$12:$E243),16))</f>
        <v>1.02861373041612</v>
      </c>
      <c r="G244" s="70">
        <f t="shared" si="86"/>
        <v>1.02592564191556</v>
      </c>
      <c r="H244" s="70">
        <f t="shared" si="87"/>
        <v>1.00262016</v>
      </c>
      <c r="I244" s="69">
        <f t="shared" si="75"/>
        <v>0.04</v>
      </c>
      <c r="J244" s="71">
        <f t="shared" si="76"/>
        <v>44454</v>
      </c>
      <c r="K244" s="72">
        <f t="shared" si="77"/>
        <v>12</v>
      </c>
      <c r="L244" s="73">
        <f t="shared" si="78"/>
        <v>12</v>
      </c>
      <c r="M244" s="74">
        <f t="shared" si="71"/>
        <v>1.001869398</v>
      </c>
      <c r="N244" s="74">
        <f t="shared" si="72"/>
        <v>1.004494456</v>
      </c>
      <c r="O244" s="73">
        <f t="shared" si="79"/>
        <v>0</v>
      </c>
      <c r="P244" s="70">
        <f t="shared" si="80"/>
        <v>4.4944559899999996</v>
      </c>
      <c r="Q244" s="70">
        <f t="shared" si="81"/>
        <v>0</v>
      </c>
      <c r="R244" s="75" t="str">
        <f t="shared" si="82"/>
        <v>J=</v>
      </c>
      <c r="S244" s="71">
        <f t="shared" si="83"/>
        <v>44635</v>
      </c>
      <c r="T244" s="8"/>
      <c r="U244" s="8"/>
      <c r="V244" s="8"/>
      <c r="W244" s="8"/>
      <c r="X244" s="1"/>
      <c r="Y244" s="8"/>
      <c r="Z244" s="8"/>
      <c r="AA244" s="8"/>
      <c r="AB244" s="8"/>
      <c r="AC244" s="8"/>
      <c r="AD244" s="9"/>
      <c r="AE244" s="8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</row>
    <row r="245" spans="1:194" x14ac:dyDescent="0.15">
      <c r="A245" s="68">
        <f t="shared" si="84"/>
        <v>44473</v>
      </c>
      <c r="B245" s="81">
        <f t="shared" si="73"/>
        <v>1004.88877699</v>
      </c>
      <c r="C245" s="70">
        <f t="shared" si="74"/>
        <v>1000</v>
      </c>
      <c r="D245" s="11">
        <f>IF(VLOOKUP(A245,[1]DI!$A$4:$B$15000,2)=0,D244,VLOOKUP(A245,[1]DI!$A$4:$B$15000,2))</f>
        <v>6.1499999999999999E-2</v>
      </c>
      <c r="E245" s="70">
        <f t="shared" si="85"/>
        <v>1.0002368699999999</v>
      </c>
      <c r="F245" s="70">
        <f>(TRUNC(PRODUCT($E$12:$E244),16))</f>
        <v>1.02885737815044</v>
      </c>
      <c r="G245" s="70">
        <f t="shared" si="86"/>
        <v>1.02592564191556</v>
      </c>
      <c r="H245" s="70">
        <f t="shared" si="87"/>
        <v>1.0028576499999999</v>
      </c>
      <c r="I245" s="69">
        <f t="shared" si="75"/>
        <v>0.04</v>
      </c>
      <c r="J245" s="71">
        <f t="shared" si="76"/>
        <v>44454</v>
      </c>
      <c r="K245" s="72">
        <f t="shared" si="77"/>
        <v>13</v>
      </c>
      <c r="L245" s="73">
        <f t="shared" si="78"/>
        <v>13</v>
      </c>
      <c r="M245" s="74">
        <f t="shared" si="71"/>
        <v>1.002025339</v>
      </c>
      <c r="N245" s="74">
        <f t="shared" si="72"/>
        <v>1.0048887769999999</v>
      </c>
      <c r="O245" s="73">
        <f t="shared" si="79"/>
        <v>0</v>
      </c>
      <c r="P245" s="70">
        <f t="shared" si="80"/>
        <v>4.8887769900000002</v>
      </c>
      <c r="Q245" s="70">
        <f t="shared" si="81"/>
        <v>0</v>
      </c>
      <c r="R245" s="75" t="str">
        <f t="shared" si="82"/>
        <v>J=</v>
      </c>
      <c r="S245" s="71">
        <f t="shared" si="83"/>
        <v>44635</v>
      </c>
      <c r="T245" s="8"/>
      <c r="U245" s="8"/>
      <c r="V245" s="8"/>
      <c r="W245" s="8"/>
      <c r="X245" s="1"/>
      <c r="Y245" s="8"/>
      <c r="Z245" s="8"/>
      <c r="AA245" s="8"/>
      <c r="AB245" s="8"/>
      <c r="AC245" s="8"/>
      <c r="AD245" s="9"/>
      <c r="AE245" s="8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</row>
    <row r="246" spans="1:194" x14ac:dyDescent="0.15">
      <c r="A246" s="68">
        <f t="shared" si="84"/>
        <v>44474</v>
      </c>
      <c r="B246" s="81">
        <f t="shared" si="73"/>
        <v>1005.2832560000001</v>
      </c>
      <c r="C246" s="70">
        <f t="shared" si="74"/>
        <v>1000</v>
      </c>
      <c r="D246" s="11">
        <f>IF(VLOOKUP(A246,[1]DI!$A$4:$B$15000,2)=0,D245,VLOOKUP(A246,[1]DI!$A$4:$B$15000,2))</f>
        <v>6.1499999999999999E-2</v>
      </c>
      <c r="E246" s="70">
        <f t="shared" si="85"/>
        <v>1.0002368699999999</v>
      </c>
      <c r="F246" s="70">
        <f>(TRUNC(PRODUCT($E$12:$E245),16))</f>
        <v>1.0291010835976</v>
      </c>
      <c r="G246" s="70">
        <f t="shared" si="86"/>
        <v>1.02592564191556</v>
      </c>
      <c r="H246" s="70">
        <f t="shared" si="87"/>
        <v>1.0030952</v>
      </c>
      <c r="I246" s="69">
        <f t="shared" si="75"/>
        <v>0.04</v>
      </c>
      <c r="J246" s="71">
        <f t="shared" si="76"/>
        <v>44454</v>
      </c>
      <c r="K246" s="72">
        <f t="shared" si="77"/>
        <v>14</v>
      </c>
      <c r="L246" s="73">
        <f t="shared" si="78"/>
        <v>14</v>
      </c>
      <c r="M246" s="74">
        <f t="shared" si="71"/>
        <v>1.0021813040000001</v>
      </c>
      <c r="N246" s="74">
        <f t="shared" si="72"/>
        <v>1.005283256</v>
      </c>
      <c r="O246" s="73">
        <f t="shared" si="79"/>
        <v>0</v>
      </c>
      <c r="P246" s="70">
        <f t="shared" si="80"/>
        <v>5.2832559999999997</v>
      </c>
      <c r="Q246" s="70">
        <f t="shared" si="81"/>
        <v>0</v>
      </c>
      <c r="R246" s="75" t="str">
        <f t="shared" si="82"/>
        <v>J=</v>
      </c>
      <c r="S246" s="71">
        <f t="shared" si="83"/>
        <v>44635</v>
      </c>
      <c r="T246" s="8"/>
      <c r="U246" s="8"/>
      <c r="V246" s="8"/>
      <c r="W246" s="8"/>
      <c r="X246" s="1"/>
      <c r="Y246" s="8"/>
      <c r="Z246" s="8"/>
      <c r="AA246" s="8"/>
      <c r="AB246" s="8"/>
      <c r="AC246" s="8"/>
      <c r="AD246" s="9"/>
      <c r="AE246" s="8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</row>
    <row r="247" spans="1:194" x14ac:dyDescent="0.15">
      <c r="A247" s="68">
        <f t="shared" si="84"/>
        <v>44475</v>
      </c>
      <c r="B247" s="81">
        <f t="shared" si="73"/>
        <v>1005.6778829899999</v>
      </c>
      <c r="C247" s="70">
        <f t="shared" si="74"/>
        <v>1000</v>
      </c>
      <c r="D247" s="11">
        <f>IF(VLOOKUP(A247,[1]DI!$A$4:$B$15000,2)=0,D246,VLOOKUP(A247,[1]DI!$A$4:$B$15000,2))</f>
        <v>6.1499999999999999E-2</v>
      </c>
      <c r="E247" s="70">
        <f t="shared" si="85"/>
        <v>1.0002368699999999</v>
      </c>
      <c r="F247" s="70">
        <f>(TRUNC(PRODUCT($E$12:$E246),16))</f>
        <v>1.02934484677127</v>
      </c>
      <c r="G247" s="70">
        <f t="shared" si="86"/>
        <v>1.02592564191556</v>
      </c>
      <c r="H247" s="70">
        <f t="shared" si="87"/>
        <v>1.0033327999999999</v>
      </c>
      <c r="I247" s="69">
        <f t="shared" si="75"/>
        <v>0.04</v>
      </c>
      <c r="J247" s="71">
        <f t="shared" si="76"/>
        <v>44454</v>
      </c>
      <c r="K247" s="72">
        <f t="shared" si="77"/>
        <v>15</v>
      </c>
      <c r="L247" s="73">
        <f t="shared" si="78"/>
        <v>15</v>
      </c>
      <c r="M247" s="74">
        <f t="shared" si="71"/>
        <v>1.0023372930000001</v>
      </c>
      <c r="N247" s="74">
        <f t="shared" si="72"/>
        <v>1.0056778829999999</v>
      </c>
      <c r="O247" s="73">
        <f t="shared" si="79"/>
        <v>0</v>
      </c>
      <c r="P247" s="70">
        <f t="shared" si="80"/>
        <v>5.6778829899999996</v>
      </c>
      <c r="Q247" s="70">
        <f t="shared" si="81"/>
        <v>0</v>
      </c>
      <c r="R247" s="75" t="str">
        <f t="shared" si="82"/>
        <v>J=</v>
      </c>
      <c r="S247" s="71">
        <f t="shared" si="83"/>
        <v>44635</v>
      </c>
      <c r="T247" s="8"/>
      <c r="U247" s="8"/>
      <c r="V247" s="8"/>
      <c r="W247" s="8"/>
      <c r="X247" s="1"/>
      <c r="Y247" s="8"/>
      <c r="Z247" s="8"/>
      <c r="AA247" s="8"/>
      <c r="AB247" s="8"/>
      <c r="AC247" s="8"/>
      <c r="AD247" s="9"/>
      <c r="AE247" s="8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</row>
    <row r="248" spans="1:194" x14ac:dyDescent="0.15">
      <c r="A248" s="68">
        <f t="shared" si="84"/>
        <v>44476</v>
      </c>
      <c r="B248" s="81">
        <f t="shared" si="73"/>
        <v>1006.07266899</v>
      </c>
      <c r="C248" s="70">
        <f t="shared" si="74"/>
        <v>1000</v>
      </c>
      <c r="D248" s="11">
        <f>IF(VLOOKUP(A248,[1]DI!$A$4:$B$15000,2)=0,D247,VLOOKUP(A248,[1]DI!$A$4:$B$15000,2))</f>
        <v>6.1499999999999999E-2</v>
      </c>
      <c r="E248" s="70">
        <f t="shared" si="85"/>
        <v>1.0002368699999999</v>
      </c>
      <c r="F248" s="70">
        <f>(TRUNC(PRODUCT($E$12:$E247),16))</f>
        <v>1.02958866768513</v>
      </c>
      <c r="G248" s="70">
        <f t="shared" si="86"/>
        <v>1.02592564191556</v>
      </c>
      <c r="H248" s="70">
        <f t="shared" si="87"/>
        <v>1.0035704599999999</v>
      </c>
      <c r="I248" s="69">
        <f t="shared" si="75"/>
        <v>0.04</v>
      </c>
      <c r="J248" s="71">
        <f t="shared" si="76"/>
        <v>44454</v>
      </c>
      <c r="K248" s="72">
        <f t="shared" si="77"/>
        <v>16</v>
      </c>
      <c r="L248" s="73">
        <f t="shared" si="78"/>
        <v>16</v>
      </c>
      <c r="M248" s="74">
        <f t="shared" si="71"/>
        <v>1.0024933069999999</v>
      </c>
      <c r="N248" s="74">
        <f t="shared" si="72"/>
        <v>1.0060726689999999</v>
      </c>
      <c r="O248" s="73">
        <f t="shared" si="79"/>
        <v>0</v>
      </c>
      <c r="P248" s="70">
        <f t="shared" si="80"/>
        <v>6.0726689900000004</v>
      </c>
      <c r="Q248" s="70">
        <f t="shared" si="81"/>
        <v>0</v>
      </c>
      <c r="R248" s="75" t="str">
        <f t="shared" si="82"/>
        <v>J=</v>
      </c>
      <c r="S248" s="71">
        <f t="shared" si="83"/>
        <v>44635</v>
      </c>
      <c r="T248" s="8"/>
      <c r="U248" s="8"/>
      <c r="V248" s="8"/>
      <c r="W248" s="8"/>
      <c r="X248" s="1"/>
      <c r="Y248" s="8"/>
      <c r="Z248" s="8"/>
      <c r="AA248" s="8"/>
      <c r="AB248" s="8"/>
      <c r="AC248" s="8"/>
      <c r="AD248" s="9"/>
      <c r="AE248" s="8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</row>
    <row r="249" spans="1:194" x14ac:dyDescent="0.15">
      <c r="A249" s="68">
        <f t="shared" si="84"/>
        <v>44477</v>
      </c>
      <c r="B249" s="81">
        <f t="shared" si="73"/>
        <v>1006.46761399</v>
      </c>
      <c r="C249" s="70">
        <f t="shared" si="74"/>
        <v>1000</v>
      </c>
      <c r="D249" s="11">
        <f>IF(VLOOKUP(A249,[1]DI!$A$4:$B$15000,2)=0,D248,VLOOKUP(A249,[1]DI!$A$4:$B$15000,2))</f>
        <v>6.1499999999999999E-2</v>
      </c>
      <c r="E249" s="70">
        <f t="shared" si="85"/>
        <v>1.0002368699999999</v>
      </c>
      <c r="F249" s="70">
        <f>(TRUNC(PRODUCT($E$12:$E248),16))</f>
        <v>1.0298325463528399</v>
      </c>
      <c r="G249" s="70">
        <f t="shared" si="86"/>
        <v>1.02592564191556</v>
      </c>
      <c r="H249" s="70">
        <f t="shared" si="87"/>
        <v>1.00380818</v>
      </c>
      <c r="I249" s="69">
        <f t="shared" si="75"/>
        <v>0.04</v>
      </c>
      <c r="J249" s="71">
        <f t="shared" si="76"/>
        <v>44454</v>
      </c>
      <c r="K249" s="72">
        <f t="shared" si="77"/>
        <v>17</v>
      </c>
      <c r="L249" s="73">
        <f t="shared" si="78"/>
        <v>17</v>
      </c>
      <c r="M249" s="74">
        <f t="shared" si="71"/>
        <v>1.002649345</v>
      </c>
      <c r="N249" s="74">
        <f t="shared" si="72"/>
        <v>1.006467614</v>
      </c>
      <c r="O249" s="73">
        <f t="shared" si="79"/>
        <v>0</v>
      </c>
      <c r="P249" s="70">
        <f t="shared" si="80"/>
        <v>6.4676139900000003</v>
      </c>
      <c r="Q249" s="70">
        <f t="shared" si="81"/>
        <v>0</v>
      </c>
      <c r="R249" s="75" t="str">
        <f t="shared" si="82"/>
        <v>J=</v>
      </c>
      <c r="S249" s="71">
        <f t="shared" si="83"/>
        <v>44635</v>
      </c>
      <c r="T249" s="8"/>
      <c r="U249" s="8"/>
      <c r="V249" s="8"/>
      <c r="W249" s="8"/>
      <c r="X249" s="1"/>
      <c r="Y249" s="8"/>
      <c r="Z249" s="8"/>
      <c r="AA249" s="8"/>
      <c r="AB249" s="8"/>
      <c r="AC249" s="8"/>
      <c r="AD249" s="9"/>
      <c r="AE249" s="8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</row>
    <row r="250" spans="1:194" x14ac:dyDescent="0.15">
      <c r="A250" s="68">
        <f t="shared" si="84"/>
        <v>44480</v>
      </c>
      <c r="B250" s="81">
        <f t="shared" si="73"/>
        <v>1006.862708</v>
      </c>
      <c r="C250" s="70">
        <f t="shared" si="74"/>
        <v>1000</v>
      </c>
      <c r="D250" s="11">
        <f>IF(VLOOKUP(A250,[1]DI!$A$4:$B$15000,2)=0,D249,VLOOKUP(A250,[1]DI!$A$4:$B$15000,2))</f>
        <v>6.1499999999999999E-2</v>
      </c>
      <c r="E250" s="70">
        <f t="shared" si="85"/>
        <v>1.0002368699999999</v>
      </c>
      <c r="F250" s="70">
        <f>(TRUNC(PRODUCT($E$12:$E249),16))</f>
        <v>1.0300764827880999</v>
      </c>
      <c r="G250" s="70">
        <f t="shared" si="86"/>
        <v>1.02592564191556</v>
      </c>
      <c r="H250" s="70">
        <f t="shared" si="87"/>
        <v>1.0040459500000001</v>
      </c>
      <c r="I250" s="69">
        <f t="shared" si="75"/>
        <v>0.04</v>
      </c>
      <c r="J250" s="71">
        <f t="shared" si="76"/>
        <v>44454</v>
      </c>
      <c r="K250" s="72">
        <f t="shared" si="77"/>
        <v>18</v>
      </c>
      <c r="L250" s="73">
        <f t="shared" si="78"/>
        <v>18</v>
      </c>
      <c r="M250" s="74">
        <f t="shared" si="71"/>
        <v>1.0028054070000001</v>
      </c>
      <c r="N250" s="74">
        <f t="shared" si="72"/>
        <v>1.0068627080000001</v>
      </c>
      <c r="O250" s="73">
        <f t="shared" si="79"/>
        <v>0</v>
      </c>
      <c r="P250" s="70">
        <f t="shared" si="80"/>
        <v>6.8627079999999996</v>
      </c>
      <c r="Q250" s="70">
        <f t="shared" si="81"/>
        <v>0</v>
      </c>
      <c r="R250" s="75" t="str">
        <f t="shared" si="82"/>
        <v>J=</v>
      </c>
      <c r="S250" s="71">
        <f t="shared" si="83"/>
        <v>44635</v>
      </c>
      <c r="T250" s="8"/>
      <c r="U250" s="8"/>
      <c r="V250" s="8"/>
      <c r="W250" s="8"/>
      <c r="X250" s="1"/>
      <c r="Y250" s="8"/>
      <c r="Z250" s="8"/>
      <c r="AA250" s="8"/>
      <c r="AB250" s="8"/>
      <c r="AC250" s="8"/>
      <c r="AD250" s="9"/>
      <c r="AE250" s="8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</row>
    <row r="251" spans="1:194" x14ac:dyDescent="0.15">
      <c r="A251" s="68">
        <f t="shared" si="84"/>
        <v>44482</v>
      </c>
      <c r="B251" s="81">
        <f t="shared" si="73"/>
        <v>1007.25796</v>
      </c>
      <c r="C251" s="70">
        <f t="shared" si="74"/>
        <v>1000</v>
      </c>
      <c r="D251" s="11">
        <f>IF(VLOOKUP(A251,[1]DI!$A$4:$B$15000,2)=0,D250,VLOOKUP(A251,[1]DI!$A$4:$B$15000,2))</f>
        <v>6.1499999999999999E-2</v>
      </c>
      <c r="E251" s="70">
        <f t="shared" si="85"/>
        <v>1.0002368699999999</v>
      </c>
      <c r="F251" s="70">
        <f>(TRUNC(PRODUCT($E$12:$E250),16))</f>
        <v>1.03032047700457</v>
      </c>
      <c r="G251" s="70">
        <f t="shared" si="86"/>
        <v>1.02592564191556</v>
      </c>
      <c r="H251" s="70">
        <f t="shared" si="87"/>
        <v>1.00428378</v>
      </c>
      <c r="I251" s="69">
        <f t="shared" si="75"/>
        <v>0.04</v>
      </c>
      <c r="J251" s="71">
        <f t="shared" si="76"/>
        <v>44454</v>
      </c>
      <c r="K251" s="72">
        <f t="shared" si="77"/>
        <v>19</v>
      </c>
      <c r="L251" s="73">
        <f t="shared" si="78"/>
        <v>19</v>
      </c>
      <c r="M251" s="74">
        <f t="shared" si="71"/>
        <v>1.002961494</v>
      </c>
      <c r="N251" s="74">
        <f t="shared" si="72"/>
        <v>1.00725796</v>
      </c>
      <c r="O251" s="73">
        <f t="shared" si="79"/>
        <v>0</v>
      </c>
      <c r="P251" s="70">
        <f t="shared" si="80"/>
        <v>7.2579599999999997</v>
      </c>
      <c r="Q251" s="70">
        <f t="shared" si="81"/>
        <v>0</v>
      </c>
      <c r="R251" s="75" t="str">
        <f t="shared" si="82"/>
        <v>J=</v>
      </c>
      <c r="S251" s="71">
        <f t="shared" si="83"/>
        <v>44635</v>
      </c>
      <c r="T251" s="8"/>
      <c r="U251" s="8"/>
      <c r="V251" s="8"/>
      <c r="W251" s="8"/>
      <c r="X251" s="1"/>
      <c r="Y251" s="8"/>
      <c r="Z251" s="8"/>
      <c r="AA251" s="8"/>
      <c r="AB251" s="8"/>
      <c r="AC251" s="8"/>
      <c r="AD251" s="9"/>
      <c r="AE251" s="8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</row>
    <row r="252" spans="1:194" x14ac:dyDescent="0.15">
      <c r="A252" s="68">
        <f t="shared" si="84"/>
        <v>44483</v>
      </c>
      <c r="B252" s="81">
        <f t="shared" si="73"/>
        <v>1007.653362</v>
      </c>
      <c r="C252" s="70">
        <f t="shared" si="74"/>
        <v>1000</v>
      </c>
      <c r="D252" s="11">
        <f>IF(VLOOKUP(A252,[1]DI!$A$4:$B$15000,2)=0,D251,VLOOKUP(A252,[1]DI!$A$4:$B$15000,2))</f>
        <v>6.1499999999999999E-2</v>
      </c>
      <c r="E252" s="70">
        <f t="shared" si="85"/>
        <v>1.0002368699999999</v>
      </c>
      <c r="F252" s="70">
        <f>(TRUNC(PRODUCT($E$12:$E251),16))</f>
        <v>1.03056452901596</v>
      </c>
      <c r="G252" s="70">
        <f t="shared" si="86"/>
        <v>1.02592564191556</v>
      </c>
      <c r="H252" s="70">
        <f t="shared" si="87"/>
        <v>1.00452166</v>
      </c>
      <c r="I252" s="69">
        <f t="shared" si="75"/>
        <v>0.04</v>
      </c>
      <c r="J252" s="71">
        <f t="shared" si="76"/>
        <v>44454</v>
      </c>
      <c r="K252" s="72">
        <f t="shared" si="77"/>
        <v>20</v>
      </c>
      <c r="L252" s="73">
        <f t="shared" si="78"/>
        <v>20</v>
      </c>
      <c r="M252" s="74">
        <f t="shared" si="71"/>
        <v>1.0031176049999999</v>
      </c>
      <c r="N252" s="74">
        <f t="shared" si="72"/>
        <v>1.0076533620000001</v>
      </c>
      <c r="O252" s="73">
        <f t="shared" si="79"/>
        <v>0</v>
      </c>
      <c r="P252" s="70">
        <f t="shared" si="80"/>
        <v>7.6533620000000004</v>
      </c>
      <c r="Q252" s="70">
        <f t="shared" si="81"/>
        <v>0</v>
      </c>
      <c r="R252" s="75" t="str">
        <f t="shared" si="82"/>
        <v>J=</v>
      </c>
      <c r="S252" s="71">
        <f t="shared" si="83"/>
        <v>44635</v>
      </c>
      <c r="T252" s="8"/>
      <c r="U252" s="8"/>
      <c r="V252" s="8"/>
      <c r="W252" s="8"/>
      <c r="X252" s="1"/>
      <c r="Y252" s="8"/>
      <c r="Z252" s="8"/>
      <c r="AA252" s="8"/>
      <c r="AB252" s="8"/>
      <c r="AC252" s="8"/>
      <c r="AD252" s="9"/>
      <c r="AE252" s="8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</row>
    <row r="253" spans="1:194" x14ac:dyDescent="0.15">
      <c r="A253" s="68">
        <f t="shared" si="84"/>
        <v>44484</v>
      </c>
      <c r="B253" s="81">
        <f t="shared" si="73"/>
        <v>1008.0489219900001</v>
      </c>
      <c r="C253" s="70">
        <f t="shared" si="74"/>
        <v>1000</v>
      </c>
      <c r="D253" s="11">
        <f>IF(VLOOKUP(A253,[1]DI!$A$4:$B$15000,2)=0,D252,VLOOKUP(A253,[1]DI!$A$4:$B$15000,2))</f>
        <v>6.1499999999999999E-2</v>
      </c>
      <c r="E253" s="70">
        <f t="shared" si="85"/>
        <v>1.0002368699999999</v>
      </c>
      <c r="F253" s="70">
        <f>(TRUNC(PRODUCT($E$12:$E252),16))</f>
        <v>1.0308086388359501</v>
      </c>
      <c r="G253" s="70">
        <f t="shared" si="86"/>
        <v>1.02592564191556</v>
      </c>
      <c r="H253" s="70">
        <f t="shared" si="87"/>
        <v>1.0047596000000001</v>
      </c>
      <c r="I253" s="69">
        <f t="shared" si="75"/>
        <v>0.04</v>
      </c>
      <c r="J253" s="71">
        <f t="shared" si="76"/>
        <v>44454</v>
      </c>
      <c r="K253" s="72">
        <f t="shared" si="77"/>
        <v>21</v>
      </c>
      <c r="L253" s="73">
        <f t="shared" si="78"/>
        <v>21</v>
      </c>
      <c r="M253" s="74">
        <f t="shared" si="71"/>
        <v>1.00327374</v>
      </c>
      <c r="N253" s="74">
        <f t="shared" si="72"/>
        <v>1.008048922</v>
      </c>
      <c r="O253" s="73">
        <f t="shared" si="79"/>
        <v>0</v>
      </c>
      <c r="P253" s="70">
        <f t="shared" si="80"/>
        <v>8.0489219900000002</v>
      </c>
      <c r="Q253" s="70">
        <f t="shared" si="81"/>
        <v>0</v>
      </c>
      <c r="R253" s="75" t="str">
        <f t="shared" si="82"/>
        <v>J=</v>
      </c>
      <c r="S253" s="71">
        <f t="shared" si="83"/>
        <v>44635</v>
      </c>
      <c r="T253" s="8"/>
      <c r="U253" s="8"/>
      <c r="V253" s="8"/>
      <c r="W253" s="8"/>
      <c r="X253" s="1"/>
      <c r="Y253" s="8"/>
      <c r="Z253" s="8"/>
      <c r="AA253" s="8"/>
      <c r="AB253" s="8"/>
      <c r="AC253" s="8"/>
      <c r="AD253" s="9"/>
      <c r="AE253" s="8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</row>
    <row r="254" spans="1:194" x14ac:dyDescent="0.15">
      <c r="A254" s="68">
        <f t="shared" si="84"/>
        <v>44487</v>
      </c>
      <c r="B254" s="81">
        <f t="shared" si="73"/>
        <v>1008.44464</v>
      </c>
      <c r="C254" s="70">
        <f t="shared" si="74"/>
        <v>1000</v>
      </c>
      <c r="D254" s="11">
        <f>IF(VLOOKUP(A254,[1]DI!$A$4:$B$15000,2)=0,D253,VLOOKUP(A254,[1]DI!$A$4:$B$15000,2))</f>
        <v>6.1499999999999999E-2</v>
      </c>
      <c r="E254" s="70">
        <f t="shared" si="85"/>
        <v>1.0002368699999999</v>
      </c>
      <c r="F254" s="70">
        <f>(TRUNC(PRODUCT($E$12:$E253),16))</f>
        <v>1.0310528064782301</v>
      </c>
      <c r="G254" s="70">
        <f t="shared" si="86"/>
        <v>1.02592564191556</v>
      </c>
      <c r="H254" s="70">
        <f t="shared" si="87"/>
        <v>1.0049976</v>
      </c>
      <c r="I254" s="69">
        <f t="shared" si="75"/>
        <v>0.04</v>
      </c>
      <c r="J254" s="71">
        <f t="shared" si="76"/>
        <v>44454</v>
      </c>
      <c r="K254" s="72">
        <f t="shared" si="77"/>
        <v>22</v>
      </c>
      <c r="L254" s="73">
        <f t="shared" si="78"/>
        <v>22</v>
      </c>
      <c r="M254" s="74">
        <f t="shared" si="71"/>
        <v>1.0034298989999999</v>
      </c>
      <c r="N254" s="74">
        <f t="shared" si="72"/>
        <v>1.00844464</v>
      </c>
      <c r="O254" s="73">
        <f t="shared" si="79"/>
        <v>0</v>
      </c>
      <c r="P254" s="70">
        <f t="shared" si="80"/>
        <v>8.4446399999999997</v>
      </c>
      <c r="Q254" s="70">
        <f t="shared" si="81"/>
        <v>0</v>
      </c>
      <c r="R254" s="75" t="str">
        <f t="shared" si="82"/>
        <v>J=</v>
      </c>
      <c r="S254" s="71">
        <f t="shared" si="83"/>
        <v>44635</v>
      </c>
      <c r="T254" s="16"/>
      <c r="U254" s="8"/>
      <c r="V254" s="8"/>
      <c r="W254" s="16"/>
      <c r="X254" s="18"/>
      <c r="Y254" s="16"/>
      <c r="Z254" s="16"/>
      <c r="AA254" s="16"/>
      <c r="AB254" s="16"/>
      <c r="AC254" s="16"/>
      <c r="AD254" s="19"/>
      <c r="AE254" s="16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8"/>
      <c r="FR254" s="18"/>
      <c r="FS254" s="18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</row>
    <row r="255" spans="1:194" x14ac:dyDescent="0.15">
      <c r="A255" s="68">
        <f t="shared" si="84"/>
        <v>44488</v>
      </c>
      <c r="B255" s="81">
        <f t="shared" si="73"/>
        <v>1008.840508</v>
      </c>
      <c r="C255" s="70">
        <f t="shared" si="74"/>
        <v>1000</v>
      </c>
      <c r="D255" s="11">
        <f>IF(VLOOKUP(A255,[1]DI!$A$4:$B$15000,2)=0,D254,VLOOKUP(A255,[1]DI!$A$4:$B$15000,2))</f>
        <v>6.1499999999999999E-2</v>
      </c>
      <c r="E255" s="70">
        <f t="shared" si="85"/>
        <v>1.0002368699999999</v>
      </c>
      <c r="F255" s="70">
        <f>(TRUNC(PRODUCT($E$12:$E254),16))</f>
        <v>1.0312970319565</v>
      </c>
      <c r="G255" s="70">
        <f t="shared" si="86"/>
        <v>1.02592564191556</v>
      </c>
      <c r="H255" s="70">
        <f t="shared" si="87"/>
        <v>1.0052356499999999</v>
      </c>
      <c r="I255" s="69">
        <f t="shared" si="75"/>
        <v>0.04</v>
      </c>
      <c r="J255" s="71">
        <f t="shared" si="76"/>
        <v>44454</v>
      </c>
      <c r="K255" s="72">
        <f t="shared" si="77"/>
        <v>23</v>
      </c>
      <c r="L255" s="73">
        <f t="shared" si="78"/>
        <v>23</v>
      </c>
      <c r="M255" s="74">
        <f t="shared" si="71"/>
        <v>1.0035860830000001</v>
      </c>
      <c r="N255" s="74">
        <f t="shared" si="72"/>
        <v>1.008840508</v>
      </c>
      <c r="O255" s="73">
        <f t="shared" si="79"/>
        <v>0</v>
      </c>
      <c r="P255" s="70">
        <f t="shared" si="80"/>
        <v>8.8405079999999998</v>
      </c>
      <c r="Q255" s="70">
        <f t="shared" si="81"/>
        <v>0</v>
      </c>
      <c r="R255" s="75" t="str">
        <f t="shared" si="82"/>
        <v>J=</v>
      </c>
      <c r="S255" s="71">
        <f t="shared" si="83"/>
        <v>44635</v>
      </c>
      <c r="T255" s="8"/>
      <c r="U255" s="8"/>
      <c r="V255" s="8"/>
      <c r="W255" s="8"/>
      <c r="X255" s="1"/>
      <c r="Y255" s="8"/>
      <c r="Z255" s="8"/>
      <c r="AA255" s="8"/>
      <c r="AB255" s="8"/>
      <c r="AC255" s="8"/>
      <c r="AD255" s="9"/>
      <c r="AE255" s="8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</row>
    <row r="256" spans="1:194" x14ac:dyDescent="0.15">
      <c r="A256" s="68">
        <f t="shared" si="84"/>
        <v>44489</v>
      </c>
      <c r="B256" s="81">
        <f t="shared" si="73"/>
        <v>1009.236535</v>
      </c>
      <c r="C256" s="70">
        <f t="shared" si="74"/>
        <v>1000</v>
      </c>
      <c r="D256" s="11">
        <f>IF(VLOOKUP(A256,[1]DI!$A$4:$B$15000,2)=0,D255,VLOOKUP(A256,[1]DI!$A$4:$B$15000,2))</f>
        <v>6.1499999999999999E-2</v>
      </c>
      <c r="E256" s="70">
        <f t="shared" si="85"/>
        <v>1.0002368699999999</v>
      </c>
      <c r="F256" s="70">
        <f>(TRUNC(PRODUCT($E$12:$E255),16))</f>
        <v>1.0315413152844599</v>
      </c>
      <c r="G256" s="70">
        <f t="shared" si="86"/>
        <v>1.02592564191556</v>
      </c>
      <c r="H256" s="70">
        <f t="shared" si="87"/>
        <v>1.0054737600000001</v>
      </c>
      <c r="I256" s="69">
        <f t="shared" si="75"/>
        <v>0.04</v>
      </c>
      <c r="J256" s="71">
        <f t="shared" si="76"/>
        <v>44454</v>
      </c>
      <c r="K256" s="72">
        <f t="shared" si="77"/>
        <v>24</v>
      </c>
      <c r="L256" s="73">
        <f t="shared" si="78"/>
        <v>24</v>
      </c>
      <c r="M256" s="74">
        <f t="shared" si="71"/>
        <v>1.003742291</v>
      </c>
      <c r="N256" s="74">
        <f t="shared" si="72"/>
        <v>1.0092365350000001</v>
      </c>
      <c r="O256" s="73">
        <f t="shared" si="79"/>
        <v>0</v>
      </c>
      <c r="P256" s="70">
        <f t="shared" si="80"/>
        <v>9.2365349999999999</v>
      </c>
      <c r="Q256" s="70">
        <f t="shared" si="81"/>
        <v>0</v>
      </c>
      <c r="R256" s="75" t="str">
        <f t="shared" si="82"/>
        <v>J=</v>
      </c>
      <c r="S256" s="71">
        <f t="shared" si="83"/>
        <v>44635</v>
      </c>
      <c r="T256" s="8"/>
      <c r="U256" s="8"/>
      <c r="V256" s="8"/>
      <c r="W256" s="8"/>
      <c r="X256" s="1"/>
      <c r="Y256" s="8"/>
      <c r="Z256" s="8"/>
      <c r="AA256" s="8"/>
      <c r="AB256" s="8"/>
      <c r="AC256" s="8"/>
      <c r="AD256" s="9"/>
      <c r="AE256" s="8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</row>
    <row r="257" spans="1:191" x14ac:dyDescent="0.15">
      <c r="A257" s="68">
        <f t="shared" si="84"/>
        <v>44490</v>
      </c>
      <c r="B257" s="81">
        <f t="shared" si="73"/>
        <v>1009.6327209999999</v>
      </c>
      <c r="C257" s="70">
        <f t="shared" si="74"/>
        <v>1000</v>
      </c>
      <c r="D257" s="11">
        <f>IF(VLOOKUP(A257,[1]DI!$A$4:$B$15000,2)=0,D256,VLOOKUP(A257,[1]DI!$A$4:$B$15000,2))</f>
        <v>6.1499999999999999E-2</v>
      </c>
      <c r="E257" s="70">
        <f t="shared" si="85"/>
        <v>1.0002368699999999</v>
      </c>
      <c r="F257" s="70">
        <f>(TRUNC(PRODUCT($E$12:$E256),16))</f>
        <v>1.0317856564758101</v>
      </c>
      <c r="G257" s="70">
        <f t="shared" si="86"/>
        <v>1.02592564191556</v>
      </c>
      <c r="H257" s="70">
        <f t="shared" si="87"/>
        <v>1.0057119299999999</v>
      </c>
      <c r="I257" s="69">
        <f t="shared" si="75"/>
        <v>0.04</v>
      </c>
      <c r="J257" s="71">
        <f t="shared" si="76"/>
        <v>44454</v>
      </c>
      <c r="K257" s="72">
        <f t="shared" si="77"/>
        <v>25</v>
      </c>
      <c r="L257" s="73">
        <f t="shared" si="78"/>
        <v>25</v>
      </c>
      <c r="M257" s="74">
        <f t="shared" si="71"/>
        <v>1.0038985229999999</v>
      </c>
      <c r="N257" s="74">
        <f t="shared" si="72"/>
        <v>1.009632721</v>
      </c>
      <c r="O257" s="73">
        <f t="shared" si="79"/>
        <v>0</v>
      </c>
      <c r="P257" s="70">
        <f t="shared" si="80"/>
        <v>9.6327210000000001</v>
      </c>
      <c r="Q257" s="70">
        <f t="shared" si="81"/>
        <v>0</v>
      </c>
      <c r="R257" s="75" t="str">
        <f t="shared" si="82"/>
        <v>J=</v>
      </c>
      <c r="S257" s="71">
        <f t="shared" si="83"/>
        <v>44635</v>
      </c>
      <c r="T257" s="8"/>
      <c r="U257" s="8"/>
      <c r="V257" s="8"/>
      <c r="W257" s="8"/>
      <c r="X257" s="1"/>
      <c r="Y257" s="8"/>
      <c r="Z257" s="8"/>
      <c r="AA257" s="8"/>
      <c r="AB257" s="8"/>
      <c r="AC257" s="8"/>
      <c r="AD257" s="9"/>
      <c r="AE257" s="8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</row>
    <row r="258" spans="1:191" x14ac:dyDescent="0.15">
      <c r="A258" s="68">
        <f t="shared" si="84"/>
        <v>44491</v>
      </c>
      <c r="B258" s="81">
        <f t="shared" si="73"/>
        <v>1010.02905699</v>
      </c>
      <c r="C258" s="70">
        <f t="shared" si="74"/>
        <v>1000</v>
      </c>
      <c r="D258" s="11">
        <f>IF(VLOOKUP(A258,[1]DI!$A$4:$B$15000,2)=0,D257,VLOOKUP(A258,[1]DI!$A$4:$B$15000,2))</f>
        <v>6.1499999999999999E-2</v>
      </c>
      <c r="E258" s="70">
        <f t="shared" si="85"/>
        <v>1.0002368699999999</v>
      </c>
      <c r="F258" s="70">
        <f>(TRUNC(PRODUCT($E$12:$E257),16))</f>
        <v>1.0320300555442601</v>
      </c>
      <c r="G258" s="70">
        <f t="shared" si="86"/>
        <v>1.02592564191556</v>
      </c>
      <c r="H258" s="70">
        <f t="shared" si="87"/>
        <v>1.0059501500000001</v>
      </c>
      <c r="I258" s="69">
        <f t="shared" si="75"/>
        <v>0.04</v>
      </c>
      <c r="J258" s="71">
        <f t="shared" si="76"/>
        <v>44454</v>
      </c>
      <c r="K258" s="72">
        <f t="shared" si="77"/>
        <v>26</v>
      </c>
      <c r="L258" s="73">
        <f t="shared" si="78"/>
        <v>26</v>
      </c>
      <c r="M258" s="74">
        <f t="shared" si="71"/>
        <v>1.0040547799999999</v>
      </c>
      <c r="N258" s="74">
        <f t="shared" si="72"/>
        <v>1.0100290569999999</v>
      </c>
      <c r="O258" s="73">
        <f t="shared" si="79"/>
        <v>0</v>
      </c>
      <c r="P258" s="70">
        <f t="shared" si="80"/>
        <v>10.029056990000001</v>
      </c>
      <c r="Q258" s="70">
        <f t="shared" si="81"/>
        <v>0</v>
      </c>
      <c r="R258" s="75" t="str">
        <f t="shared" si="82"/>
        <v>J=</v>
      </c>
      <c r="S258" s="71">
        <f t="shared" si="83"/>
        <v>44635</v>
      </c>
      <c r="T258" s="8"/>
      <c r="U258" s="8"/>
      <c r="V258" s="8"/>
      <c r="W258" s="8"/>
      <c r="X258" s="1"/>
      <c r="Y258" s="8"/>
      <c r="Z258" s="8"/>
      <c r="AA258" s="8"/>
      <c r="AB258" s="8"/>
      <c r="AC258" s="8"/>
      <c r="AD258" s="9"/>
      <c r="AE258" s="8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</row>
    <row r="259" spans="1:191" x14ac:dyDescent="0.15">
      <c r="A259" s="68">
        <f t="shared" si="84"/>
        <v>44494</v>
      </c>
      <c r="B259" s="81">
        <f t="shared" si="73"/>
        <v>1010.425551</v>
      </c>
      <c r="C259" s="70">
        <f t="shared" si="74"/>
        <v>1000</v>
      </c>
      <c r="D259" s="11">
        <f>IF(VLOOKUP(A259,[1]DI!$A$4:$B$15000,2)=0,D258,VLOOKUP(A259,[1]DI!$A$4:$B$15000,2))</f>
        <v>6.1499999999999999E-2</v>
      </c>
      <c r="E259" s="70">
        <f t="shared" si="85"/>
        <v>1.0002368699999999</v>
      </c>
      <c r="F259" s="70">
        <f>(TRUNC(PRODUCT($E$12:$E258),16))</f>
        <v>1.03227451250352</v>
      </c>
      <c r="G259" s="70">
        <f t="shared" si="86"/>
        <v>1.02592564191556</v>
      </c>
      <c r="H259" s="70">
        <f t="shared" si="87"/>
        <v>1.0061884299999999</v>
      </c>
      <c r="I259" s="69">
        <f t="shared" si="75"/>
        <v>0.04</v>
      </c>
      <c r="J259" s="71">
        <f t="shared" si="76"/>
        <v>44454</v>
      </c>
      <c r="K259" s="72">
        <f t="shared" si="77"/>
        <v>27</v>
      </c>
      <c r="L259" s="73">
        <f t="shared" si="78"/>
        <v>27</v>
      </c>
      <c r="M259" s="74">
        <f t="shared" si="71"/>
        <v>1.0042110609999999</v>
      </c>
      <c r="N259" s="74">
        <f t="shared" si="72"/>
        <v>1.010425551</v>
      </c>
      <c r="O259" s="73">
        <f t="shared" si="79"/>
        <v>0</v>
      </c>
      <c r="P259" s="70">
        <f t="shared" si="80"/>
        <v>10.425551</v>
      </c>
      <c r="Q259" s="70">
        <f t="shared" si="81"/>
        <v>0</v>
      </c>
      <c r="R259" s="75" t="str">
        <f t="shared" si="82"/>
        <v>J=</v>
      </c>
      <c r="S259" s="71">
        <f t="shared" si="83"/>
        <v>44635</v>
      </c>
      <c r="T259" s="8"/>
      <c r="U259" s="8"/>
      <c r="V259" s="8"/>
      <c r="W259" s="8"/>
      <c r="X259" s="1"/>
      <c r="Y259" s="8"/>
      <c r="Z259" s="8"/>
      <c r="AA259" s="8"/>
      <c r="AB259" s="8"/>
      <c r="AC259" s="8"/>
      <c r="AD259" s="9"/>
      <c r="AE259" s="8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</row>
    <row r="260" spans="1:191" x14ac:dyDescent="0.15">
      <c r="A260" s="68">
        <f t="shared" si="84"/>
        <v>44495</v>
      </c>
      <c r="B260" s="81">
        <f t="shared" si="73"/>
        <v>1010.82220399</v>
      </c>
      <c r="C260" s="70">
        <f t="shared" si="74"/>
        <v>1000</v>
      </c>
      <c r="D260" s="11">
        <f>IF(VLOOKUP(A260,[1]DI!$A$4:$B$15000,2)=0,D259,VLOOKUP(A260,[1]DI!$A$4:$B$15000,2))</f>
        <v>6.1499999999999999E-2</v>
      </c>
      <c r="E260" s="70">
        <f t="shared" si="85"/>
        <v>1.0002368699999999</v>
      </c>
      <c r="F260" s="70">
        <f>(TRUNC(PRODUCT($E$12:$E259),16))</f>
        <v>1.0325190273672999</v>
      </c>
      <c r="G260" s="70">
        <f t="shared" si="86"/>
        <v>1.02592564191556</v>
      </c>
      <c r="H260" s="70">
        <f t="shared" si="87"/>
        <v>1.00642677</v>
      </c>
      <c r="I260" s="69">
        <f t="shared" si="75"/>
        <v>0.04</v>
      </c>
      <c r="J260" s="71">
        <f t="shared" si="76"/>
        <v>44454</v>
      </c>
      <c r="K260" s="72">
        <f t="shared" si="77"/>
        <v>28</v>
      </c>
      <c r="L260" s="73">
        <f t="shared" si="78"/>
        <v>28</v>
      </c>
      <c r="M260" s="74">
        <f t="shared" si="71"/>
        <v>1.0043673660000001</v>
      </c>
      <c r="N260" s="74">
        <f t="shared" si="72"/>
        <v>1.0108222039999999</v>
      </c>
      <c r="O260" s="73">
        <f t="shared" si="79"/>
        <v>0</v>
      </c>
      <c r="P260" s="70">
        <f t="shared" si="80"/>
        <v>10.82220399</v>
      </c>
      <c r="Q260" s="70">
        <f t="shared" si="81"/>
        <v>0</v>
      </c>
      <c r="R260" s="75" t="str">
        <f t="shared" si="82"/>
        <v>J=</v>
      </c>
      <c r="S260" s="71">
        <f t="shared" si="83"/>
        <v>44635</v>
      </c>
      <c r="T260" s="8"/>
      <c r="U260" s="8"/>
      <c r="V260" s="8"/>
      <c r="W260" s="8"/>
      <c r="X260" s="1"/>
      <c r="Y260" s="8"/>
      <c r="Z260" s="8"/>
      <c r="AA260" s="8"/>
      <c r="AB260" s="8"/>
      <c r="AC260" s="8"/>
      <c r="AD260" s="9"/>
      <c r="AE260" s="8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</row>
    <row r="261" spans="1:191" x14ac:dyDescent="0.15">
      <c r="A261" s="68">
        <f t="shared" si="84"/>
        <v>44496</v>
      </c>
      <c r="B261" s="81">
        <f t="shared" si="73"/>
        <v>1011.219007</v>
      </c>
      <c r="C261" s="70">
        <f t="shared" si="74"/>
        <v>1000</v>
      </c>
      <c r="D261" s="11">
        <f>IF(VLOOKUP(A261,[1]DI!$A$4:$B$15000,2)=0,D260,VLOOKUP(A261,[1]DI!$A$4:$B$15000,2))</f>
        <v>6.1499999999999999E-2</v>
      </c>
      <c r="E261" s="70">
        <f t="shared" si="85"/>
        <v>1.0002368699999999</v>
      </c>
      <c r="F261" s="70">
        <f>(TRUNC(PRODUCT($E$12:$E260),16))</f>
        <v>1.0327636001493099</v>
      </c>
      <c r="G261" s="70">
        <f t="shared" si="86"/>
        <v>1.02592564191556</v>
      </c>
      <c r="H261" s="70">
        <f t="shared" si="87"/>
        <v>1.0066651600000001</v>
      </c>
      <c r="I261" s="69">
        <f t="shared" si="75"/>
        <v>0.04</v>
      </c>
      <c r="J261" s="71">
        <f t="shared" si="76"/>
        <v>44454</v>
      </c>
      <c r="K261" s="72">
        <f t="shared" si="77"/>
        <v>29</v>
      </c>
      <c r="L261" s="73">
        <f t="shared" si="78"/>
        <v>29</v>
      </c>
      <c r="M261" s="74">
        <f t="shared" si="71"/>
        <v>1.0045236959999999</v>
      </c>
      <c r="N261" s="74">
        <f t="shared" si="72"/>
        <v>1.011219007</v>
      </c>
      <c r="O261" s="73">
        <f t="shared" si="79"/>
        <v>0</v>
      </c>
      <c r="P261" s="70">
        <f t="shared" si="80"/>
        <v>11.219007</v>
      </c>
      <c r="Q261" s="70">
        <f t="shared" si="81"/>
        <v>0</v>
      </c>
      <c r="R261" s="75" t="str">
        <f t="shared" si="82"/>
        <v>J=</v>
      </c>
      <c r="S261" s="71">
        <f t="shared" si="83"/>
        <v>44635</v>
      </c>
      <c r="T261" s="8"/>
      <c r="U261" s="8"/>
      <c r="V261" s="8"/>
      <c r="W261" s="8"/>
      <c r="X261" s="1"/>
      <c r="Y261" s="8"/>
      <c r="Z261" s="8"/>
      <c r="AA261" s="8"/>
      <c r="AB261" s="8"/>
      <c r="AC261" s="8"/>
      <c r="AD261" s="9"/>
      <c r="AE261" s="8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</row>
    <row r="262" spans="1:191" x14ac:dyDescent="0.15">
      <c r="A262" s="68">
        <f t="shared" si="84"/>
        <v>44497</v>
      </c>
      <c r="B262" s="81">
        <f t="shared" si="73"/>
        <v>1011.6159689900001</v>
      </c>
      <c r="C262" s="70">
        <f t="shared" si="74"/>
        <v>1000</v>
      </c>
      <c r="D262" s="11">
        <f>IF(VLOOKUP(A262,[1]DI!$A$4:$B$15000,2)=0,D261,VLOOKUP(A262,[1]DI!$A$4:$B$15000,2))</f>
        <v>7.6499999999999999E-2</v>
      </c>
      <c r="E262" s="70">
        <f t="shared" si="85"/>
        <v>1.0002925600000001</v>
      </c>
      <c r="F262" s="70">
        <f>(TRUNC(PRODUCT($E$12:$E261),16))</f>
        <v>1.03300823086328</v>
      </c>
      <c r="G262" s="70">
        <f t="shared" si="86"/>
        <v>1.02592564191556</v>
      </c>
      <c r="H262" s="70">
        <f t="shared" si="87"/>
        <v>1.0069036099999999</v>
      </c>
      <c r="I262" s="69">
        <f t="shared" si="75"/>
        <v>0.04</v>
      </c>
      <c r="J262" s="71">
        <f t="shared" si="76"/>
        <v>44454</v>
      </c>
      <c r="K262" s="72">
        <f t="shared" si="77"/>
        <v>30</v>
      </c>
      <c r="L262" s="73">
        <f t="shared" si="78"/>
        <v>30</v>
      </c>
      <c r="M262" s="74">
        <f t="shared" si="71"/>
        <v>1.0046800499999999</v>
      </c>
      <c r="N262" s="74">
        <f t="shared" si="72"/>
        <v>1.0116159689999999</v>
      </c>
      <c r="O262" s="73">
        <f t="shared" si="79"/>
        <v>0</v>
      </c>
      <c r="P262" s="70">
        <f t="shared" si="80"/>
        <v>11.615968990000001</v>
      </c>
      <c r="Q262" s="70">
        <f t="shared" si="81"/>
        <v>0</v>
      </c>
      <c r="R262" s="75" t="str">
        <f t="shared" si="82"/>
        <v>J=</v>
      </c>
      <c r="S262" s="71">
        <f t="shared" si="83"/>
        <v>44635</v>
      </c>
      <c r="T262" s="8"/>
      <c r="U262" s="8"/>
      <c r="V262" s="8"/>
      <c r="W262" s="8"/>
      <c r="X262" s="1"/>
      <c r="Y262" s="8"/>
      <c r="Z262" s="8"/>
      <c r="AA262" s="8"/>
      <c r="AB262" s="8"/>
      <c r="AC262" s="8"/>
      <c r="AD262" s="9"/>
      <c r="AE262" s="8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</row>
    <row r="263" spans="1:191" x14ac:dyDescent="0.15">
      <c r="A263" s="68">
        <f t="shared" si="84"/>
        <v>44498</v>
      </c>
      <c r="B263" s="81">
        <f t="shared" si="73"/>
        <v>1012.069432</v>
      </c>
      <c r="C263" s="70">
        <f t="shared" si="74"/>
        <v>1000</v>
      </c>
      <c r="D263" s="11">
        <f>IF(VLOOKUP(A263,[1]DI!$A$4:$B$15000,2)=0,D262,VLOOKUP(A263,[1]DI!$A$4:$B$15000,2))</f>
        <v>7.6499999999999999E-2</v>
      </c>
      <c r="E263" s="70">
        <f t="shared" si="85"/>
        <v>1.0002925600000001</v>
      </c>
      <c r="F263" s="70">
        <f>(TRUNC(PRODUCT($E$12:$E262),16))</f>
        <v>1.0333104477513</v>
      </c>
      <c r="G263" s="70">
        <f t="shared" si="86"/>
        <v>1.02592564191556</v>
      </c>
      <c r="H263" s="70">
        <f t="shared" si="87"/>
        <v>1.00719819</v>
      </c>
      <c r="I263" s="69">
        <f t="shared" si="75"/>
        <v>0.04</v>
      </c>
      <c r="J263" s="71">
        <f t="shared" si="76"/>
        <v>44454</v>
      </c>
      <c r="K263" s="72">
        <f t="shared" si="77"/>
        <v>31</v>
      </c>
      <c r="L263" s="73">
        <f t="shared" si="78"/>
        <v>31</v>
      </c>
      <c r="M263" s="74">
        <f t="shared" si="71"/>
        <v>1.0048364279999999</v>
      </c>
      <c r="N263" s="74">
        <f t="shared" si="72"/>
        <v>1.0120694320000001</v>
      </c>
      <c r="O263" s="73">
        <f t="shared" si="79"/>
        <v>0</v>
      </c>
      <c r="P263" s="70">
        <f t="shared" si="80"/>
        <v>12.069432000000001</v>
      </c>
      <c r="Q263" s="70">
        <f t="shared" si="81"/>
        <v>0</v>
      </c>
      <c r="R263" s="75" t="str">
        <f t="shared" si="82"/>
        <v>J=</v>
      </c>
      <c r="S263" s="71">
        <f t="shared" si="83"/>
        <v>44635</v>
      </c>
      <c r="T263" s="8"/>
      <c r="U263" s="8"/>
      <c r="V263" s="8"/>
      <c r="W263" s="8"/>
      <c r="X263" s="1"/>
      <c r="Y263" s="8"/>
      <c r="Z263" s="8"/>
      <c r="AA263" s="8"/>
      <c r="AB263" s="8"/>
      <c r="AC263" s="8"/>
      <c r="AD263" s="9"/>
      <c r="AE263" s="8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</row>
    <row r="264" spans="1:191" x14ac:dyDescent="0.15">
      <c r="A264" s="68">
        <f t="shared" si="84"/>
        <v>44501</v>
      </c>
      <c r="B264" s="81">
        <f t="shared" si="73"/>
        <v>1012.52309199</v>
      </c>
      <c r="C264" s="70">
        <f t="shared" si="74"/>
        <v>1000</v>
      </c>
      <c r="D264" s="11">
        <f>IF(VLOOKUP(A264,[1]DI!$A$4:$B$15000,2)=0,D263,VLOOKUP(A264,[1]DI!$A$4:$B$15000,2))</f>
        <v>7.6499999999999999E-2</v>
      </c>
      <c r="E264" s="70">
        <f t="shared" si="85"/>
        <v>1.0002925600000001</v>
      </c>
      <c r="F264" s="70">
        <f>(TRUNC(PRODUCT($E$12:$E263),16))</f>
        <v>1.0336127530558901</v>
      </c>
      <c r="G264" s="70">
        <f t="shared" si="86"/>
        <v>1.02592564191556</v>
      </c>
      <c r="H264" s="70">
        <f t="shared" si="87"/>
        <v>1.00749285</v>
      </c>
      <c r="I264" s="69">
        <f t="shared" si="75"/>
        <v>0.04</v>
      </c>
      <c r="J264" s="71">
        <f t="shared" si="76"/>
        <v>44454</v>
      </c>
      <c r="K264" s="72">
        <f t="shared" si="77"/>
        <v>32</v>
      </c>
      <c r="L264" s="73">
        <f t="shared" si="78"/>
        <v>32</v>
      </c>
      <c r="M264" s="74">
        <f t="shared" si="71"/>
        <v>1.004992831</v>
      </c>
      <c r="N264" s="74">
        <f t="shared" si="72"/>
        <v>1.0125230919999999</v>
      </c>
      <c r="O264" s="73">
        <f t="shared" si="79"/>
        <v>0</v>
      </c>
      <c r="P264" s="70">
        <f t="shared" si="80"/>
        <v>12.523091989999999</v>
      </c>
      <c r="Q264" s="70">
        <f t="shared" si="81"/>
        <v>0</v>
      </c>
      <c r="R264" s="75" t="str">
        <f t="shared" si="82"/>
        <v>J=</v>
      </c>
      <c r="S264" s="71">
        <f t="shared" si="83"/>
        <v>44635</v>
      </c>
      <c r="T264" s="8"/>
      <c r="U264" s="8"/>
      <c r="V264" s="8"/>
      <c r="W264" s="8"/>
      <c r="X264" s="1"/>
      <c r="Y264" s="8"/>
      <c r="Z264" s="8"/>
      <c r="AA264" s="8"/>
      <c r="AB264" s="8"/>
      <c r="AC264" s="8"/>
      <c r="AD264" s="9"/>
      <c r="AE264" s="8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</row>
    <row r="265" spans="1:191" x14ac:dyDescent="0.15">
      <c r="A265" s="68">
        <f t="shared" si="84"/>
        <v>44503</v>
      </c>
      <c r="B265" s="81">
        <f t="shared" si="73"/>
        <v>1012.9769679999999</v>
      </c>
      <c r="C265" s="70">
        <f t="shared" si="74"/>
        <v>1000</v>
      </c>
      <c r="D265" s="11">
        <f>IF(VLOOKUP(A265,[1]DI!$A$4:$B$15000,2)=0,D264,VLOOKUP(A265,[1]DI!$A$4:$B$15000,2))</f>
        <v>7.6499999999999999E-2</v>
      </c>
      <c r="E265" s="70">
        <f t="shared" si="85"/>
        <v>1.0002925600000001</v>
      </c>
      <c r="F265" s="70">
        <f>(TRUNC(PRODUCT($E$12:$E264),16))</f>
        <v>1.03391514680293</v>
      </c>
      <c r="G265" s="70">
        <f t="shared" si="86"/>
        <v>1.02592564191556</v>
      </c>
      <c r="H265" s="70">
        <f t="shared" si="87"/>
        <v>1.0077876100000001</v>
      </c>
      <c r="I265" s="69">
        <f t="shared" si="75"/>
        <v>0.04</v>
      </c>
      <c r="J265" s="71">
        <f t="shared" si="76"/>
        <v>44454</v>
      </c>
      <c r="K265" s="72">
        <f t="shared" si="77"/>
        <v>33</v>
      </c>
      <c r="L265" s="73">
        <f t="shared" si="78"/>
        <v>33</v>
      </c>
      <c r="M265" s="74">
        <f t="shared" si="71"/>
        <v>1.0051492580000001</v>
      </c>
      <c r="N265" s="74">
        <f t="shared" si="72"/>
        <v>1.012976968</v>
      </c>
      <c r="O265" s="73">
        <f t="shared" si="79"/>
        <v>0</v>
      </c>
      <c r="P265" s="70">
        <f t="shared" si="80"/>
        <v>12.976967999999999</v>
      </c>
      <c r="Q265" s="70">
        <f t="shared" si="81"/>
        <v>0</v>
      </c>
      <c r="R265" s="75" t="str">
        <f t="shared" si="82"/>
        <v>J=</v>
      </c>
      <c r="S265" s="71">
        <f t="shared" si="83"/>
        <v>44635</v>
      </c>
      <c r="T265" s="8"/>
      <c r="U265" s="8"/>
      <c r="V265" s="8"/>
      <c r="W265" s="8"/>
      <c r="X265" s="1"/>
      <c r="Y265" s="8"/>
      <c r="Z265" s="8"/>
      <c r="AA265" s="8"/>
      <c r="AB265" s="8"/>
      <c r="AC265" s="8"/>
      <c r="AD265" s="9"/>
      <c r="AE265" s="8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</row>
    <row r="266" spans="1:191" x14ac:dyDescent="0.15">
      <c r="A266" s="68">
        <f t="shared" si="84"/>
        <v>44504</v>
      </c>
      <c r="B266" s="81">
        <f t="shared" si="73"/>
        <v>1013.431032</v>
      </c>
      <c r="C266" s="70">
        <f t="shared" si="74"/>
        <v>1000</v>
      </c>
      <c r="D266" s="11">
        <f>IF(VLOOKUP(A266,[1]DI!$A$4:$B$15000,2)=0,D265,VLOOKUP(A266,[1]DI!$A$4:$B$15000,2))</f>
        <v>7.6499999999999999E-2</v>
      </c>
      <c r="E266" s="70">
        <f t="shared" si="85"/>
        <v>1.0002925600000001</v>
      </c>
      <c r="F266" s="70">
        <f>(TRUNC(PRODUCT($E$12:$E265),16))</f>
        <v>1.0342176290182701</v>
      </c>
      <c r="G266" s="70">
        <f t="shared" si="86"/>
        <v>1.02592564191556</v>
      </c>
      <c r="H266" s="70">
        <f t="shared" si="87"/>
        <v>1.0080824399999999</v>
      </c>
      <c r="I266" s="69">
        <f t="shared" si="75"/>
        <v>0.04</v>
      </c>
      <c r="J266" s="71">
        <f t="shared" si="76"/>
        <v>44454</v>
      </c>
      <c r="K266" s="72">
        <f t="shared" si="77"/>
        <v>34</v>
      </c>
      <c r="L266" s="73">
        <f t="shared" si="78"/>
        <v>34</v>
      </c>
      <c r="M266" s="74">
        <f t="shared" si="71"/>
        <v>1.0053057089999999</v>
      </c>
      <c r="N266" s="74">
        <f t="shared" si="72"/>
        <v>1.013431032</v>
      </c>
      <c r="O266" s="73">
        <f t="shared" si="79"/>
        <v>0</v>
      </c>
      <c r="P266" s="70">
        <f t="shared" si="80"/>
        <v>13.431032</v>
      </c>
      <c r="Q266" s="70">
        <f t="shared" si="81"/>
        <v>0</v>
      </c>
      <c r="R266" s="75" t="str">
        <f t="shared" si="82"/>
        <v>J=</v>
      </c>
      <c r="S266" s="71">
        <f t="shared" si="83"/>
        <v>44635</v>
      </c>
      <c r="T266" s="8"/>
      <c r="U266" s="8"/>
      <c r="V266" s="8"/>
      <c r="W266" s="8"/>
      <c r="X266" s="1"/>
      <c r="Y266" s="8"/>
      <c r="Z266" s="8"/>
      <c r="AA266" s="8"/>
      <c r="AB266" s="8"/>
      <c r="AC266" s="8"/>
      <c r="AD266" s="9"/>
      <c r="AE266" s="8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</row>
    <row r="267" spans="1:191" x14ac:dyDescent="0.15">
      <c r="A267" s="68">
        <f t="shared" si="84"/>
        <v>44505</v>
      </c>
      <c r="B267" s="81">
        <f t="shared" si="73"/>
        <v>1013.88531399</v>
      </c>
      <c r="C267" s="70">
        <f t="shared" si="74"/>
        <v>1000</v>
      </c>
      <c r="D267" s="11">
        <f>IF(VLOOKUP(A267,[1]DI!$A$4:$B$15000,2)=0,D266,VLOOKUP(A267,[1]DI!$A$4:$B$15000,2))</f>
        <v>7.6499999999999999E-2</v>
      </c>
      <c r="E267" s="70">
        <f t="shared" si="85"/>
        <v>1.0002925600000001</v>
      </c>
      <c r="F267" s="70">
        <f>(TRUNC(PRODUCT($E$12:$E266),16))</f>
        <v>1.0345201997278199</v>
      </c>
      <c r="G267" s="70">
        <f t="shared" si="86"/>
        <v>1.02592564191556</v>
      </c>
      <c r="H267" s="70">
        <f t="shared" si="87"/>
        <v>1.0083773700000001</v>
      </c>
      <c r="I267" s="69">
        <f t="shared" si="75"/>
        <v>0.04</v>
      </c>
      <c r="J267" s="71">
        <f t="shared" si="76"/>
        <v>44454</v>
      </c>
      <c r="K267" s="72">
        <f t="shared" si="77"/>
        <v>35</v>
      </c>
      <c r="L267" s="73">
        <f t="shared" si="78"/>
        <v>35</v>
      </c>
      <c r="M267" s="74">
        <f t="shared" si="71"/>
        <v>1.0054621850000001</v>
      </c>
      <c r="N267" s="74">
        <f t="shared" si="72"/>
        <v>1.0138853139999999</v>
      </c>
      <c r="O267" s="73">
        <f t="shared" si="79"/>
        <v>0</v>
      </c>
      <c r="P267" s="70">
        <f t="shared" si="80"/>
        <v>13.88531399</v>
      </c>
      <c r="Q267" s="70">
        <f t="shared" si="81"/>
        <v>0</v>
      </c>
      <c r="R267" s="75" t="str">
        <f t="shared" si="82"/>
        <v>J=</v>
      </c>
      <c r="S267" s="71">
        <f t="shared" si="83"/>
        <v>44635</v>
      </c>
      <c r="T267" s="8"/>
      <c r="U267" s="8"/>
      <c r="V267" s="8"/>
      <c r="W267" s="8"/>
      <c r="X267" s="1"/>
      <c r="Y267" s="8"/>
      <c r="Z267" s="8"/>
      <c r="AA267" s="8"/>
      <c r="AB267" s="8"/>
      <c r="AC267" s="8"/>
      <c r="AD267" s="9"/>
      <c r="AE267" s="8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</row>
    <row r="268" spans="1:191" x14ac:dyDescent="0.15">
      <c r="A268" s="68">
        <f t="shared" si="84"/>
        <v>44508</v>
      </c>
      <c r="B268" s="81">
        <f t="shared" si="73"/>
        <v>1014.33979199</v>
      </c>
      <c r="C268" s="70">
        <f t="shared" si="74"/>
        <v>1000</v>
      </c>
      <c r="D268" s="11">
        <f>IF(VLOOKUP(A268,[1]DI!$A$4:$B$15000,2)=0,D267,VLOOKUP(A268,[1]DI!$A$4:$B$15000,2))</f>
        <v>7.6499999999999999E-2</v>
      </c>
      <c r="E268" s="70">
        <f t="shared" si="85"/>
        <v>1.0002925600000001</v>
      </c>
      <c r="F268" s="70">
        <f>(TRUNC(PRODUCT($E$12:$E267),16))</f>
        <v>1.03482285895745</v>
      </c>
      <c r="G268" s="70">
        <f t="shared" si="86"/>
        <v>1.02592564191556</v>
      </c>
      <c r="H268" s="70">
        <f t="shared" si="87"/>
        <v>1.0086723799999999</v>
      </c>
      <c r="I268" s="69">
        <f t="shared" si="75"/>
        <v>0.04</v>
      </c>
      <c r="J268" s="71">
        <f t="shared" si="76"/>
        <v>44454</v>
      </c>
      <c r="K268" s="72">
        <f t="shared" si="77"/>
        <v>36</v>
      </c>
      <c r="L268" s="73">
        <f t="shared" si="78"/>
        <v>36</v>
      </c>
      <c r="M268" s="74">
        <f t="shared" ref="M268:M331" si="88">ROUND((I268+1)^(L268/252),9)</f>
        <v>1.005618685</v>
      </c>
      <c r="N268" s="74">
        <f t="shared" ref="N268:N331" si="89">ROUND(H268*M268,9)</f>
        <v>1.0143397919999999</v>
      </c>
      <c r="O268" s="73">
        <f t="shared" si="79"/>
        <v>0</v>
      </c>
      <c r="P268" s="70">
        <f t="shared" si="80"/>
        <v>14.33979199</v>
      </c>
      <c r="Q268" s="70">
        <f t="shared" si="81"/>
        <v>0</v>
      </c>
      <c r="R268" s="75" t="str">
        <f t="shared" si="82"/>
        <v>J=</v>
      </c>
      <c r="S268" s="71">
        <f t="shared" si="83"/>
        <v>44635</v>
      </c>
      <c r="T268" s="8"/>
      <c r="U268" s="8"/>
      <c r="V268" s="8"/>
      <c r="W268" s="8"/>
      <c r="X268" s="1"/>
      <c r="Y268" s="8"/>
      <c r="Z268" s="8"/>
      <c r="AA268" s="8"/>
      <c r="AB268" s="8"/>
      <c r="AC268" s="8"/>
      <c r="AD268" s="9"/>
      <c r="AE268" s="8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</row>
    <row r="269" spans="1:191" x14ac:dyDescent="0.15">
      <c r="A269" s="68">
        <f t="shared" si="84"/>
        <v>44509</v>
      </c>
      <c r="B269" s="81">
        <f t="shared" ref="B269:B332" si="90">C269+P269</f>
        <v>1014.794478</v>
      </c>
      <c r="C269" s="70">
        <f t="shared" ref="C269:C332" si="91">(C268-Q268)</f>
        <v>1000</v>
      </c>
      <c r="D269" s="11">
        <f>IF(VLOOKUP(A269,[1]DI!$A$4:$B$15000,2)=0,D268,VLOOKUP(A269,[1]DI!$A$4:$B$15000,2))</f>
        <v>7.6499999999999999E-2</v>
      </c>
      <c r="E269" s="70">
        <f t="shared" si="85"/>
        <v>1.0002925600000001</v>
      </c>
      <c r="F269" s="70">
        <f>(TRUNC(PRODUCT($E$12:$E268),16))</f>
        <v>1.0351256067330701</v>
      </c>
      <c r="G269" s="70">
        <f t="shared" si="86"/>
        <v>1.02592564191556</v>
      </c>
      <c r="H269" s="70">
        <f t="shared" si="87"/>
        <v>1.0089674799999999</v>
      </c>
      <c r="I269" s="69">
        <f t="shared" ref="I269:I332" si="92">I268</f>
        <v>0.04</v>
      </c>
      <c r="J269" s="71">
        <f t="shared" ref="J269:J332" si="93">IF(O268&gt;0,VLOOKUP(O268,U$12:AE$48,2),J268)</f>
        <v>44454</v>
      </c>
      <c r="K269" s="72">
        <f t="shared" ref="K269:K332" si="94">IF(A269&gt;J269,IF(NETWORKDAYS(J269,A269,$U$72:$U$436)-1=0,1,NETWORKDAYS(J269,A269,$U$72:$U$436)-1),0)</f>
        <v>37</v>
      </c>
      <c r="L269" s="73">
        <f t="shared" ref="L269:L332" si="95">IF(AND(K269=1,K268=1),1,IF(K269&gt;0,IF(K269=K268,K269+1,K269),0))</f>
        <v>37</v>
      </c>
      <c r="M269" s="74">
        <f t="shared" si="88"/>
        <v>1.0057752090000001</v>
      </c>
      <c r="N269" s="74">
        <f t="shared" si="89"/>
        <v>1.014794478</v>
      </c>
      <c r="O269" s="73">
        <f t="shared" ref="O269:O332" si="96">IF(VLOOKUP(A269,V$12:AC$60,8)=VLOOKUP(A268,V$12:AC$60,8),0,VLOOKUP(A269,V$12:AC$60,8))</f>
        <v>0</v>
      </c>
      <c r="P269" s="70">
        <f t="shared" ref="P269:P332" si="97">TRUNC(((N269-1)*C269),8)</f>
        <v>14.794478</v>
      </c>
      <c r="Q269" s="70">
        <f t="shared" ref="Q269:Q332" si="98">IF(O269&gt;0,VLOOKUP(O269,$U$12:$Z$60,6),0)</f>
        <v>0</v>
      </c>
      <c r="R269" s="75" t="str">
        <f t="shared" ref="R269:R332" si="99">IF(O268&gt;0,VLOOKUP(O268,U$12:AE$60,10),R268)</f>
        <v>J=</v>
      </c>
      <c r="S269" s="71">
        <f t="shared" ref="S269:S332" si="100">IF(O268&gt;0,VLOOKUP(O268,U$12:AE$60,11),S268)</f>
        <v>44635</v>
      </c>
      <c r="T269" s="8"/>
      <c r="U269" s="8"/>
      <c r="V269" s="8"/>
      <c r="W269" s="8"/>
      <c r="X269" s="1"/>
      <c r="Y269" s="8"/>
      <c r="Z269" s="8"/>
      <c r="AA269" s="8"/>
      <c r="AB269" s="8"/>
      <c r="AC269" s="8"/>
      <c r="AD269" s="9"/>
      <c r="AE269" s="8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</row>
    <row r="270" spans="1:191" x14ac:dyDescent="0.15">
      <c r="A270" s="68">
        <f t="shared" ref="A270:A333" si="101">WORKDAY(A269,1,$U$72:$U$214)</f>
        <v>44510</v>
      </c>
      <c r="B270" s="81">
        <f t="shared" si="90"/>
        <v>1015.249362</v>
      </c>
      <c r="C270" s="70">
        <f t="shared" si="91"/>
        <v>1000</v>
      </c>
      <c r="D270" s="11">
        <f>IF(VLOOKUP(A270,[1]DI!$A$4:$B$15000,2)=0,D269,VLOOKUP(A270,[1]DI!$A$4:$B$15000,2))</f>
        <v>7.6499999999999999E-2</v>
      </c>
      <c r="E270" s="70">
        <f t="shared" ref="E270:E333" si="102">IF(A270&lt;A$10,1,ROUND(((1+D270)^(1/252)),8))</f>
        <v>1.0002925600000001</v>
      </c>
      <c r="F270" s="70">
        <f>(TRUNC(PRODUCT($E$12:$E269),16))</f>
        <v>1.03542844308057</v>
      </c>
      <c r="G270" s="70">
        <f t="shared" ref="G270:G333" si="103">IF(O269&gt;0,F269,G269)</f>
        <v>1.02592564191556</v>
      </c>
      <c r="H270" s="70">
        <f t="shared" ref="H270:H333" si="104">ROUND(F270/G270,8)</f>
        <v>1.0092626600000001</v>
      </c>
      <c r="I270" s="69">
        <f t="shared" si="92"/>
        <v>0.04</v>
      </c>
      <c r="J270" s="71">
        <f t="shared" si="93"/>
        <v>44454</v>
      </c>
      <c r="K270" s="72">
        <f t="shared" si="94"/>
        <v>38</v>
      </c>
      <c r="L270" s="73">
        <f t="shared" si="95"/>
        <v>38</v>
      </c>
      <c r="M270" s="74">
        <f t="shared" si="88"/>
        <v>1.005931758</v>
      </c>
      <c r="N270" s="74">
        <f t="shared" si="89"/>
        <v>1.015249362</v>
      </c>
      <c r="O270" s="73">
        <f t="shared" si="96"/>
        <v>0</v>
      </c>
      <c r="P270" s="70">
        <f t="shared" si="97"/>
        <v>15.249362</v>
      </c>
      <c r="Q270" s="70">
        <f t="shared" si="98"/>
        <v>0</v>
      </c>
      <c r="R270" s="75" t="str">
        <f t="shared" si="99"/>
        <v>J=</v>
      </c>
      <c r="S270" s="71">
        <f t="shared" si="100"/>
        <v>44635</v>
      </c>
      <c r="T270" s="8"/>
      <c r="U270" s="8"/>
      <c r="V270" s="8"/>
      <c r="W270" s="8"/>
      <c r="X270" s="1"/>
      <c r="Y270" s="8"/>
      <c r="Z270" s="8"/>
      <c r="AA270" s="8"/>
      <c r="AB270" s="8"/>
      <c r="AC270" s="8"/>
      <c r="AD270" s="9"/>
      <c r="AE270" s="8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</row>
    <row r="271" spans="1:191" x14ac:dyDescent="0.15">
      <c r="A271" s="68">
        <f t="shared" si="101"/>
        <v>44511</v>
      </c>
      <c r="B271" s="81">
        <f t="shared" si="90"/>
        <v>1015.70445299</v>
      </c>
      <c r="C271" s="70">
        <f t="shared" si="91"/>
        <v>1000</v>
      </c>
      <c r="D271" s="11">
        <f>IF(VLOOKUP(A271,[1]DI!$A$4:$B$15000,2)=0,D270,VLOOKUP(A271,[1]DI!$A$4:$B$15000,2))</f>
        <v>7.6499999999999999E-2</v>
      </c>
      <c r="E271" s="70">
        <f t="shared" si="102"/>
        <v>1.0002925600000001</v>
      </c>
      <c r="F271" s="70">
        <f>(TRUNC(PRODUCT($E$12:$E270),16))</f>
        <v>1.03573136802588</v>
      </c>
      <c r="G271" s="70">
        <f t="shared" si="103"/>
        <v>1.02592564191556</v>
      </c>
      <c r="H271" s="70">
        <f t="shared" si="104"/>
        <v>1.0095579299999999</v>
      </c>
      <c r="I271" s="69">
        <f t="shared" si="92"/>
        <v>0.04</v>
      </c>
      <c r="J271" s="71">
        <f t="shared" si="93"/>
        <v>44454</v>
      </c>
      <c r="K271" s="72">
        <f t="shared" si="94"/>
        <v>39</v>
      </c>
      <c r="L271" s="73">
        <f t="shared" si="95"/>
        <v>39</v>
      </c>
      <c r="M271" s="74">
        <f t="shared" si="88"/>
        <v>1.0060883309999999</v>
      </c>
      <c r="N271" s="74">
        <f t="shared" si="89"/>
        <v>1.0157044529999999</v>
      </c>
      <c r="O271" s="73">
        <f t="shared" si="96"/>
        <v>0</v>
      </c>
      <c r="P271" s="70">
        <f t="shared" si="97"/>
        <v>15.70445299</v>
      </c>
      <c r="Q271" s="70">
        <f t="shared" si="98"/>
        <v>0</v>
      </c>
      <c r="R271" s="75" t="str">
        <f t="shared" si="99"/>
        <v>J=</v>
      </c>
      <c r="S271" s="71">
        <f t="shared" si="100"/>
        <v>44635</v>
      </c>
      <c r="T271" s="8"/>
      <c r="U271" s="8"/>
      <c r="V271" s="8"/>
      <c r="W271" s="8"/>
      <c r="X271" s="1"/>
      <c r="Y271" s="8"/>
      <c r="Z271" s="8"/>
      <c r="AA271" s="8"/>
      <c r="AB271" s="8"/>
      <c r="AC271" s="8"/>
      <c r="AD271" s="9"/>
      <c r="AE271" s="8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</row>
    <row r="272" spans="1:191" x14ac:dyDescent="0.15">
      <c r="A272" s="68">
        <f t="shared" si="101"/>
        <v>44512</v>
      </c>
      <c r="B272" s="81">
        <f t="shared" si="90"/>
        <v>1016.159752</v>
      </c>
      <c r="C272" s="70">
        <f t="shared" si="91"/>
        <v>1000</v>
      </c>
      <c r="D272" s="11">
        <f>IF(VLOOKUP(A272,[1]DI!$A$4:$B$15000,2)=0,D271,VLOOKUP(A272,[1]DI!$A$4:$B$15000,2))</f>
        <v>7.6499999999999999E-2</v>
      </c>
      <c r="E272" s="70">
        <f t="shared" si="102"/>
        <v>1.0002925600000001</v>
      </c>
      <c r="F272" s="70">
        <f>(TRUNC(PRODUCT($E$12:$E271),16))</f>
        <v>1.03603438159491</v>
      </c>
      <c r="G272" s="70">
        <f t="shared" si="103"/>
        <v>1.02592564191556</v>
      </c>
      <c r="H272" s="70">
        <f t="shared" si="104"/>
        <v>1.0098532899999999</v>
      </c>
      <c r="I272" s="69">
        <f t="shared" si="92"/>
        <v>0.04</v>
      </c>
      <c r="J272" s="71">
        <f t="shared" si="93"/>
        <v>44454</v>
      </c>
      <c r="K272" s="72">
        <f t="shared" si="94"/>
        <v>40</v>
      </c>
      <c r="L272" s="73">
        <f t="shared" si="95"/>
        <v>40</v>
      </c>
      <c r="M272" s="74">
        <f t="shared" si="88"/>
        <v>1.006244929</v>
      </c>
      <c r="N272" s="74">
        <f t="shared" si="89"/>
        <v>1.0161597520000001</v>
      </c>
      <c r="O272" s="73">
        <f t="shared" si="96"/>
        <v>0</v>
      </c>
      <c r="P272" s="70">
        <f t="shared" si="97"/>
        <v>16.159752000000001</v>
      </c>
      <c r="Q272" s="70">
        <f t="shared" si="98"/>
        <v>0</v>
      </c>
      <c r="R272" s="75" t="str">
        <f t="shared" si="99"/>
        <v>J=</v>
      </c>
      <c r="S272" s="71">
        <f t="shared" si="100"/>
        <v>44635</v>
      </c>
      <c r="T272" s="8"/>
      <c r="U272" s="8"/>
      <c r="V272" s="8"/>
      <c r="W272" s="8"/>
      <c r="X272" s="1"/>
      <c r="Y272" s="8"/>
      <c r="Z272" s="8"/>
      <c r="AA272" s="8"/>
      <c r="AB272" s="8"/>
      <c r="AC272" s="8"/>
      <c r="AD272" s="9"/>
      <c r="AE272" s="8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</row>
    <row r="273" spans="1:194" x14ac:dyDescent="0.15">
      <c r="A273" s="68">
        <f t="shared" si="101"/>
        <v>44516</v>
      </c>
      <c r="B273" s="81">
        <f t="shared" si="90"/>
        <v>1016.6152489999999</v>
      </c>
      <c r="C273" s="70">
        <f t="shared" si="91"/>
        <v>1000</v>
      </c>
      <c r="D273" s="11">
        <f>IF(VLOOKUP(A273,[1]DI!$A$4:$B$15000,2)=0,D272,VLOOKUP(A273,[1]DI!$A$4:$B$15000,2))</f>
        <v>7.6499999999999999E-2</v>
      </c>
      <c r="E273" s="70">
        <f t="shared" si="102"/>
        <v>1.0002925600000001</v>
      </c>
      <c r="F273" s="70">
        <f>(TRUNC(PRODUCT($E$12:$E272),16))</f>
        <v>1.0363374838135899</v>
      </c>
      <c r="G273" s="70">
        <f t="shared" si="103"/>
        <v>1.02592564191556</v>
      </c>
      <c r="H273" s="70">
        <f t="shared" si="104"/>
        <v>1.0101487300000001</v>
      </c>
      <c r="I273" s="69">
        <f t="shared" si="92"/>
        <v>0.04</v>
      </c>
      <c r="J273" s="71">
        <f t="shared" si="93"/>
        <v>44454</v>
      </c>
      <c r="K273" s="72">
        <f t="shared" si="94"/>
        <v>41</v>
      </c>
      <c r="L273" s="73">
        <f t="shared" si="95"/>
        <v>41</v>
      </c>
      <c r="M273" s="74">
        <f t="shared" si="88"/>
        <v>1.0064015509999999</v>
      </c>
      <c r="N273" s="74">
        <f t="shared" si="89"/>
        <v>1.016615249</v>
      </c>
      <c r="O273" s="73">
        <f t="shared" si="96"/>
        <v>0</v>
      </c>
      <c r="P273" s="70">
        <f t="shared" si="97"/>
        <v>16.615248999999999</v>
      </c>
      <c r="Q273" s="70">
        <f t="shared" si="98"/>
        <v>0</v>
      </c>
      <c r="R273" s="75" t="str">
        <f t="shared" si="99"/>
        <v>J=</v>
      </c>
      <c r="S273" s="71">
        <f t="shared" si="100"/>
        <v>44635</v>
      </c>
      <c r="T273" s="8"/>
      <c r="U273" s="8"/>
      <c r="V273" s="8"/>
      <c r="W273" s="8"/>
      <c r="X273" s="1"/>
      <c r="Y273" s="8"/>
      <c r="Z273" s="8"/>
      <c r="AA273" s="8"/>
      <c r="AB273" s="8"/>
      <c r="AC273" s="8"/>
      <c r="AD273" s="9"/>
      <c r="AE273" s="8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</row>
    <row r="274" spans="1:194" x14ac:dyDescent="0.15">
      <c r="A274" s="68">
        <f t="shared" si="101"/>
        <v>44517</v>
      </c>
      <c r="B274" s="81">
        <f t="shared" si="90"/>
        <v>1017.07095299</v>
      </c>
      <c r="C274" s="70">
        <f t="shared" si="91"/>
        <v>1000</v>
      </c>
      <c r="D274" s="11">
        <f>IF(VLOOKUP(A274,[1]DI!$A$4:$B$15000,2)=0,D273,VLOOKUP(A274,[1]DI!$A$4:$B$15000,2))</f>
        <v>7.6499999999999999E-2</v>
      </c>
      <c r="E274" s="70">
        <f t="shared" si="102"/>
        <v>1.0002925600000001</v>
      </c>
      <c r="F274" s="70">
        <f>(TRUNC(PRODUCT($E$12:$E273),16))</f>
        <v>1.03664067470786</v>
      </c>
      <c r="G274" s="70">
        <f t="shared" si="103"/>
        <v>1.02592564191556</v>
      </c>
      <c r="H274" s="70">
        <f t="shared" si="104"/>
        <v>1.0104442600000001</v>
      </c>
      <c r="I274" s="69">
        <f t="shared" si="92"/>
        <v>0.04</v>
      </c>
      <c r="J274" s="71">
        <f t="shared" si="93"/>
        <v>44454</v>
      </c>
      <c r="K274" s="72">
        <f t="shared" si="94"/>
        <v>42</v>
      </c>
      <c r="L274" s="73">
        <f t="shared" si="95"/>
        <v>42</v>
      </c>
      <c r="M274" s="74">
        <f t="shared" si="88"/>
        <v>1.0065581969999999</v>
      </c>
      <c r="N274" s="74">
        <f t="shared" si="89"/>
        <v>1.0170709529999999</v>
      </c>
      <c r="O274" s="73">
        <f t="shared" si="96"/>
        <v>0</v>
      </c>
      <c r="P274" s="70">
        <f t="shared" si="97"/>
        <v>17.070952989999999</v>
      </c>
      <c r="Q274" s="70">
        <f t="shared" si="98"/>
        <v>0</v>
      </c>
      <c r="R274" s="75" t="str">
        <f t="shared" si="99"/>
        <v>J=</v>
      </c>
      <c r="S274" s="71">
        <f t="shared" si="100"/>
        <v>44635</v>
      </c>
      <c r="T274" s="8"/>
      <c r="U274" s="8"/>
      <c r="V274" s="8"/>
      <c r="W274" s="8"/>
      <c r="X274" s="1"/>
      <c r="Y274" s="8"/>
      <c r="Z274" s="8"/>
      <c r="AA274" s="8"/>
      <c r="AB274" s="8"/>
      <c r="AC274" s="8"/>
      <c r="AD274" s="9"/>
      <c r="AE274" s="8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</row>
    <row r="275" spans="1:194" x14ac:dyDescent="0.15">
      <c r="A275" s="68">
        <f t="shared" si="101"/>
        <v>44518</v>
      </c>
      <c r="B275" s="81">
        <f t="shared" si="90"/>
        <v>1017.526855</v>
      </c>
      <c r="C275" s="70">
        <f t="shared" si="91"/>
        <v>1000</v>
      </c>
      <c r="D275" s="11">
        <f>IF(VLOOKUP(A275,[1]DI!$A$4:$B$15000,2)=0,D274,VLOOKUP(A275,[1]DI!$A$4:$B$15000,2))</f>
        <v>7.6499999999999999E-2</v>
      </c>
      <c r="E275" s="70">
        <f t="shared" si="102"/>
        <v>1.0002925600000001</v>
      </c>
      <c r="F275" s="70">
        <f>(TRUNC(PRODUCT($E$12:$E274),16))</f>
        <v>1.0369439543036501</v>
      </c>
      <c r="G275" s="70">
        <f t="shared" si="103"/>
        <v>1.02592564191556</v>
      </c>
      <c r="H275" s="70">
        <f t="shared" si="104"/>
        <v>1.0107398700000001</v>
      </c>
      <c r="I275" s="69">
        <f t="shared" si="92"/>
        <v>0.04</v>
      </c>
      <c r="J275" s="71">
        <f t="shared" si="93"/>
        <v>44454</v>
      </c>
      <c r="K275" s="72">
        <f t="shared" si="94"/>
        <v>43</v>
      </c>
      <c r="L275" s="73">
        <f t="shared" si="95"/>
        <v>43</v>
      </c>
      <c r="M275" s="74">
        <f t="shared" si="88"/>
        <v>1.006714868</v>
      </c>
      <c r="N275" s="74">
        <f t="shared" si="89"/>
        <v>1.0175268550000001</v>
      </c>
      <c r="O275" s="73">
        <f t="shared" si="96"/>
        <v>0</v>
      </c>
      <c r="P275" s="70">
        <f t="shared" si="97"/>
        <v>17.526855000000001</v>
      </c>
      <c r="Q275" s="70">
        <f t="shared" si="98"/>
        <v>0</v>
      </c>
      <c r="R275" s="75" t="str">
        <f t="shared" si="99"/>
        <v>J=</v>
      </c>
      <c r="S275" s="71">
        <f t="shared" si="100"/>
        <v>44635</v>
      </c>
      <c r="T275" s="8"/>
      <c r="U275" s="8"/>
      <c r="V275" s="8"/>
      <c r="W275" s="8"/>
      <c r="X275" s="1"/>
      <c r="Y275" s="8"/>
      <c r="Z275" s="8"/>
      <c r="AA275" s="8"/>
      <c r="AB275" s="8"/>
      <c r="AC275" s="8"/>
      <c r="AD275" s="9"/>
      <c r="AE275" s="8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</row>
    <row r="276" spans="1:194" x14ac:dyDescent="0.15">
      <c r="A276" s="68">
        <f t="shared" si="101"/>
        <v>44519</v>
      </c>
      <c r="B276" s="81">
        <f t="shared" si="90"/>
        <v>1017.982975</v>
      </c>
      <c r="C276" s="70">
        <f t="shared" si="91"/>
        <v>1000</v>
      </c>
      <c r="D276" s="11">
        <f>IF(VLOOKUP(A276,[1]DI!$A$4:$B$15000,2)=0,D275,VLOOKUP(A276,[1]DI!$A$4:$B$15000,2))</f>
        <v>7.6499999999999999E-2</v>
      </c>
      <c r="E276" s="70">
        <f t="shared" si="102"/>
        <v>1.0002925600000001</v>
      </c>
      <c r="F276" s="70">
        <f>(TRUNC(PRODUCT($E$12:$E275),16))</f>
        <v>1.0372473226269201</v>
      </c>
      <c r="G276" s="70">
        <f t="shared" si="103"/>
        <v>1.02592564191556</v>
      </c>
      <c r="H276" s="70">
        <f t="shared" si="104"/>
        <v>1.0110355799999999</v>
      </c>
      <c r="I276" s="69">
        <f t="shared" si="92"/>
        <v>0.04</v>
      </c>
      <c r="J276" s="71">
        <f t="shared" si="93"/>
        <v>44454</v>
      </c>
      <c r="K276" s="72">
        <f t="shared" si="94"/>
        <v>44</v>
      </c>
      <c r="L276" s="73">
        <f t="shared" si="95"/>
        <v>44</v>
      </c>
      <c r="M276" s="74">
        <f t="shared" si="88"/>
        <v>1.006871563</v>
      </c>
      <c r="N276" s="74">
        <f t="shared" si="89"/>
        <v>1.017982975</v>
      </c>
      <c r="O276" s="73">
        <f t="shared" si="96"/>
        <v>0</v>
      </c>
      <c r="P276" s="70">
        <f t="shared" si="97"/>
        <v>17.982975</v>
      </c>
      <c r="Q276" s="70">
        <f t="shared" si="98"/>
        <v>0</v>
      </c>
      <c r="R276" s="75" t="str">
        <f t="shared" si="99"/>
        <v>J=</v>
      </c>
      <c r="S276" s="71">
        <f t="shared" si="100"/>
        <v>44635</v>
      </c>
      <c r="T276" s="8"/>
      <c r="U276" s="8"/>
      <c r="V276" s="8"/>
      <c r="W276" s="8"/>
      <c r="X276" s="1"/>
      <c r="Y276" s="8"/>
      <c r="Z276" s="8"/>
      <c r="AA276" s="8"/>
      <c r="AB276" s="8"/>
      <c r="AC276" s="8"/>
      <c r="AD276" s="9"/>
      <c r="AE276" s="8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</row>
    <row r="277" spans="1:194" x14ac:dyDescent="0.15">
      <c r="A277" s="68">
        <f t="shared" si="101"/>
        <v>44522</v>
      </c>
      <c r="B277" s="81">
        <f t="shared" si="90"/>
        <v>1018.43928199</v>
      </c>
      <c r="C277" s="70">
        <f t="shared" si="91"/>
        <v>1000</v>
      </c>
      <c r="D277" s="11">
        <f>IF(VLOOKUP(A277,[1]DI!$A$4:$B$15000,2)=0,D276,VLOOKUP(A277,[1]DI!$A$4:$B$15000,2))</f>
        <v>7.6499999999999999E-2</v>
      </c>
      <c r="E277" s="70">
        <f t="shared" si="102"/>
        <v>1.0002925600000001</v>
      </c>
      <c r="F277" s="70">
        <f>(TRUNC(PRODUCT($E$12:$E276),16))</f>
        <v>1.0375507797036301</v>
      </c>
      <c r="G277" s="70">
        <f t="shared" si="103"/>
        <v>1.02592564191556</v>
      </c>
      <c r="H277" s="70">
        <f t="shared" si="104"/>
        <v>1.01133136</v>
      </c>
      <c r="I277" s="69">
        <f t="shared" si="92"/>
        <v>0.04</v>
      </c>
      <c r="J277" s="71">
        <f t="shared" si="93"/>
        <v>44454</v>
      </c>
      <c r="K277" s="72">
        <f t="shared" si="94"/>
        <v>45</v>
      </c>
      <c r="L277" s="73">
        <f t="shared" si="95"/>
        <v>45</v>
      </c>
      <c r="M277" s="74">
        <f t="shared" si="88"/>
        <v>1.0070282820000001</v>
      </c>
      <c r="N277" s="74">
        <f t="shared" si="89"/>
        <v>1.0184392819999999</v>
      </c>
      <c r="O277" s="73">
        <f t="shared" si="96"/>
        <v>0</v>
      </c>
      <c r="P277" s="70">
        <f t="shared" si="97"/>
        <v>18.439281990000001</v>
      </c>
      <c r="Q277" s="70">
        <f t="shared" si="98"/>
        <v>0</v>
      </c>
      <c r="R277" s="75" t="str">
        <f t="shared" si="99"/>
        <v>J=</v>
      </c>
      <c r="S277" s="71">
        <f t="shared" si="100"/>
        <v>44635</v>
      </c>
      <c r="T277" s="8"/>
      <c r="U277" s="8"/>
      <c r="V277" s="8"/>
      <c r="W277" s="8"/>
      <c r="X277" s="1"/>
      <c r="Y277" s="8"/>
      <c r="Z277" s="8"/>
      <c r="AA277" s="8"/>
      <c r="AB277" s="8"/>
      <c r="AC277" s="8"/>
      <c r="AD277" s="9"/>
      <c r="AE277" s="8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</row>
    <row r="278" spans="1:194" x14ac:dyDescent="0.15">
      <c r="A278" s="68">
        <f t="shared" si="101"/>
        <v>44523</v>
      </c>
      <c r="B278" s="81">
        <f t="shared" si="90"/>
        <v>1018.89580799</v>
      </c>
      <c r="C278" s="70">
        <f t="shared" si="91"/>
        <v>1000</v>
      </c>
      <c r="D278" s="11">
        <f>IF(VLOOKUP(A278,[1]DI!$A$4:$B$15000,2)=0,D277,VLOOKUP(A278,[1]DI!$A$4:$B$15000,2))</f>
        <v>7.6499999999999999E-2</v>
      </c>
      <c r="E278" s="70">
        <f t="shared" si="102"/>
        <v>1.0002925600000001</v>
      </c>
      <c r="F278" s="70">
        <f>(TRUNC(PRODUCT($E$12:$E277),16))</f>
        <v>1.0378543255597401</v>
      </c>
      <c r="G278" s="70">
        <f t="shared" si="103"/>
        <v>1.02592564191556</v>
      </c>
      <c r="H278" s="70">
        <f t="shared" si="104"/>
        <v>1.0116272399999999</v>
      </c>
      <c r="I278" s="69">
        <f t="shared" si="92"/>
        <v>0.04</v>
      </c>
      <c r="J278" s="71">
        <f t="shared" si="93"/>
        <v>44454</v>
      </c>
      <c r="K278" s="72">
        <f t="shared" si="94"/>
        <v>46</v>
      </c>
      <c r="L278" s="73">
        <f t="shared" si="95"/>
        <v>46</v>
      </c>
      <c r="M278" s="74">
        <f t="shared" si="88"/>
        <v>1.0071850259999999</v>
      </c>
      <c r="N278" s="74">
        <f t="shared" si="89"/>
        <v>1.0188958079999999</v>
      </c>
      <c r="O278" s="73">
        <f t="shared" si="96"/>
        <v>0</v>
      </c>
      <c r="P278" s="70">
        <f t="shared" si="97"/>
        <v>18.895807990000002</v>
      </c>
      <c r="Q278" s="70">
        <f t="shared" si="98"/>
        <v>0</v>
      </c>
      <c r="R278" s="75" t="str">
        <f t="shared" si="99"/>
        <v>J=</v>
      </c>
      <c r="S278" s="71">
        <f t="shared" si="100"/>
        <v>44635</v>
      </c>
      <c r="T278" s="8"/>
      <c r="U278" s="8"/>
      <c r="V278" s="8"/>
      <c r="W278" s="8"/>
      <c r="X278" s="1"/>
      <c r="Y278" s="8"/>
      <c r="Z278" s="8"/>
      <c r="AA278" s="8"/>
      <c r="AB278" s="8"/>
      <c r="AC278" s="8"/>
      <c r="AD278" s="9"/>
      <c r="AE278" s="8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</row>
    <row r="279" spans="1:194" x14ac:dyDescent="0.15">
      <c r="A279" s="68">
        <f t="shared" si="101"/>
        <v>44524</v>
      </c>
      <c r="B279" s="81">
        <f t="shared" si="90"/>
        <v>1019.352532</v>
      </c>
      <c r="C279" s="70">
        <f t="shared" si="91"/>
        <v>1000</v>
      </c>
      <c r="D279" s="11">
        <f>IF(VLOOKUP(A279,[1]DI!$A$4:$B$15000,2)=0,D278,VLOOKUP(A279,[1]DI!$A$4:$B$15000,2))</f>
        <v>7.6499999999999999E-2</v>
      </c>
      <c r="E279" s="70">
        <f t="shared" si="102"/>
        <v>1.0002925600000001</v>
      </c>
      <c r="F279" s="70">
        <f>(TRUNC(PRODUCT($E$12:$E278),16))</f>
        <v>1.0381579602212201</v>
      </c>
      <c r="G279" s="70">
        <f t="shared" si="103"/>
        <v>1.02592564191556</v>
      </c>
      <c r="H279" s="70">
        <f t="shared" si="104"/>
        <v>1.0119232</v>
      </c>
      <c r="I279" s="69">
        <f t="shared" si="92"/>
        <v>0.04</v>
      </c>
      <c r="J279" s="71">
        <f t="shared" si="93"/>
        <v>44454</v>
      </c>
      <c r="K279" s="72">
        <f t="shared" si="94"/>
        <v>47</v>
      </c>
      <c r="L279" s="73">
        <f t="shared" si="95"/>
        <v>47</v>
      </c>
      <c r="M279" s="74">
        <f t="shared" si="88"/>
        <v>1.007341794</v>
      </c>
      <c r="N279" s="74">
        <f t="shared" si="89"/>
        <v>1.0193525320000001</v>
      </c>
      <c r="O279" s="73">
        <f t="shared" si="96"/>
        <v>0</v>
      </c>
      <c r="P279" s="70">
        <f t="shared" si="97"/>
        <v>19.352532</v>
      </c>
      <c r="Q279" s="70">
        <f t="shared" si="98"/>
        <v>0</v>
      </c>
      <c r="R279" s="75" t="str">
        <f t="shared" si="99"/>
        <v>J=</v>
      </c>
      <c r="S279" s="71">
        <f t="shared" si="100"/>
        <v>44635</v>
      </c>
      <c r="T279" s="8"/>
      <c r="U279" s="8"/>
      <c r="V279" s="8"/>
      <c r="W279" s="8"/>
      <c r="X279" s="1"/>
      <c r="Y279" s="8"/>
      <c r="Z279" s="8"/>
      <c r="AA279" s="8"/>
      <c r="AB279" s="8"/>
      <c r="AC279" s="8"/>
      <c r="AD279" s="9"/>
      <c r="AE279" s="8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</row>
    <row r="280" spans="1:194" x14ac:dyDescent="0.15">
      <c r="A280" s="68">
        <f t="shared" si="101"/>
        <v>44525</v>
      </c>
      <c r="B280" s="81">
        <f t="shared" si="90"/>
        <v>1019.80946399</v>
      </c>
      <c r="C280" s="70">
        <f t="shared" si="91"/>
        <v>1000</v>
      </c>
      <c r="D280" s="11">
        <f>IF(VLOOKUP(A280,[1]DI!$A$4:$B$15000,2)=0,D279,VLOOKUP(A280,[1]DI!$A$4:$B$15000,2))</f>
        <v>7.6499999999999999E-2</v>
      </c>
      <c r="E280" s="70">
        <f t="shared" si="102"/>
        <v>1.0002925600000001</v>
      </c>
      <c r="F280" s="70">
        <f>(TRUNC(PRODUCT($E$12:$E279),16))</f>
        <v>1.0384616837140701</v>
      </c>
      <c r="G280" s="70">
        <f t="shared" si="103"/>
        <v>1.02592564191556</v>
      </c>
      <c r="H280" s="70">
        <f t="shared" si="104"/>
        <v>1.01221925</v>
      </c>
      <c r="I280" s="69">
        <f t="shared" si="92"/>
        <v>0.04</v>
      </c>
      <c r="J280" s="71">
        <f t="shared" si="93"/>
        <v>44454</v>
      </c>
      <c r="K280" s="72">
        <f t="shared" si="94"/>
        <v>48</v>
      </c>
      <c r="L280" s="73">
        <f t="shared" si="95"/>
        <v>48</v>
      </c>
      <c r="M280" s="74">
        <f t="shared" si="88"/>
        <v>1.0074985869999999</v>
      </c>
      <c r="N280" s="74">
        <f t="shared" si="89"/>
        <v>1.0198094639999999</v>
      </c>
      <c r="O280" s="73">
        <f t="shared" si="96"/>
        <v>0</v>
      </c>
      <c r="P280" s="70">
        <f t="shared" si="97"/>
        <v>19.809463990000001</v>
      </c>
      <c r="Q280" s="70">
        <f t="shared" si="98"/>
        <v>0</v>
      </c>
      <c r="R280" s="75" t="str">
        <f t="shared" si="99"/>
        <v>J=</v>
      </c>
      <c r="S280" s="71">
        <f t="shared" si="100"/>
        <v>44635</v>
      </c>
      <c r="T280" s="8"/>
      <c r="U280" s="8"/>
      <c r="V280" s="8"/>
      <c r="W280" s="8"/>
      <c r="X280" s="1"/>
      <c r="Y280" s="8"/>
      <c r="Z280" s="8"/>
      <c r="AA280" s="8"/>
      <c r="AB280" s="8"/>
      <c r="AC280" s="8"/>
      <c r="AD280" s="9"/>
      <c r="AE280" s="8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</row>
    <row r="281" spans="1:194" x14ac:dyDescent="0.15">
      <c r="A281" s="68">
        <f t="shared" si="101"/>
        <v>44526</v>
      </c>
      <c r="B281" s="81">
        <f t="shared" si="90"/>
        <v>1020.2665940000001</v>
      </c>
      <c r="C281" s="70">
        <f t="shared" si="91"/>
        <v>1000</v>
      </c>
      <c r="D281" s="11">
        <f>IF(VLOOKUP(A281,[1]DI!$A$4:$B$15000,2)=0,D280,VLOOKUP(A281,[1]DI!$A$4:$B$15000,2))</f>
        <v>7.6499999999999999E-2</v>
      </c>
      <c r="E281" s="70">
        <f t="shared" si="102"/>
        <v>1.0002925600000001</v>
      </c>
      <c r="F281" s="70">
        <f>(TRUNC(PRODUCT($E$12:$E280),16))</f>
        <v>1.0387654960642501</v>
      </c>
      <c r="G281" s="70">
        <f t="shared" si="103"/>
        <v>1.02592564191556</v>
      </c>
      <c r="H281" s="70">
        <f t="shared" si="104"/>
        <v>1.01251538</v>
      </c>
      <c r="I281" s="69">
        <f t="shared" si="92"/>
        <v>0.04</v>
      </c>
      <c r="J281" s="71">
        <f t="shared" si="93"/>
        <v>44454</v>
      </c>
      <c r="K281" s="72">
        <f t="shared" si="94"/>
        <v>49</v>
      </c>
      <c r="L281" s="73">
        <f t="shared" si="95"/>
        <v>49</v>
      </c>
      <c r="M281" s="74">
        <f t="shared" si="88"/>
        <v>1.0076554040000001</v>
      </c>
      <c r="N281" s="74">
        <f t="shared" si="89"/>
        <v>1.020266594</v>
      </c>
      <c r="O281" s="73">
        <f t="shared" si="96"/>
        <v>0</v>
      </c>
      <c r="P281" s="70">
        <f t="shared" si="97"/>
        <v>20.266594000000001</v>
      </c>
      <c r="Q281" s="70">
        <f t="shared" si="98"/>
        <v>0</v>
      </c>
      <c r="R281" s="75" t="str">
        <f t="shared" si="99"/>
        <v>J=</v>
      </c>
      <c r="S281" s="71">
        <f t="shared" si="100"/>
        <v>44635</v>
      </c>
      <c r="T281" s="8"/>
      <c r="U281" s="8"/>
      <c r="V281" s="8"/>
      <c r="W281" s="8"/>
      <c r="X281" s="1"/>
      <c r="Y281" s="8"/>
      <c r="Z281" s="8"/>
      <c r="AA281" s="8"/>
      <c r="AB281" s="8"/>
      <c r="AC281" s="8"/>
      <c r="AD281" s="9"/>
      <c r="AE281" s="8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</row>
    <row r="282" spans="1:194" x14ac:dyDescent="0.15">
      <c r="A282" s="68">
        <f t="shared" si="101"/>
        <v>44529</v>
      </c>
      <c r="B282" s="81">
        <f t="shared" si="90"/>
        <v>1020.723942</v>
      </c>
      <c r="C282" s="70">
        <f t="shared" si="91"/>
        <v>1000</v>
      </c>
      <c r="D282" s="11">
        <f>IF(VLOOKUP(A282,[1]DI!$A$4:$B$15000,2)=0,D281,VLOOKUP(A282,[1]DI!$A$4:$B$15000,2))</f>
        <v>7.6499999999999999E-2</v>
      </c>
      <c r="E282" s="70">
        <f t="shared" si="102"/>
        <v>1.0002925600000001</v>
      </c>
      <c r="F282" s="70">
        <f>(TRUNC(PRODUCT($E$12:$E281),16))</f>
        <v>1.03906939729778</v>
      </c>
      <c r="G282" s="70">
        <f t="shared" si="103"/>
        <v>1.02592564191556</v>
      </c>
      <c r="H282" s="70">
        <f t="shared" si="104"/>
        <v>1.01281161</v>
      </c>
      <c r="I282" s="69">
        <f t="shared" si="92"/>
        <v>0.04</v>
      </c>
      <c r="J282" s="71">
        <f t="shared" si="93"/>
        <v>44454</v>
      </c>
      <c r="K282" s="72">
        <f t="shared" si="94"/>
        <v>50</v>
      </c>
      <c r="L282" s="73">
        <f t="shared" si="95"/>
        <v>50</v>
      </c>
      <c r="M282" s="74">
        <f t="shared" si="88"/>
        <v>1.007812245</v>
      </c>
      <c r="N282" s="74">
        <f t="shared" si="89"/>
        <v>1.0207239420000001</v>
      </c>
      <c r="O282" s="73">
        <f t="shared" si="96"/>
        <v>0</v>
      </c>
      <c r="P282" s="70">
        <f t="shared" si="97"/>
        <v>20.723942000000001</v>
      </c>
      <c r="Q282" s="70">
        <f t="shared" si="98"/>
        <v>0</v>
      </c>
      <c r="R282" s="75" t="str">
        <f t="shared" si="99"/>
        <v>J=</v>
      </c>
      <c r="S282" s="71">
        <f t="shared" si="100"/>
        <v>44635</v>
      </c>
      <c r="T282" s="8"/>
      <c r="U282" s="8"/>
      <c r="V282" s="8"/>
      <c r="W282" s="8"/>
      <c r="X282" s="1"/>
      <c r="Y282" s="8"/>
      <c r="Z282" s="8"/>
      <c r="AA282" s="8"/>
      <c r="AB282" s="8"/>
      <c r="AC282" s="8"/>
      <c r="AD282" s="9"/>
      <c r="AE282" s="8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</row>
    <row r="283" spans="1:194" x14ac:dyDescent="0.15">
      <c r="A283" s="68">
        <f t="shared" si="101"/>
        <v>44530</v>
      </c>
      <c r="B283" s="81">
        <f t="shared" si="90"/>
        <v>1021.181479</v>
      </c>
      <c r="C283" s="70">
        <f t="shared" si="91"/>
        <v>1000</v>
      </c>
      <c r="D283" s="11">
        <f>IF(VLOOKUP(A283,[1]DI!$A$4:$B$15000,2)=0,D282,VLOOKUP(A283,[1]DI!$A$4:$B$15000,2))</f>
        <v>7.6499999999999999E-2</v>
      </c>
      <c r="E283" s="70">
        <f t="shared" si="102"/>
        <v>1.0002925600000001</v>
      </c>
      <c r="F283" s="70">
        <f>(TRUNC(PRODUCT($E$12:$E282),16))</f>
        <v>1.0393733874406601</v>
      </c>
      <c r="G283" s="70">
        <f t="shared" si="103"/>
        <v>1.02592564191556</v>
      </c>
      <c r="H283" s="70">
        <f t="shared" si="104"/>
        <v>1.01310791</v>
      </c>
      <c r="I283" s="69">
        <f t="shared" si="92"/>
        <v>0.04</v>
      </c>
      <c r="J283" s="71">
        <f t="shared" si="93"/>
        <v>44454</v>
      </c>
      <c r="K283" s="72">
        <f t="shared" si="94"/>
        <v>51</v>
      </c>
      <c r="L283" s="73">
        <f t="shared" si="95"/>
        <v>51</v>
      </c>
      <c r="M283" s="74">
        <f t="shared" si="88"/>
        <v>1.007969111</v>
      </c>
      <c r="N283" s="74">
        <f t="shared" si="89"/>
        <v>1.021181479</v>
      </c>
      <c r="O283" s="73">
        <f t="shared" si="96"/>
        <v>0</v>
      </c>
      <c r="P283" s="70">
        <f t="shared" si="97"/>
        <v>21.181479</v>
      </c>
      <c r="Q283" s="70">
        <f t="shared" si="98"/>
        <v>0</v>
      </c>
      <c r="R283" s="75" t="str">
        <f t="shared" si="99"/>
        <v>J=</v>
      </c>
      <c r="S283" s="71">
        <f t="shared" si="100"/>
        <v>44635</v>
      </c>
      <c r="T283" s="8"/>
      <c r="U283" s="8"/>
      <c r="V283" s="8"/>
      <c r="W283" s="8"/>
      <c r="X283" s="1"/>
      <c r="Y283" s="8"/>
      <c r="Z283" s="8"/>
      <c r="AA283" s="8"/>
      <c r="AB283" s="8"/>
      <c r="AC283" s="8"/>
      <c r="AD283" s="9"/>
      <c r="AE283" s="8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</row>
    <row r="284" spans="1:194" x14ac:dyDescent="0.15">
      <c r="A284" s="68">
        <f t="shared" si="101"/>
        <v>44531</v>
      </c>
      <c r="B284" s="81">
        <f t="shared" si="90"/>
        <v>1021.639234</v>
      </c>
      <c r="C284" s="70">
        <f t="shared" si="91"/>
        <v>1000</v>
      </c>
      <c r="D284" s="11">
        <f>IF(VLOOKUP(A284,[1]DI!$A$4:$B$15000,2)=0,D283,VLOOKUP(A284,[1]DI!$A$4:$B$15000,2))</f>
        <v>7.6499999999999999E-2</v>
      </c>
      <c r="E284" s="70">
        <f t="shared" si="102"/>
        <v>1.0002925600000001</v>
      </c>
      <c r="F284" s="70">
        <f>(TRUNC(PRODUCT($E$12:$E283),16))</f>
        <v>1.0396774665188899</v>
      </c>
      <c r="G284" s="70">
        <f t="shared" si="103"/>
        <v>1.02592564191556</v>
      </c>
      <c r="H284" s="70">
        <f t="shared" si="104"/>
        <v>1.0134043100000001</v>
      </c>
      <c r="I284" s="69">
        <f t="shared" si="92"/>
        <v>0.04</v>
      </c>
      <c r="J284" s="71">
        <f t="shared" si="93"/>
        <v>44454</v>
      </c>
      <c r="K284" s="72">
        <f t="shared" si="94"/>
        <v>52</v>
      </c>
      <c r="L284" s="73">
        <f t="shared" si="95"/>
        <v>52</v>
      </c>
      <c r="M284" s="74">
        <f t="shared" si="88"/>
        <v>1.0081260009999999</v>
      </c>
      <c r="N284" s="74">
        <f t="shared" si="89"/>
        <v>1.021639234</v>
      </c>
      <c r="O284" s="73">
        <f t="shared" si="96"/>
        <v>0</v>
      </c>
      <c r="P284" s="70">
        <f t="shared" si="97"/>
        <v>21.639233999999998</v>
      </c>
      <c r="Q284" s="70">
        <f t="shared" si="98"/>
        <v>0</v>
      </c>
      <c r="R284" s="75" t="str">
        <f t="shared" si="99"/>
        <v>J=</v>
      </c>
      <c r="S284" s="71">
        <f t="shared" si="100"/>
        <v>44635</v>
      </c>
      <c r="T284" s="8"/>
      <c r="U284" s="8"/>
      <c r="V284" s="8"/>
      <c r="W284" s="8"/>
      <c r="X284" s="1"/>
      <c r="Y284" s="8"/>
      <c r="Z284" s="8"/>
      <c r="AA284" s="8"/>
      <c r="AB284" s="8"/>
      <c r="AC284" s="8"/>
      <c r="AD284" s="9"/>
      <c r="AE284" s="8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</row>
    <row r="285" spans="1:194" x14ac:dyDescent="0.15">
      <c r="A285" s="68">
        <f t="shared" si="101"/>
        <v>44532</v>
      </c>
      <c r="B285" s="81">
        <f t="shared" si="90"/>
        <v>1022.097188</v>
      </c>
      <c r="C285" s="70">
        <f t="shared" si="91"/>
        <v>1000</v>
      </c>
      <c r="D285" s="11">
        <f>IF(VLOOKUP(A285,[1]DI!$A$4:$B$15000,2)=0,D284,VLOOKUP(A285,[1]DI!$A$4:$B$15000,2))</f>
        <v>7.6499999999999999E-2</v>
      </c>
      <c r="E285" s="70">
        <f t="shared" si="102"/>
        <v>1.0002925600000001</v>
      </c>
      <c r="F285" s="70">
        <f>(TRUNC(PRODUCT($E$12:$E284),16))</f>
        <v>1.03998163455849</v>
      </c>
      <c r="G285" s="70">
        <f t="shared" si="103"/>
        <v>1.02592564191556</v>
      </c>
      <c r="H285" s="70">
        <f t="shared" si="104"/>
        <v>1.0137007899999999</v>
      </c>
      <c r="I285" s="69">
        <f t="shared" si="92"/>
        <v>0.04</v>
      </c>
      <c r="J285" s="71">
        <f t="shared" si="93"/>
        <v>44454</v>
      </c>
      <c r="K285" s="72">
        <f t="shared" si="94"/>
        <v>53</v>
      </c>
      <c r="L285" s="73">
        <f t="shared" si="95"/>
        <v>53</v>
      </c>
      <c r="M285" s="74">
        <f t="shared" si="88"/>
        <v>1.008282916</v>
      </c>
      <c r="N285" s="74">
        <f t="shared" si="89"/>
        <v>1.022097188</v>
      </c>
      <c r="O285" s="73">
        <f t="shared" si="96"/>
        <v>0</v>
      </c>
      <c r="P285" s="70">
        <f t="shared" si="97"/>
        <v>22.097187999999999</v>
      </c>
      <c r="Q285" s="70">
        <f t="shared" si="98"/>
        <v>0</v>
      </c>
      <c r="R285" s="75" t="str">
        <f t="shared" si="99"/>
        <v>J=</v>
      </c>
      <c r="S285" s="71">
        <f t="shared" si="100"/>
        <v>44635</v>
      </c>
      <c r="T285" s="16"/>
      <c r="U285" s="8"/>
      <c r="V285" s="8"/>
      <c r="W285" s="16"/>
      <c r="X285" s="18"/>
      <c r="Y285" s="16"/>
      <c r="Z285" s="16"/>
      <c r="AA285" s="16"/>
      <c r="AB285" s="16"/>
      <c r="AC285" s="16"/>
      <c r="AD285" s="19"/>
      <c r="AE285" s="16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8"/>
      <c r="FR285" s="18"/>
      <c r="FS285" s="18"/>
      <c r="FT285" s="18"/>
      <c r="FU285" s="18"/>
      <c r="FV285" s="18"/>
      <c r="FW285" s="18"/>
      <c r="FX285" s="18"/>
      <c r="FY285" s="18"/>
      <c r="FZ285" s="18"/>
      <c r="GA285" s="18"/>
      <c r="GB285" s="18"/>
      <c r="GC285" s="18"/>
      <c r="GD285" s="18"/>
      <c r="GE285" s="18"/>
      <c r="GF285" s="18"/>
      <c r="GG285" s="18"/>
      <c r="GH285" s="18"/>
      <c r="GI285" s="18"/>
      <c r="GJ285" s="18"/>
      <c r="GK285" s="18"/>
      <c r="GL285" s="18"/>
    </row>
    <row r="286" spans="1:194" x14ac:dyDescent="0.15">
      <c r="A286" s="68">
        <f t="shared" si="101"/>
        <v>44533</v>
      </c>
      <c r="B286" s="81">
        <f t="shared" si="90"/>
        <v>1022.555351</v>
      </c>
      <c r="C286" s="70">
        <f t="shared" si="91"/>
        <v>1000</v>
      </c>
      <c r="D286" s="11">
        <f>IF(VLOOKUP(A286,[1]DI!$A$4:$B$15000,2)=0,D285,VLOOKUP(A286,[1]DI!$A$4:$B$15000,2))</f>
        <v>7.6499999999999999E-2</v>
      </c>
      <c r="E286" s="70">
        <f t="shared" si="102"/>
        <v>1.0002925600000001</v>
      </c>
      <c r="F286" s="70">
        <f>(TRUNC(PRODUCT($E$12:$E285),16))</f>
        <v>1.0402858915855</v>
      </c>
      <c r="G286" s="70">
        <f t="shared" si="103"/>
        <v>1.02592564191556</v>
      </c>
      <c r="H286" s="70">
        <f t="shared" si="104"/>
        <v>1.0139973600000001</v>
      </c>
      <c r="I286" s="69">
        <f t="shared" si="92"/>
        <v>0.04</v>
      </c>
      <c r="J286" s="71">
        <f t="shared" si="93"/>
        <v>44454</v>
      </c>
      <c r="K286" s="72">
        <f t="shared" si="94"/>
        <v>54</v>
      </c>
      <c r="L286" s="73">
        <f t="shared" si="95"/>
        <v>54</v>
      </c>
      <c r="M286" s="74">
        <f t="shared" si="88"/>
        <v>1.008439855</v>
      </c>
      <c r="N286" s="74">
        <f t="shared" si="89"/>
        <v>1.0225553510000001</v>
      </c>
      <c r="O286" s="73">
        <f t="shared" si="96"/>
        <v>0</v>
      </c>
      <c r="P286" s="70">
        <f t="shared" si="97"/>
        <v>22.555351000000002</v>
      </c>
      <c r="Q286" s="70">
        <f t="shared" si="98"/>
        <v>0</v>
      </c>
      <c r="R286" s="75" t="str">
        <f t="shared" si="99"/>
        <v>J=</v>
      </c>
      <c r="S286" s="71">
        <f t="shared" si="100"/>
        <v>44635</v>
      </c>
      <c r="T286" s="8"/>
      <c r="U286" s="8"/>
      <c r="V286" s="8"/>
      <c r="W286" s="8"/>
      <c r="X286" s="1"/>
      <c r="Y286" s="8"/>
      <c r="Z286" s="8"/>
      <c r="AA286" s="8"/>
      <c r="AB286" s="8"/>
      <c r="AC286" s="8"/>
      <c r="AD286" s="9"/>
      <c r="AE286" s="8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</row>
    <row r="287" spans="1:194" x14ac:dyDescent="0.15">
      <c r="A287" s="68">
        <f t="shared" si="101"/>
        <v>44536</v>
      </c>
      <c r="B287" s="81">
        <f t="shared" si="90"/>
        <v>1023.0137120000001</v>
      </c>
      <c r="C287" s="70">
        <f t="shared" si="91"/>
        <v>1000</v>
      </c>
      <c r="D287" s="11">
        <f>IF(VLOOKUP(A287,[1]DI!$A$4:$B$15000,2)=0,D286,VLOOKUP(A287,[1]DI!$A$4:$B$15000,2))</f>
        <v>7.6499999999999999E-2</v>
      </c>
      <c r="E287" s="70">
        <f t="shared" si="102"/>
        <v>1.0002925600000001</v>
      </c>
      <c r="F287" s="70">
        <f>(TRUNC(PRODUCT($E$12:$E286),16))</f>
        <v>1.0405902376259399</v>
      </c>
      <c r="G287" s="70">
        <f t="shared" si="103"/>
        <v>1.02592564191556</v>
      </c>
      <c r="H287" s="70">
        <f t="shared" si="104"/>
        <v>1.01429401</v>
      </c>
      <c r="I287" s="69">
        <f t="shared" si="92"/>
        <v>0.04</v>
      </c>
      <c r="J287" s="71">
        <f t="shared" si="93"/>
        <v>44454</v>
      </c>
      <c r="K287" s="72">
        <f t="shared" si="94"/>
        <v>55</v>
      </c>
      <c r="L287" s="73">
        <f t="shared" si="95"/>
        <v>55</v>
      </c>
      <c r="M287" s="74">
        <f t="shared" si="88"/>
        <v>1.0085968190000001</v>
      </c>
      <c r="N287" s="74">
        <f t="shared" si="89"/>
        <v>1.023013712</v>
      </c>
      <c r="O287" s="73">
        <f t="shared" si="96"/>
        <v>0</v>
      </c>
      <c r="P287" s="70">
        <f t="shared" si="97"/>
        <v>23.013712000000002</v>
      </c>
      <c r="Q287" s="70">
        <f t="shared" si="98"/>
        <v>0</v>
      </c>
      <c r="R287" s="75" t="str">
        <f t="shared" si="99"/>
        <v>J=</v>
      </c>
      <c r="S287" s="71">
        <f t="shared" si="100"/>
        <v>44635</v>
      </c>
      <c r="T287" s="8"/>
      <c r="U287" s="8"/>
      <c r="V287" s="8"/>
      <c r="W287" s="8"/>
      <c r="X287" s="1"/>
      <c r="Y287" s="8"/>
      <c r="Z287" s="8"/>
      <c r="AA287" s="8"/>
      <c r="AB287" s="8"/>
      <c r="AC287" s="8"/>
      <c r="AD287" s="9"/>
      <c r="AE287" s="8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</row>
    <row r="288" spans="1:194" x14ac:dyDescent="0.15">
      <c r="A288" s="68">
        <f t="shared" si="101"/>
        <v>44537</v>
      </c>
      <c r="B288" s="81">
        <f t="shared" si="90"/>
        <v>1023.472291</v>
      </c>
      <c r="C288" s="70">
        <f t="shared" si="91"/>
        <v>1000</v>
      </c>
      <c r="D288" s="11">
        <f>IF(VLOOKUP(A288,[1]DI!$A$4:$B$15000,2)=0,D287,VLOOKUP(A288,[1]DI!$A$4:$B$15000,2))</f>
        <v>7.6499999999999999E-2</v>
      </c>
      <c r="E288" s="70">
        <f t="shared" si="102"/>
        <v>1.0002925600000001</v>
      </c>
      <c r="F288" s="70">
        <f>(TRUNC(PRODUCT($E$12:$E287),16))</f>
        <v>1.0408946727058599</v>
      </c>
      <c r="G288" s="70">
        <f t="shared" si="103"/>
        <v>1.02592564191556</v>
      </c>
      <c r="H288" s="70">
        <f t="shared" si="104"/>
        <v>1.0145907599999999</v>
      </c>
      <c r="I288" s="69">
        <f t="shared" si="92"/>
        <v>0.04</v>
      </c>
      <c r="J288" s="71">
        <f t="shared" si="93"/>
        <v>44454</v>
      </c>
      <c r="K288" s="72">
        <f t="shared" si="94"/>
        <v>56</v>
      </c>
      <c r="L288" s="73">
        <f t="shared" si="95"/>
        <v>56</v>
      </c>
      <c r="M288" s="74">
        <f t="shared" si="88"/>
        <v>1.0087538060000001</v>
      </c>
      <c r="N288" s="74">
        <f t="shared" si="89"/>
        <v>1.023472291</v>
      </c>
      <c r="O288" s="73">
        <f t="shared" si="96"/>
        <v>0</v>
      </c>
      <c r="P288" s="70">
        <f t="shared" si="97"/>
        <v>23.472290999999998</v>
      </c>
      <c r="Q288" s="70">
        <f t="shared" si="98"/>
        <v>0</v>
      </c>
      <c r="R288" s="75" t="str">
        <f t="shared" si="99"/>
        <v>J=</v>
      </c>
      <c r="S288" s="71">
        <f t="shared" si="100"/>
        <v>44635</v>
      </c>
      <c r="T288" s="8"/>
      <c r="U288" s="8"/>
      <c r="V288" s="8"/>
      <c r="W288" s="8"/>
      <c r="X288" s="1"/>
      <c r="Y288" s="8"/>
      <c r="Z288" s="8"/>
      <c r="AA288" s="8"/>
      <c r="AB288" s="8"/>
      <c r="AC288" s="8"/>
      <c r="AD288" s="9"/>
      <c r="AE288" s="8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</row>
    <row r="289" spans="1:191" x14ac:dyDescent="0.15">
      <c r="A289" s="68">
        <f t="shared" si="101"/>
        <v>44538</v>
      </c>
      <c r="B289" s="81">
        <f t="shared" si="90"/>
        <v>1023.93106</v>
      </c>
      <c r="C289" s="70">
        <f t="shared" si="91"/>
        <v>1000</v>
      </c>
      <c r="D289" s="11">
        <f>IF(VLOOKUP(A289,[1]DI!$A$4:$B$15000,2)=0,D288,VLOOKUP(A289,[1]DI!$A$4:$B$15000,2))</f>
        <v>7.6499999999999999E-2</v>
      </c>
      <c r="E289" s="70">
        <f t="shared" si="102"/>
        <v>1.0002925600000001</v>
      </c>
      <c r="F289" s="70">
        <f>(TRUNC(PRODUCT($E$12:$E288),16))</f>
        <v>1.0411991968513099</v>
      </c>
      <c r="G289" s="70">
        <f t="shared" si="103"/>
        <v>1.02592564191556</v>
      </c>
      <c r="H289" s="70">
        <f t="shared" si="104"/>
        <v>1.0148875799999999</v>
      </c>
      <c r="I289" s="69">
        <f t="shared" si="92"/>
        <v>0.04</v>
      </c>
      <c r="J289" s="71">
        <f t="shared" si="93"/>
        <v>44454</v>
      </c>
      <c r="K289" s="72">
        <f t="shared" si="94"/>
        <v>57</v>
      </c>
      <c r="L289" s="73">
        <f t="shared" si="95"/>
        <v>57</v>
      </c>
      <c r="M289" s="74">
        <f t="shared" si="88"/>
        <v>1.008910819</v>
      </c>
      <c r="N289" s="74">
        <f t="shared" si="89"/>
        <v>1.02393106</v>
      </c>
      <c r="O289" s="73">
        <f t="shared" si="96"/>
        <v>0</v>
      </c>
      <c r="P289" s="70">
        <f t="shared" si="97"/>
        <v>23.931059999999999</v>
      </c>
      <c r="Q289" s="70">
        <f t="shared" si="98"/>
        <v>0</v>
      </c>
      <c r="R289" s="75" t="str">
        <f t="shared" si="99"/>
        <v>J=</v>
      </c>
      <c r="S289" s="71">
        <f t="shared" si="100"/>
        <v>44635</v>
      </c>
      <c r="T289" s="8"/>
      <c r="U289" s="8"/>
      <c r="V289" s="8"/>
      <c r="W289" s="8"/>
      <c r="X289" s="1"/>
      <c r="Y289" s="8"/>
      <c r="Z289" s="8"/>
      <c r="AA289" s="8"/>
      <c r="AB289" s="8"/>
      <c r="AC289" s="8"/>
      <c r="AD289" s="9"/>
      <c r="AE289" s="8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</row>
    <row r="290" spans="1:191" x14ac:dyDescent="0.15">
      <c r="A290" s="68">
        <f t="shared" si="101"/>
        <v>44539</v>
      </c>
      <c r="B290" s="81">
        <f t="shared" si="90"/>
        <v>1024.3900470000001</v>
      </c>
      <c r="C290" s="70">
        <f t="shared" si="91"/>
        <v>1000</v>
      </c>
      <c r="D290" s="11">
        <f>IF(VLOOKUP(A290,[1]DI!$A$4:$B$15000,2)=0,D289,VLOOKUP(A290,[1]DI!$A$4:$B$15000,2))</f>
        <v>9.1499999999999998E-2</v>
      </c>
      <c r="E290" s="70">
        <f t="shared" si="102"/>
        <v>1.00034749</v>
      </c>
      <c r="F290" s="70">
        <f>(TRUNC(PRODUCT($E$12:$E289),16))</f>
        <v>1.04150381008834</v>
      </c>
      <c r="G290" s="70">
        <f t="shared" si="103"/>
        <v>1.02592564191556</v>
      </c>
      <c r="H290" s="70">
        <f t="shared" si="104"/>
        <v>1.0151844999999999</v>
      </c>
      <c r="I290" s="69">
        <f t="shared" si="92"/>
        <v>0.04</v>
      </c>
      <c r="J290" s="71">
        <f t="shared" si="93"/>
        <v>44454</v>
      </c>
      <c r="K290" s="72">
        <f t="shared" si="94"/>
        <v>58</v>
      </c>
      <c r="L290" s="73">
        <f t="shared" si="95"/>
        <v>58</v>
      </c>
      <c r="M290" s="74">
        <f t="shared" si="88"/>
        <v>1.0090678559999999</v>
      </c>
      <c r="N290" s="74">
        <f t="shared" si="89"/>
        <v>1.024390047</v>
      </c>
      <c r="O290" s="73">
        <f t="shared" si="96"/>
        <v>0</v>
      </c>
      <c r="P290" s="70">
        <f t="shared" si="97"/>
        <v>24.390046999999999</v>
      </c>
      <c r="Q290" s="70">
        <f t="shared" si="98"/>
        <v>0</v>
      </c>
      <c r="R290" s="75" t="str">
        <f t="shared" si="99"/>
        <v>J=</v>
      </c>
      <c r="S290" s="71">
        <f t="shared" si="100"/>
        <v>44635</v>
      </c>
      <c r="T290" s="8"/>
      <c r="U290" s="8"/>
      <c r="V290" s="8"/>
      <c r="W290" s="8"/>
      <c r="X290" s="1"/>
      <c r="Y290" s="8"/>
      <c r="Z290" s="8"/>
      <c r="AA290" s="8"/>
      <c r="AB290" s="8"/>
      <c r="AC290" s="8"/>
      <c r="AD290" s="9"/>
      <c r="AE290" s="8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</row>
    <row r="291" spans="1:191" x14ac:dyDescent="0.15">
      <c r="A291" s="68">
        <f t="shared" si="101"/>
        <v>44540</v>
      </c>
      <c r="B291" s="81">
        <f t="shared" si="90"/>
        <v>1024.9055169999999</v>
      </c>
      <c r="C291" s="70">
        <f t="shared" si="91"/>
        <v>1000</v>
      </c>
      <c r="D291" s="11">
        <f>IF(VLOOKUP(A291,[1]DI!$A$4:$B$15000,2)=0,D290,VLOOKUP(A291,[1]DI!$A$4:$B$15000,2))</f>
        <v>9.1499999999999998E-2</v>
      </c>
      <c r="E291" s="70">
        <f t="shared" si="102"/>
        <v>1.00034749</v>
      </c>
      <c r="F291" s="70">
        <f>(TRUNC(PRODUCT($E$12:$E290),16))</f>
        <v>1.04186572224731</v>
      </c>
      <c r="G291" s="70">
        <f t="shared" si="103"/>
        <v>1.02592564191556</v>
      </c>
      <c r="H291" s="70">
        <f t="shared" si="104"/>
        <v>1.01553727</v>
      </c>
      <c r="I291" s="69">
        <f t="shared" si="92"/>
        <v>0.04</v>
      </c>
      <c r="J291" s="71">
        <f t="shared" si="93"/>
        <v>44454</v>
      </c>
      <c r="K291" s="72">
        <f t="shared" si="94"/>
        <v>59</v>
      </c>
      <c r="L291" s="73">
        <f t="shared" si="95"/>
        <v>59</v>
      </c>
      <c r="M291" s="74">
        <f t="shared" si="88"/>
        <v>1.0092249170000001</v>
      </c>
      <c r="N291" s="74">
        <f t="shared" si="89"/>
        <v>1.0249055170000001</v>
      </c>
      <c r="O291" s="73">
        <f t="shared" si="96"/>
        <v>0</v>
      </c>
      <c r="P291" s="70">
        <f t="shared" si="97"/>
        <v>24.905517</v>
      </c>
      <c r="Q291" s="70">
        <f t="shared" si="98"/>
        <v>0</v>
      </c>
      <c r="R291" s="75" t="str">
        <f t="shared" si="99"/>
        <v>J=</v>
      </c>
      <c r="S291" s="71">
        <f t="shared" si="100"/>
        <v>44635</v>
      </c>
      <c r="T291" s="8"/>
      <c r="U291" s="8"/>
      <c r="V291" s="8"/>
      <c r="W291" s="8"/>
      <c r="X291" s="1"/>
      <c r="Y291" s="8"/>
      <c r="Z291" s="8"/>
      <c r="AA291" s="8"/>
      <c r="AB291" s="8"/>
      <c r="AC291" s="8"/>
      <c r="AD291" s="9"/>
      <c r="AE291" s="8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</row>
    <row r="292" spans="1:191" x14ac:dyDescent="0.15">
      <c r="A292" s="68">
        <f t="shared" si="101"/>
        <v>44543</v>
      </c>
      <c r="B292" s="81">
        <f t="shared" si="90"/>
        <v>1025.421245</v>
      </c>
      <c r="C292" s="70">
        <f t="shared" si="91"/>
        <v>1000</v>
      </c>
      <c r="D292" s="11">
        <f>IF(VLOOKUP(A292,[1]DI!$A$4:$B$15000,2)=0,D291,VLOOKUP(A292,[1]DI!$A$4:$B$15000,2))</f>
        <v>9.1499999999999998E-2</v>
      </c>
      <c r="E292" s="70">
        <f t="shared" si="102"/>
        <v>1.00034749</v>
      </c>
      <c r="F292" s="70">
        <f>(TRUNC(PRODUCT($E$12:$E291),16))</f>
        <v>1.0422277601671299</v>
      </c>
      <c r="G292" s="70">
        <f t="shared" si="103"/>
        <v>1.02592564191556</v>
      </c>
      <c r="H292" s="70">
        <f t="shared" si="104"/>
        <v>1.0158901600000001</v>
      </c>
      <c r="I292" s="69">
        <f t="shared" si="92"/>
        <v>0.04</v>
      </c>
      <c r="J292" s="71">
        <f t="shared" si="93"/>
        <v>44454</v>
      </c>
      <c r="K292" s="72">
        <f t="shared" si="94"/>
        <v>60</v>
      </c>
      <c r="L292" s="73">
        <f t="shared" si="95"/>
        <v>60</v>
      </c>
      <c r="M292" s="74">
        <f t="shared" si="88"/>
        <v>1.009382003</v>
      </c>
      <c r="N292" s="74">
        <f t="shared" si="89"/>
        <v>1.025421245</v>
      </c>
      <c r="O292" s="73">
        <f t="shared" si="96"/>
        <v>0</v>
      </c>
      <c r="P292" s="70">
        <f t="shared" si="97"/>
        <v>25.421244999999999</v>
      </c>
      <c r="Q292" s="70">
        <f t="shared" si="98"/>
        <v>0</v>
      </c>
      <c r="R292" s="75" t="str">
        <f t="shared" si="99"/>
        <v>J=</v>
      </c>
      <c r="S292" s="71">
        <f t="shared" si="100"/>
        <v>44635</v>
      </c>
      <c r="T292" s="8"/>
      <c r="U292" s="8"/>
      <c r="V292" s="8"/>
      <c r="W292" s="8"/>
      <c r="X292" s="1"/>
      <c r="Y292" s="8"/>
      <c r="Z292" s="8"/>
      <c r="AA292" s="8"/>
      <c r="AB292" s="8"/>
      <c r="AC292" s="8"/>
      <c r="AD292" s="9"/>
      <c r="AE292" s="8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</row>
    <row r="293" spans="1:191" x14ac:dyDescent="0.15">
      <c r="A293" s="68">
        <f t="shared" si="101"/>
        <v>44544</v>
      </c>
      <c r="B293" s="81">
        <f t="shared" si="90"/>
        <v>1025.937228</v>
      </c>
      <c r="C293" s="70">
        <f t="shared" si="91"/>
        <v>1000</v>
      </c>
      <c r="D293" s="11">
        <f>IF(VLOOKUP(A293,[1]DI!$A$4:$B$15000,2)=0,D292,VLOOKUP(A293,[1]DI!$A$4:$B$15000,2))</f>
        <v>9.1499999999999998E-2</v>
      </c>
      <c r="E293" s="70">
        <f t="shared" si="102"/>
        <v>1.00034749</v>
      </c>
      <c r="F293" s="70">
        <f>(TRUNC(PRODUCT($E$12:$E292),16))</f>
        <v>1.04258992389151</v>
      </c>
      <c r="G293" s="70">
        <f t="shared" si="103"/>
        <v>1.02592564191556</v>
      </c>
      <c r="H293" s="70">
        <f t="shared" si="104"/>
        <v>1.0162431700000001</v>
      </c>
      <c r="I293" s="69">
        <f t="shared" si="92"/>
        <v>0.04</v>
      </c>
      <c r="J293" s="71">
        <f t="shared" si="93"/>
        <v>44454</v>
      </c>
      <c r="K293" s="72">
        <f t="shared" si="94"/>
        <v>61</v>
      </c>
      <c r="L293" s="73">
        <f t="shared" si="95"/>
        <v>61</v>
      </c>
      <c r="M293" s="74">
        <f t="shared" si="88"/>
        <v>1.009539113</v>
      </c>
      <c r="N293" s="74">
        <f t="shared" si="89"/>
        <v>1.0259372280000001</v>
      </c>
      <c r="O293" s="73">
        <f t="shared" si="96"/>
        <v>0</v>
      </c>
      <c r="P293" s="70">
        <f t="shared" si="97"/>
        <v>25.937228000000001</v>
      </c>
      <c r="Q293" s="70">
        <f t="shared" si="98"/>
        <v>0</v>
      </c>
      <c r="R293" s="75" t="str">
        <f t="shared" si="99"/>
        <v>J=</v>
      </c>
      <c r="S293" s="71">
        <f t="shared" si="100"/>
        <v>44635</v>
      </c>
      <c r="T293" s="8"/>
      <c r="U293" s="8"/>
      <c r="V293" s="8"/>
      <c r="W293" s="8"/>
      <c r="X293" s="1"/>
      <c r="Y293" s="8"/>
      <c r="Z293" s="8"/>
      <c r="AA293" s="8"/>
      <c r="AB293" s="8"/>
      <c r="AC293" s="8"/>
      <c r="AD293" s="9"/>
      <c r="AE293" s="8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</row>
    <row r="294" spans="1:191" x14ac:dyDescent="0.15">
      <c r="A294" s="68">
        <f t="shared" si="101"/>
        <v>44545</v>
      </c>
      <c r="B294" s="81">
        <f t="shared" si="90"/>
        <v>1026.453469</v>
      </c>
      <c r="C294" s="70">
        <f t="shared" si="91"/>
        <v>1000</v>
      </c>
      <c r="D294" s="11">
        <f>IF(VLOOKUP(A294,[1]DI!$A$4:$B$15000,2)=0,D293,VLOOKUP(A294,[1]DI!$A$4:$B$15000,2))</f>
        <v>9.1499999999999998E-2</v>
      </c>
      <c r="E294" s="70">
        <f t="shared" si="102"/>
        <v>1.00034749</v>
      </c>
      <c r="F294" s="70">
        <f>(TRUNC(PRODUCT($E$12:$E293),16))</f>
        <v>1.04295221346416</v>
      </c>
      <c r="G294" s="70">
        <f t="shared" si="103"/>
        <v>1.02592564191556</v>
      </c>
      <c r="H294" s="70">
        <f t="shared" si="104"/>
        <v>1.0165963</v>
      </c>
      <c r="I294" s="69">
        <f t="shared" si="92"/>
        <v>0.04</v>
      </c>
      <c r="J294" s="71">
        <f t="shared" si="93"/>
        <v>44454</v>
      </c>
      <c r="K294" s="72">
        <f t="shared" si="94"/>
        <v>62</v>
      </c>
      <c r="L294" s="73">
        <f t="shared" si="95"/>
        <v>62</v>
      </c>
      <c r="M294" s="74">
        <f t="shared" si="88"/>
        <v>1.0096962469999999</v>
      </c>
      <c r="N294" s="74">
        <f t="shared" si="89"/>
        <v>1.026453469</v>
      </c>
      <c r="O294" s="73">
        <f t="shared" si="96"/>
        <v>0</v>
      </c>
      <c r="P294" s="70">
        <f t="shared" si="97"/>
        <v>26.453468999999998</v>
      </c>
      <c r="Q294" s="70">
        <f t="shared" si="98"/>
        <v>0</v>
      </c>
      <c r="R294" s="75" t="str">
        <f t="shared" si="99"/>
        <v>J=</v>
      </c>
      <c r="S294" s="71">
        <f t="shared" si="100"/>
        <v>44635</v>
      </c>
      <c r="T294" s="8"/>
      <c r="U294" s="8"/>
      <c r="V294" s="8"/>
      <c r="W294" s="8"/>
      <c r="X294" s="1"/>
      <c r="Y294" s="8"/>
      <c r="Z294" s="8"/>
      <c r="AA294" s="8"/>
      <c r="AB294" s="8"/>
      <c r="AC294" s="8"/>
      <c r="AD294" s="9"/>
      <c r="AE294" s="8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</row>
    <row r="295" spans="1:191" x14ac:dyDescent="0.15">
      <c r="A295" s="68">
        <f t="shared" si="101"/>
        <v>44546</v>
      </c>
      <c r="B295" s="81">
        <f t="shared" si="90"/>
        <v>1026.96997799</v>
      </c>
      <c r="C295" s="70">
        <f t="shared" si="91"/>
        <v>1000</v>
      </c>
      <c r="D295" s="11">
        <f>IF(VLOOKUP(A295,[1]DI!$A$4:$B$15000,2)=0,D294,VLOOKUP(A295,[1]DI!$A$4:$B$15000,2))</f>
        <v>9.1499999999999998E-2</v>
      </c>
      <c r="E295" s="70">
        <f t="shared" si="102"/>
        <v>1.00034749</v>
      </c>
      <c r="F295" s="70">
        <f>(TRUNC(PRODUCT($E$12:$E294),16))</f>
        <v>1.04331462892882</v>
      </c>
      <c r="G295" s="70">
        <f t="shared" si="103"/>
        <v>1.02592564191556</v>
      </c>
      <c r="H295" s="70">
        <f t="shared" si="104"/>
        <v>1.01694956</v>
      </c>
      <c r="I295" s="69">
        <f t="shared" si="92"/>
        <v>0.04</v>
      </c>
      <c r="J295" s="71">
        <f t="shared" si="93"/>
        <v>44454</v>
      </c>
      <c r="K295" s="72">
        <f t="shared" si="94"/>
        <v>63</v>
      </c>
      <c r="L295" s="73">
        <f t="shared" si="95"/>
        <v>63</v>
      </c>
      <c r="M295" s="74">
        <f t="shared" si="88"/>
        <v>1.009853407</v>
      </c>
      <c r="N295" s="74">
        <f t="shared" si="89"/>
        <v>1.0269699779999999</v>
      </c>
      <c r="O295" s="73">
        <f t="shared" si="96"/>
        <v>0</v>
      </c>
      <c r="P295" s="70">
        <f t="shared" si="97"/>
        <v>26.96997799</v>
      </c>
      <c r="Q295" s="70">
        <f t="shared" si="98"/>
        <v>0</v>
      </c>
      <c r="R295" s="75" t="str">
        <f t="shared" si="99"/>
        <v>J=</v>
      </c>
      <c r="S295" s="71">
        <f t="shared" si="100"/>
        <v>44635</v>
      </c>
      <c r="T295" s="8"/>
      <c r="U295" s="8"/>
      <c r="V295" s="8"/>
      <c r="W295" s="8"/>
      <c r="X295" s="1"/>
      <c r="Y295" s="8"/>
      <c r="Z295" s="8"/>
      <c r="AA295" s="8"/>
      <c r="AB295" s="8"/>
      <c r="AC295" s="8"/>
      <c r="AD295" s="9"/>
      <c r="AE295" s="8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</row>
    <row r="296" spans="1:191" x14ac:dyDescent="0.15">
      <c r="A296" s="68">
        <f t="shared" si="101"/>
        <v>44547</v>
      </c>
      <c r="B296" s="81">
        <f t="shared" si="90"/>
        <v>1027.4867429999999</v>
      </c>
      <c r="C296" s="70">
        <f t="shared" si="91"/>
        <v>1000</v>
      </c>
      <c r="D296" s="11">
        <f>IF(VLOOKUP(A296,[1]DI!$A$4:$B$15000,2)=0,D295,VLOOKUP(A296,[1]DI!$A$4:$B$15000,2))</f>
        <v>9.1499999999999998E-2</v>
      </c>
      <c r="E296" s="70">
        <f t="shared" si="102"/>
        <v>1.00034749</v>
      </c>
      <c r="F296" s="70">
        <f>(TRUNC(PRODUCT($E$12:$E295),16))</f>
        <v>1.04367717032923</v>
      </c>
      <c r="G296" s="70">
        <f t="shared" si="103"/>
        <v>1.02592564191556</v>
      </c>
      <c r="H296" s="70">
        <f t="shared" si="104"/>
        <v>1.01730294</v>
      </c>
      <c r="I296" s="69">
        <f t="shared" si="92"/>
        <v>0.04</v>
      </c>
      <c r="J296" s="71">
        <f t="shared" si="93"/>
        <v>44454</v>
      </c>
      <c r="K296" s="72">
        <f t="shared" si="94"/>
        <v>64</v>
      </c>
      <c r="L296" s="73">
        <f t="shared" si="95"/>
        <v>64</v>
      </c>
      <c r="M296" s="74">
        <f t="shared" si="88"/>
        <v>1.01001059</v>
      </c>
      <c r="N296" s="74">
        <f t="shared" si="89"/>
        <v>1.0274867430000001</v>
      </c>
      <c r="O296" s="73">
        <f t="shared" si="96"/>
        <v>0</v>
      </c>
      <c r="P296" s="70">
        <f t="shared" si="97"/>
        <v>27.486743000000001</v>
      </c>
      <c r="Q296" s="70">
        <f t="shared" si="98"/>
        <v>0</v>
      </c>
      <c r="R296" s="75" t="str">
        <f t="shared" si="99"/>
        <v>J=</v>
      </c>
      <c r="S296" s="71">
        <f t="shared" si="100"/>
        <v>44635</v>
      </c>
      <c r="T296" s="8"/>
      <c r="U296" s="8"/>
      <c r="V296" s="8"/>
      <c r="W296" s="8"/>
      <c r="X296" s="1"/>
      <c r="Y296" s="8"/>
      <c r="Z296" s="8"/>
      <c r="AA296" s="8"/>
      <c r="AB296" s="8"/>
      <c r="AC296" s="8"/>
      <c r="AD296" s="9"/>
      <c r="AE296" s="8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</row>
    <row r="297" spans="1:191" x14ac:dyDescent="0.15">
      <c r="A297" s="68">
        <f t="shared" si="101"/>
        <v>44550</v>
      </c>
      <c r="B297" s="81">
        <f t="shared" si="90"/>
        <v>1028.0037649999999</v>
      </c>
      <c r="C297" s="70">
        <f t="shared" si="91"/>
        <v>1000</v>
      </c>
      <c r="D297" s="11">
        <f>IF(VLOOKUP(A297,[1]DI!$A$4:$B$15000,2)=0,D296,VLOOKUP(A297,[1]DI!$A$4:$B$15000,2))</f>
        <v>9.1499999999999998E-2</v>
      </c>
      <c r="E297" s="70">
        <f t="shared" si="102"/>
        <v>1.00034749</v>
      </c>
      <c r="F297" s="70">
        <f>(TRUNC(PRODUCT($E$12:$E296),16))</f>
        <v>1.04403983770914</v>
      </c>
      <c r="G297" s="70">
        <f t="shared" si="103"/>
        <v>1.02592564191556</v>
      </c>
      <c r="H297" s="70">
        <f t="shared" si="104"/>
        <v>1.0176564400000001</v>
      </c>
      <c r="I297" s="69">
        <f t="shared" si="92"/>
        <v>0.04</v>
      </c>
      <c r="J297" s="71">
        <f t="shared" si="93"/>
        <v>44454</v>
      </c>
      <c r="K297" s="72">
        <f t="shared" si="94"/>
        <v>65</v>
      </c>
      <c r="L297" s="73">
        <f t="shared" si="95"/>
        <v>65</v>
      </c>
      <c r="M297" s="74">
        <f t="shared" si="88"/>
        <v>1.0101677979999999</v>
      </c>
      <c r="N297" s="74">
        <f t="shared" si="89"/>
        <v>1.028003765</v>
      </c>
      <c r="O297" s="73">
        <f t="shared" si="96"/>
        <v>0</v>
      </c>
      <c r="P297" s="70">
        <f t="shared" si="97"/>
        <v>28.003765000000001</v>
      </c>
      <c r="Q297" s="70">
        <f t="shared" si="98"/>
        <v>0</v>
      </c>
      <c r="R297" s="75" t="str">
        <f t="shared" si="99"/>
        <v>J=</v>
      </c>
      <c r="S297" s="71">
        <f t="shared" si="100"/>
        <v>44635</v>
      </c>
      <c r="T297" s="8"/>
      <c r="U297" s="8"/>
      <c r="V297" s="8"/>
      <c r="W297" s="8"/>
      <c r="X297" s="1"/>
      <c r="Y297" s="8"/>
      <c r="Z297" s="8"/>
      <c r="AA297" s="8"/>
      <c r="AB297" s="8"/>
      <c r="AC297" s="8"/>
      <c r="AD297" s="9"/>
      <c r="AE297" s="8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</row>
    <row r="298" spans="1:191" x14ac:dyDescent="0.15">
      <c r="A298" s="68">
        <f t="shared" si="101"/>
        <v>44551</v>
      </c>
      <c r="B298" s="81">
        <f t="shared" si="90"/>
        <v>1028.521056</v>
      </c>
      <c r="C298" s="70">
        <f t="shared" si="91"/>
        <v>1000</v>
      </c>
      <c r="D298" s="11">
        <f>IF(VLOOKUP(A298,[1]DI!$A$4:$B$15000,2)=0,D297,VLOOKUP(A298,[1]DI!$A$4:$B$15000,2))</f>
        <v>9.1499999999999998E-2</v>
      </c>
      <c r="E298" s="70">
        <f t="shared" si="102"/>
        <v>1.00034749</v>
      </c>
      <c r="F298" s="70">
        <f>(TRUNC(PRODUCT($E$12:$E297),16))</f>
        <v>1.04440263111235</v>
      </c>
      <c r="G298" s="70">
        <f t="shared" si="103"/>
        <v>1.02592564191556</v>
      </c>
      <c r="H298" s="70">
        <f t="shared" si="104"/>
        <v>1.0180100700000001</v>
      </c>
      <c r="I298" s="69">
        <f t="shared" si="92"/>
        <v>0.04</v>
      </c>
      <c r="J298" s="71">
        <f t="shared" si="93"/>
        <v>44454</v>
      </c>
      <c r="K298" s="72">
        <f t="shared" si="94"/>
        <v>66</v>
      </c>
      <c r="L298" s="73">
        <f t="shared" si="95"/>
        <v>66</v>
      </c>
      <c r="M298" s="74">
        <f t="shared" si="88"/>
        <v>1.010325031</v>
      </c>
      <c r="N298" s="74">
        <f t="shared" si="89"/>
        <v>1.028521056</v>
      </c>
      <c r="O298" s="73">
        <f t="shared" si="96"/>
        <v>0</v>
      </c>
      <c r="P298" s="70">
        <f t="shared" si="97"/>
        <v>28.521056000000002</v>
      </c>
      <c r="Q298" s="70">
        <f t="shared" si="98"/>
        <v>0</v>
      </c>
      <c r="R298" s="75" t="str">
        <f t="shared" si="99"/>
        <v>J=</v>
      </c>
      <c r="S298" s="71">
        <f t="shared" si="100"/>
        <v>44635</v>
      </c>
      <c r="T298" s="8"/>
      <c r="U298" s="8"/>
      <c r="V298" s="8"/>
      <c r="W298" s="8"/>
      <c r="X298" s="1"/>
      <c r="Y298" s="8"/>
      <c r="Z298" s="8"/>
      <c r="AA298" s="8"/>
      <c r="AB298" s="8"/>
      <c r="AC298" s="8"/>
      <c r="AD298" s="9"/>
      <c r="AE298" s="8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</row>
    <row r="299" spans="1:191" x14ac:dyDescent="0.15">
      <c r="A299" s="68">
        <f t="shared" si="101"/>
        <v>44552</v>
      </c>
      <c r="B299" s="81">
        <f t="shared" si="90"/>
        <v>1029.0385929900001</v>
      </c>
      <c r="C299" s="70">
        <f t="shared" si="91"/>
        <v>1000</v>
      </c>
      <c r="D299" s="11">
        <f>IF(VLOOKUP(A299,[1]DI!$A$4:$B$15000,2)=0,D298,VLOOKUP(A299,[1]DI!$A$4:$B$15000,2))</f>
        <v>9.1499999999999998E-2</v>
      </c>
      <c r="E299" s="70">
        <f t="shared" si="102"/>
        <v>1.00034749</v>
      </c>
      <c r="F299" s="70">
        <f>(TRUNC(PRODUCT($E$12:$E298),16))</f>
        <v>1.0447655505826301</v>
      </c>
      <c r="G299" s="70">
        <f t="shared" si="103"/>
        <v>1.02592564191556</v>
      </c>
      <c r="H299" s="70">
        <f t="shared" si="104"/>
        <v>1.0183638100000001</v>
      </c>
      <c r="I299" s="69">
        <f t="shared" si="92"/>
        <v>0.04</v>
      </c>
      <c r="J299" s="71">
        <f t="shared" si="93"/>
        <v>44454</v>
      </c>
      <c r="K299" s="72">
        <f t="shared" si="94"/>
        <v>67</v>
      </c>
      <c r="L299" s="73">
        <f t="shared" si="95"/>
        <v>67</v>
      </c>
      <c r="M299" s="74">
        <f t="shared" si="88"/>
        <v>1.010482288</v>
      </c>
      <c r="N299" s="74">
        <f t="shared" si="89"/>
        <v>1.0290385929999999</v>
      </c>
      <c r="O299" s="73">
        <f t="shared" si="96"/>
        <v>0</v>
      </c>
      <c r="P299" s="70">
        <f t="shared" si="97"/>
        <v>29.038592990000001</v>
      </c>
      <c r="Q299" s="70">
        <f t="shared" si="98"/>
        <v>0</v>
      </c>
      <c r="R299" s="75" t="str">
        <f t="shared" si="99"/>
        <v>J=</v>
      </c>
      <c r="S299" s="71">
        <f t="shared" si="100"/>
        <v>44635</v>
      </c>
      <c r="T299" s="8"/>
      <c r="U299" s="8"/>
      <c r="V299" s="8"/>
      <c r="W299" s="8"/>
      <c r="X299" s="1"/>
      <c r="Y299" s="8"/>
      <c r="Z299" s="8"/>
      <c r="AA299" s="8"/>
      <c r="AB299" s="8"/>
      <c r="AC299" s="8"/>
      <c r="AD299" s="9"/>
      <c r="AE299" s="8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</row>
    <row r="300" spans="1:191" x14ac:dyDescent="0.15">
      <c r="A300" s="68">
        <f t="shared" si="101"/>
        <v>44553</v>
      </c>
      <c r="B300" s="81">
        <f t="shared" si="90"/>
        <v>1029.556407</v>
      </c>
      <c r="C300" s="70">
        <f t="shared" si="91"/>
        <v>1000</v>
      </c>
      <c r="D300" s="11">
        <f>IF(VLOOKUP(A300,[1]DI!$A$4:$B$15000,2)=0,D299,VLOOKUP(A300,[1]DI!$A$4:$B$15000,2))</f>
        <v>9.1499999999999998E-2</v>
      </c>
      <c r="E300" s="70">
        <f t="shared" si="102"/>
        <v>1.00034749</v>
      </c>
      <c r="F300" s="70">
        <f>(TRUNC(PRODUCT($E$12:$E299),16))</f>
        <v>1.0451285961638099</v>
      </c>
      <c r="G300" s="70">
        <f t="shared" si="103"/>
        <v>1.02592564191556</v>
      </c>
      <c r="H300" s="70">
        <f t="shared" si="104"/>
        <v>1.0187176899999999</v>
      </c>
      <c r="I300" s="69">
        <f t="shared" si="92"/>
        <v>0.04</v>
      </c>
      <c r="J300" s="71">
        <f t="shared" si="93"/>
        <v>44454</v>
      </c>
      <c r="K300" s="72">
        <f t="shared" si="94"/>
        <v>68</v>
      </c>
      <c r="L300" s="73">
        <f t="shared" si="95"/>
        <v>68</v>
      </c>
      <c r="M300" s="74">
        <f t="shared" si="88"/>
        <v>1.0106395690000001</v>
      </c>
      <c r="N300" s="74">
        <f t="shared" si="89"/>
        <v>1.0295564070000001</v>
      </c>
      <c r="O300" s="73">
        <f t="shared" si="96"/>
        <v>0</v>
      </c>
      <c r="P300" s="70">
        <f t="shared" si="97"/>
        <v>29.556407</v>
      </c>
      <c r="Q300" s="70">
        <f t="shared" si="98"/>
        <v>0</v>
      </c>
      <c r="R300" s="75" t="str">
        <f t="shared" si="99"/>
        <v>J=</v>
      </c>
      <c r="S300" s="71">
        <f t="shared" si="100"/>
        <v>44635</v>
      </c>
      <c r="T300" s="8"/>
      <c r="U300" s="8"/>
      <c r="V300" s="8"/>
      <c r="W300" s="8"/>
      <c r="X300" s="1"/>
      <c r="Y300" s="8"/>
      <c r="Z300" s="8"/>
      <c r="AA300" s="8"/>
      <c r="AB300" s="8"/>
      <c r="AC300" s="8"/>
      <c r="AD300" s="9"/>
      <c r="AE300" s="8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</row>
    <row r="301" spans="1:191" x14ac:dyDescent="0.15">
      <c r="A301" s="68">
        <f t="shared" si="101"/>
        <v>44554</v>
      </c>
      <c r="B301" s="81">
        <f t="shared" si="90"/>
        <v>1030.07447</v>
      </c>
      <c r="C301" s="70">
        <f t="shared" si="91"/>
        <v>1000</v>
      </c>
      <c r="D301" s="11">
        <f>IF(VLOOKUP(A301,[1]DI!$A$4:$B$15000,2)=0,D300,VLOOKUP(A301,[1]DI!$A$4:$B$15000,2))</f>
        <v>9.1499999999999998E-2</v>
      </c>
      <c r="E301" s="70">
        <f t="shared" si="102"/>
        <v>1.00034749</v>
      </c>
      <c r="F301" s="70">
        <f>(TRUNC(PRODUCT($E$12:$E300),16))</f>
        <v>1.04549176789969</v>
      </c>
      <c r="G301" s="70">
        <f t="shared" si="103"/>
        <v>1.02592564191556</v>
      </c>
      <c r="H301" s="70">
        <f t="shared" si="104"/>
        <v>1.0190716799999999</v>
      </c>
      <c r="I301" s="69">
        <f t="shared" si="92"/>
        <v>0.04</v>
      </c>
      <c r="J301" s="71">
        <f t="shared" si="93"/>
        <v>44454</v>
      </c>
      <c r="K301" s="72">
        <f t="shared" si="94"/>
        <v>69</v>
      </c>
      <c r="L301" s="73">
        <f t="shared" si="95"/>
        <v>69</v>
      </c>
      <c r="M301" s="74">
        <f t="shared" si="88"/>
        <v>1.010796875</v>
      </c>
      <c r="N301" s="74">
        <f t="shared" si="89"/>
        <v>1.03007447</v>
      </c>
      <c r="O301" s="73">
        <f t="shared" si="96"/>
        <v>0</v>
      </c>
      <c r="P301" s="70">
        <f t="shared" si="97"/>
        <v>30.074470000000002</v>
      </c>
      <c r="Q301" s="70">
        <f t="shared" si="98"/>
        <v>0</v>
      </c>
      <c r="R301" s="75" t="str">
        <f t="shared" si="99"/>
        <v>J=</v>
      </c>
      <c r="S301" s="71">
        <f t="shared" si="100"/>
        <v>44635</v>
      </c>
      <c r="T301" s="8"/>
      <c r="U301" s="8"/>
      <c r="V301" s="8"/>
      <c r="W301" s="8"/>
      <c r="X301" s="1"/>
      <c r="Y301" s="8"/>
      <c r="Z301" s="8"/>
      <c r="AA301" s="8"/>
      <c r="AB301" s="8"/>
      <c r="AC301" s="8"/>
      <c r="AD301" s="9"/>
      <c r="AE301" s="8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</row>
    <row r="302" spans="1:191" x14ac:dyDescent="0.15">
      <c r="A302" s="68">
        <f t="shared" si="101"/>
        <v>44557</v>
      </c>
      <c r="B302" s="81">
        <f t="shared" si="90"/>
        <v>1030.5927989899999</v>
      </c>
      <c r="C302" s="70">
        <f t="shared" si="91"/>
        <v>1000</v>
      </c>
      <c r="D302" s="11">
        <f>IF(VLOOKUP(A302,[1]DI!$A$4:$B$15000,2)=0,D301,VLOOKUP(A302,[1]DI!$A$4:$B$15000,2))</f>
        <v>9.1499999999999998E-2</v>
      </c>
      <c r="E302" s="70">
        <f t="shared" si="102"/>
        <v>1.00034749</v>
      </c>
      <c r="F302" s="70">
        <f>(TRUNC(PRODUCT($E$12:$E301),16))</f>
        <v>1.0458550658341199</v>
      </c>
      <c r="G302" s="70">
        <f t="shared" si="103"/>
        <v>1.02592564191556</v>
      </c>
      <c r="H302" s="70">
        <f t="shared" si="104"/>
        <v>1.0194258</v>
      </c>
      <c r="I302" s="69">
        <f t="shared" si="92"/>
        <v>0.04</v>
      </c>
      <c r="J302" s="71">
        <f t="shared" si="93"/>
        <v>44454</v>
      </c>
      <c r="K302" s="72">
        <f t="shared" si="94"/>
        <v>70</v>
      </c>
      <c r="L302" s="73">
        <f t="shared" si="95"/>
        <v>70</v>
      </c>
      <c r="M302" s="74">
        <f t="shared" si="88"/>
        <v>1.010954205</v>
      </c>
      <c r="N302" s="74">
        <f t="shared" si="89"/>
        <v>1.0305927989999999</v>
      </c>
      <c r="O302" s="73">
        <f t="shared" si="96"/>
        <v>0</v>
      </c>
      <c r="P302" s="70">
        <f t="shared" si="97"/>
        <v>30.592798989999999</v>
      </c>
      <c r="Q302" s="70">
        <f t="shared" si="98"/>
        <v>0</v>
      </c>
      <c r="R302" s="75" t="str">
        <f t="shared" si="99"/>
        <v>J=</v>
      </c>
      <c r="S302" s="71">
        <f t="shared" si="100"/>
        <v>44635</v>
      </c>
      <c r="T302" s="8"/>
      <c r="U302" s="8"/>
      <c r="V302" s="8"/>
      <c r="W302" s="8"/>
      <c r="X302" s="1"/>
      <c r="Y302" s="8"/>
      <c r="Z302" s="8"/>
      <c r="AA302" s="8"/>
      <c r="AB302" s="8"/>
      <c r="AC302" s="8"/>
      <c r="AD302" s="9"/>
      <c r="AE302" s="8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</row>
    <row r="303" spans="1:191" x14ac:dyDescent="0.15">
      <c r="A303" s="68">
        <f t="shared" si="101"/>
        <v>44558</v>
      </c>
      <c r="B303" s="81">
        <f t="shared" si="90"/>
        <v>1031.11138699</v>
      </c>
      <c r="C303" s="70">
        <f t="shared" si="91"/>
        <v>1000</v>
      </c>
      <c r="D303" s="11">
        <f>IF(VLOOKUP(A303,[1]DI!$A$4:$B$15000,2)=0,D302,VLOOKUP(A303,[1]DI!$A$4:$B$15000,2))</f>
        <v>9.1499999999999998E-2</v>
      </c>
      <c r="E303" s="70">
        <f t="shared" si="102"/>
        <v>1.00034749</v>
      </c>
      <c r="F303" s="70">
        <f>(TRUNC(PRODUCT($E$12:$E302),16))</f>
        <v>1.0462184900109399</v>
      </c>
      <c r="G303" s="70">
        <f t="shared" si="103"/>
        <v>1.02592564191556</v>
      </c>
      <c r="H303" s="70">
        <f t="shared" si="104"/>
        <v>1.0197800400000001</v>
      </c>
      <c r="I303" s="69">
        <f t="shared" si="92"/>
        <v>0.04</v>
      </c>
      <c r="J303" s="71">
        <f t="shared" si="93"/>
        <v>44454</v>
      </c>
      <c r="K303" s="72">
        <f t="shared" si="94"/>
        <v>71</v>
      </c>
      <c r="L303" s="73">
        <f t="shared" si="95"/>
        <v>71</v>
      </c>
      <c r="M303" s="74">
        <f t="shared" si="88"/>
        <v>1.01111156</v>
      </c>
      <c r="N303" s="74">
        <f t="shared" si="89"/>
        <v>1.0311113869999999</v>
      </c>
      <c r="O303" s="73">
        <f t="shared" si="96"/>
        <v>0</v>
      </c>
      <c r="P303" s="70">
        <f t="shared" si="97"/>
        <v>31.11138699</v>
      </c>
      <c r="Q303" s="70">
        <f t="shared" si="98"/>
        <v>0</v>
      </c>
      <c r="R303" s="75" t="str">
        <f t="shared" si="99"/>
        <v>J=</v>
      </c>
      <c r="S303" s="71">
        <f t="shared" si="100"/>
        <v>44635</v>
      </c>
      <c r="T303" s="8"/>
      <c r="U303" s="8"/>
      <c r="V303" s="8"/>
      <c r="W303" s="8"/>
      <c r="X303" s="1"/>
      <c r="Y303" s="8"/>
      <c r="Z303" s="8"/>
      <c r="AA303" s="8"/>
      <c r="AB303" s="8"/>
      <c r="AC303" s="8"/>
      <c r="AD303" s="9"/>
      <c r="AE303" s="8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</row>
    <row r="304" spans="1:191" x14ac:dyDescent="0.15">
      <c r="A304" s="68">
        <f t="shared" si="101"/>
        <v>44559</v>
      </c>
      <c r="B304" s="81">
        <f t="shared" si="90"/>
        <v>1031.6302330000001</v>
      </c>
      <c r="C304" s="70">
        <f t="shared" si="91"/>
        <v>1000</v>
      </c>
      <c r="D304" s="11">
        <f>IF(VLOOKUP(A304,[1]DI!$A$4:$B$15000,2)=0,D303,VLOOKUP(A304,[1]DI!$A$4:$B$15000,2))</f>
        <v>9.1499999999999998E-2</v>
      </c>
      <c r="E304" s="70">
        <f t="shared" si="102"/>
        <v>1.00034749</v>
      </c>
      <c r="F304" s="70">
        <f>(TRUNC(PRODUCT($E$12:$E303),16))</f>
        <v>1.04658204047404</v>
      </c>
      <c r="G304" s="70">
        <f t="shared" si="103"/>
        <v>1.02592564191556</v>
      </c>
      <c r="H304" s="70">
        <f t="shared" si="104"/>
        <v>1.0201344000000001</v>
      </c>
      <c r="I304" s="69">
        <f t="shared" si="92"/>
        <v>0.04</v>
      </c>
      <c r="J304" s="71">
        <f t="shared" si="93"/>
        <v>44454</v>
      </c>
      <c r="K304" s="72">
        <f t="shared" si="94"/>
        <v>72</v>
      </c>
      <c r="L304" s="73">
        <f t="shared" si="95"/>
        <v>72</v>
      </c>
      <c r="M304" s="74">
        <f t="shared" si="88"/>
        <v>1.0112689399999999</v>
      </c>
      <c r="N304" s="74">
        <f t="shared" si="89"/>
        <v>1.031630233</v>
      </c>
      <c r="O304" s="73">
        <f t="shared" si="96"/>
        <v>0</v>
      </c>
      <c r="P304" s="70">
        <f t="shared" si="97"/>
        <v>31.630233</v>
      </c>
      <c r="Q304" s="70">
        <f t="shared" si="98"/>
        <v>0</v>
      </c>
      <c r="R304" s="75" t="str">
        <f t="shared" si="99"/>
        <v>J=</v>
      </c>
      <c r="S304" s="71">
        <f t="shared" si="100"/>
        <v>44635</v>
      </c>
      <c r="T304" s="8"/>
      <c r="U304" s="8"/>
      <c r="V304" s="8"/>
      <c r="W304" s="8"/>
      <c r="X304" s="1"/>
      <c r="Y304" s="8"/>
      <c r="Z304" s="8"/>
      <c r="AA304" s="8"/>
      <c r="AB304" s="8"/>
      <c r="AC304" s="8"/>
      <c r="AD304" s="9"/>
      <c r="AE304" s="8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</row>
    <row r="305" spans="1:194" x14ac:dyDescent="0.15">
      <c r="A305" s="68">
        <f t="shared" si="101"/>
        <v>44560</v>
      </c>
      <c r="B305" s="81">
        <f t="shared" si="90"/>
        <v>1032.1493459999999</v>
      </c>
      <c r="C305" s="70">
        <f t="shared" si="91"/>
        <v>1000</v>
      </c>
      <c r="D305" s="11">
        <f>IF(VLOOKUP(A305,[1]DI!$A$4:$B$15000,2)=0,D304,VLOOKUP(A305,[1]DI!$A$4:$B$15000,2))</f>
        <v>9.1499999999999998E-2</v>
      </c>
      <c r="E305" s="70">
        <f t="shared" si="102"/>
        <v>1.00034749</v>
      </c>
      <c r="F305" s="70">
        <f>(TRUNC(PRODUCT($E$12:$E304),16))</f>
        <v>1.04694571726728</v>
      </c>
      <c r="G305" s="70">
        <f t="shared" si="103"/>
        <v>1.02592564191556</v>
      </c>
      <c r="H305" s="70">
        <f t="shared" si="104"/>
        <v>1.02048889</v>
      </c>
      <c r="I305" s="69">
        <f t="shared" si="92"/>
        <v>0.04</v>
      </c>
      <c r="J305" s="71">
        <f t="shared" si="93"/>
        <v>44454</v>
      </c>
      <c r="K305" s="72">
        <f t="shared" si="94"/>
        <v>73</v>
      </c>
      <c r="L305" s="73">
        <f t="shared" si="95"/>
        <v>73</v>
      </c>
      <c r="M305" s="74">
        <f t="shared" si="88"/>
        <v>1.0114263429999999</v>
      </c>
      <c r="N305" s="74">
        <f t="shared" si="89"/>
        <v>1.032149346</v>
      </c>
      <c r="O305" s="73">
        <f t="shared" si="96"/>
        <v>0</v>
      </c>
      <c r="P305" s="70">
        <f t="shared" si="97"/>
        <v>32.149346000000001</v>
      </c>
      <c r="Q305" s="70">
        <f t="shared" si="98"/>
        <v>0</v>
      </c>
      <c r="R305" s="75" t="str">
        <f t="shared" si="99"/>
        <v>J=</v>
      </c>
      <c r="S305" s="71">
        <f t="shared" si="100"/>
        <v>44635</v>
      </c>
      <c r="T305" s="8"/>
      <c r="U305" s="8"/>
      <c r="V305" s="8"/>
      <c r="W305" s="8"/>
      <c r="X305" s="1"/>
      <c r="Y305" s="8"/>
      <c r="Z305" s="8"/>
      <c r="AA305" s="8"/>
      <c r="AB305" s="8"/>
      <c r="AC305" s="8"/>
      <c r="AD305" s="9"/>
      <c r="AE305" s="8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</row>
    <row r="306" spans="1:194" x14ac:dyDescent="0.15">
      <c r="A306" s="68">
        <f t="shared" si="101"/>
        <v>44561</v>
      </c>
      <c r="B306" s="81">
        <f t="shared" si="90"/>
        <v>1032.6687179999999</v>
      </c>
      <c r="C306" s="70">
        <f t="shared" si="91"/>
        <v>1000</v>
      </c>
      <c r="D306" s="11">
        <f>IF(VLOOKUP(A306,[1]DI!$A$4:$B$15000,2)=0,D305,VLOOKUP(A306,[1]DI!$A$4:$B$15000,2))</f>
        <v>9.1499999999999998E-2</v>
      </c>
      <c r="E306" s="70">
        <f t="shared" si="102"/>
        <v>1.00034749</v>
      </c>
      <c r="F306" s="70">
        <f>(TRUNC(PRODUCT($E$12:$E305),16))</f>
        <v>1.0473095204345699</v>
      </c>
      <c r="G306" s="70">
        <f t="shared" si="103"/>
        <v>1.02592564191556</v>
      </c>
      <c r="H306" s="70">
        <f t="shared" si="104"/>
        <v>1.0208435</v>
      </c>
      <c r="I306" s="69">
        <f t="shared" si="92"/>
        <v>0.04</v>
      </c>
      <c r="J306" s="71">
        <f t="shared" si="93"/>
        <v>44454</v>
      </c>
      <c r="K306" s="72">
        <f t="shared" si="94"/>
        <v>74</v>
      </c>
      <c r="L306" s="73">
        <f t="shared" si="95"/>
        <v>74</v>
      </c>
      <c r="M306" s="74">
        <f t="shared" si="88"/>
        <v>1.011583772</v>
      </c>
      <c r="N306" s="74">
        <f t="shared" si="89"/>
        <v>1.032668718</v>
      </c>
      <c r="O306" s="73">
        <f t="shared" si="96"/>
        <v>0</v>
      </c>
      <c r="P306" s="70">
        <f t="shared" si="97"/>
        <v>32.668717999999998</v>
      </c>
      <c r="Q306" s="70">
        <f t="shared" si="98"/>
        <v>0</v>
      </c>
      <c r="R306" s="75" t="str">
        <f t="shared" si="99"/>
        <v>J=</v>
      </c>
      <c r="S306" s="71">
        <f t="shared" si="100"/>
        <v>44635</v>
      </c>
      <c r="T306" s="8"/>
      <c r="U306" s="8"/>
      <c r="V306" s="8"/>
      <c r="W306" s="8"/>
      <c r="X306" s="1"/>
      <c r="Y306" s="8"/>
      <c r="Z306" s="8"/>
      <c r="AA306" s="8"/>
      <c r="AB306" s="8"/>
      <c r="AC306" s="8"/>
      <c r="AD306" s="9"/>
      <c r="AE306" s="8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</row>
    <row r="307" spans="1:194" x14ac:dyDescent="0.15">
      <c r="A307" s="68">
        <f t="shared" si="101"/>
        <v>44564</v>
      </c>
      <c r="B307" s="81">
        <f t="shared" si="90"/>
        <v>1033.18834799</v>
      </c>
      <c r="C307" s="70">
        <f t="shared" si="91"/>
        <v>1000</v>
      </c>
      <c r="D307" s="11">
        <f>IF(VLOOKUP(A307,[1]DI!$A$4:$B$15000,2)=0,D306,VLOOKUP(A307,[1]DI!$A$4:$B$15000,2))</f>
        <v>9.1499999999999998E-2</v>
      </c>
      <c r="E307" s="70">
        <f t="shared" si="102"/>
        <v>1.00034749</v>
      </c>
      <c r="F307" s="70">
        <f>(TRUNC(PRODUCT($E$12:$E306),16))</f>
        <v>1.0476734500198299</v>
      </c>
      <c r="G307" s="70">
        <f t="shared" si="103"/>
        <v>1.02592564191556</v>
      </c>
      <c r="H307" s="70">
        <f t="shared" si="104"/>
        <v>1.02119823</v>
      </c>
      <c r="I307" s="69">
        <f t="shared" si="92"/>
        <v>0.04</v>
      </c>
      <c r="J307" s="71">
        <f t="shared" si="93"/>
        <v>44454</v>
      </c>
      <c r="K307" s="72">
        <f t="shared" si="94"/>
        <v>75</v>
      </c>
      <c r="L307" s="73">
        <f t="shared" si="95"/>
        <v>75</v>
      </c>
      <c r="M307" s="74">
        <f t="shared" si="88"/>
        <v>1.011741225</v>
      </c>
      <c r="N307" s="74">
        <f t="shared" si="89"/>
        <v>1.0331883479999999</v>
      </c>
      <c r="O307" s="73">
        <f t="shared" si="96"/>
        <v>0</v>
      </c>
      <c r="P307" s="70">
        <f t="shared" si="97"/>
        <v>33.188347989999997</v>
      </c>
      <c r="Q307" s="70">
        <f t="shared" si="98"/>
        <v>0</v>
      </c>
      <c r="R307" s="75" t="str">
        <f t="shared" si="99"/>
        <v>J=</v>
      </c>
      <c r="S307" s="71">
        <f t="shared" si="100"/>
        <v>44635</v>
      </c>
      <c r="T307" s="8"/>
      <c r="U307" s="8"/>
      <c r="V307" s="8"/>
      <c r="W307" s="8"/>
      <c r="X307" s="1"/>
      <c r="Y307" s="8"/>
      <c r="Z307" s="8"/>
      <c r="AA307" s="8"/>
      <c r="AB307" s="8"/>
      <c r="AC307" s="8"/>
      <c r="AD307" s="9"/>
      <c r="AE307" s="8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</row>
    <row r="308" spans="1:194" x14ac:dyDescent="0.15">
      <c r="A308" s="68">
        <f t="shared" si="101"/>
        <v>44565</v>
      </c>
      <c r="B308" s="81">
        <f t="shared" si="90"/>
        <v>1033.7082459999999</v>
      </c>
      <c r="C308" s="70">
        <f t="shared" si="91"/>
        <v>1000</v>
      </c>
      <c r="D308" s="11">
        <f>IF(VLOOKUP(A308,[1]DI!$A$4:$B$15000,2)=0,D307,VLOOKUP(A308,[1]DI!$A$4:$B$15000,2))</f>
        <v>9.1499999999999998E-2</v>
      </c>
      <c r="E308" s="70">
        <f t="shared" si="102"/>
        <v>1.00034749</v>
      </c>
      <c r="F308" s="70">
        <f>(TRUNC(PRODUCT($E$12:$E307),16))</f>
        <v>1.04803750606698</v>
      </c>
      <c r="G308" s="70">
        <f t="shared" si="103"/>
        <v>1.02592564191556</v>
      </c>
      <c r="H308" s="70">
        <f t="shared" si="104"/>
        <v>1.0215530900000001</v>
      </c>
      <c r="I308" s="69">
        <f t="shared" si="92"/>
        <v>0.04</v>
      </c>
      <c r="J308" s="71">
        <f t="shared" si="93"/>
        <v>44454</v>
      </c>
      <c r="K308" s="72">
        <f t="shared" si="94"/>
        <v>76</v>
      </c>
      <c r="L308" s="73">
        <f t="shared" si="95"/>
        <v>76</v>
      </c>
      <c r="M308" s="74">
        <f t="shared" si="88"/>
        <v>1.0118987020000001</v>
      </c>
      <c r="N308" s="74">
        <f t="shared" si="89"/>
        <v>1.033708246</v>
      </c>
      <c r="O308" s="73">
        <f t="shared" si="96"/>
        <v>0</v>
      </c>
      <c r="P308" s="70">
        <f t="shared" si="97"/>
        <v>33.708246000000003</v>
      </c>
      <c r="Q308" s="70">
        <f t="shared" si="98"/>
        <v>0</v>
      </c>
      <c r="R308" s="75" t="str">
        <f t="shared" si="99"/>
        <v>J=</v>
      </c>
      <c r="S308" s="71">
        <f t="shared" si="100"/>
        <v>44635</v>
      </c>
      <c r="T308" s="8"/>
      <c r="U308" s="8"/>
      <c r="V308" s="8"/>
      <c r="W308" s="8"/>
      <c r="X308" s="1"/>
      <c r="Y308" s="8"/>
      <c r="Z308" s="8"/>
      <c r="AA308" s="8"/>
      <c r="AB308" s="8"/>
      <c r="AC308" s="8"/>
      <c r="AD308" s="9"/>
      <c r="AE308" s="8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</row>
    <row r="309" spans="1:194" x14ac:dyDescent="0.15">
      <c r="A309" s="68">
        <f t="shared" si="101"/>
        <v>44566</v>
      </c>
      <c r="B309" s="81">
        <f t="shared" si="90"/>
        <v>1034.228402</v>
      </c>
      <c r="C309" s="70">
        <f t="shared" si="91"/>
        <v>1000</v>
      </c>
      <c r="D309" s="11">
        <f>IF(VLOOKUP(A309,[1]DI!$A$4:$B$15000,2)=0,D308,VLOOKUP(A309,[1]DI!$A$4:$B$15000,2))</f>
        <v>9.1499999999999998E-2</v>
      </c>
      <c r="E309" s="70">
        <f t="shared" si="102"/>
        <v>1.00034749</v>
      </c>
      <c r="F309" s="70">
        <f>(TRUNC(PRODUCT($E$12:$E308),16))</f>
        <v>1.0484016886199601</v>
      </c>
      <c r="G309" s="70">
        <f t="shared" si="103"/>
        <v>1.02592564191556</v>
      </c>
      <c r="H309" s="70">
        <f t="shared" si="104"/>
        <v>1.0219080700000001</v>
      </c>
      <c r="I309" s="69">
        <f t="shared" si="92"/>
        <v>0.04</v>
      </c>
      <c r="J309" s="71">
        <f t="shared" si="93"/>
        <v>44454</v>
      </c>
      <c r="K309" s="72">
        <f t="shared" si="94"/>
        <v>77</v>
      </c>
      <c r="L309" s="73">
        <f t="shared" si="95"/>
        <v>77</v>
      </c>
      <c r="M309" s="74">
        <f t="shared" si="88"/>
        <v>1.0120562040000001</v>
      </c>
      <c r="N309" s="74">
        <f t="shared" si="89"/>
        <v>1.0342284020000001</v>
      </c>
      <c r="O309" s="73">
        <f t="shared" si="96"/>
        <v>0</v>
      </c>
      <c r="P309" s="70">
        <f t="shared" si="97"/>
        <v>34.228402000000003</v>
      </c>
      <c r="Q309" s="70">
        <f t="shared" si="98"/>
        <v>0</v>
      </c>
      <c r="R309" s="75" t="str">
        <f t="shared" si="99"/>
        <v>J=</v>
      </c>
      <c r="S309" s="71">
        <f t="shared" si="100"/>
        <v>44635</v>
      </c>
      <c r="T309" s="8"/>
      <c r="U309" s="8"/>
      <c r="V309" s="8"/>
      <c r="W309" s="8"/>
      <c r="X309" s="1"/>
      <c r="Y309" s="8"/>
      <c r="Z309" s="8"/>
      <c r="AA309" s="8"/>
      <c r="AB309" s="8"/>
      <c r="AC309" s="8"/>
      <c r="AD309" s="9"/>
      <c r="AE309" s="8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</row>
    <row r="310" spans="1:194" x14ac:dyDescent="0.15">
      <c r="A310" s="68">
        <f t="shared" si="101"/>
        <v>44567</v>
      </c>
      <c r="B310" s="81">
        <f t="shared" si="90"/>
        <v>1034.748816</v>
      </c>
      <c r="C310" s="70">
        <f t="shared" si="91"/>
        <v>1000</v>
      </c>
      <c r="D310" s="11">
        <f>IF(VLOOKUP(A310,[1]DI!$A$4:$B$15000,2)=0,D309,VLOOKUP(A310,[1]DI!$A$4:$B$15000,2))</f>
        <v>9.1499999999999998E-2</v>
      </c>
      <c r="E310" s="70">
        <f t="shared" si="102"/>
        <v>1.00034749</v>
      </c>
      <c r="F310" s="70">
        <f>(TRUNC(PRODUCT($E$12:$E309),16))</f>
        <v>1.0487659977227399</v>
      </c>
      <c r="G310" s="70">
        <f t="shared" si="103"/>
        <v>1.02592564191556</v>
      </c>
      <c r="H310" s="70">
        <f t="shared" si="104"/>
        <v>1.02226317</v>
      </c>
      <c r="I310" s="69">
        <f t="shared" si="92"/>
        <v>0.04</v>
      </c>
      <c r="J310" s="71">
        <f t="shared" si="93"/>
        <v>44454</v>
      </c>
      <c r="K310" s="72">
        <f t="shared" si="94"/>
        <v>78</v>
      </c>
      <c r="L310" s="73">
        <f t="shared" si="95"/>
        <v>78</v>
      </c>
      <c r="M310" s="74">
        <f t="shared" si="88"/>
        <v>1.01221373</v>
      </c>
      <c r="N310" s="74">
        <f t="shared" si="89"/>
        <v>1.034748816</v>
      </c>
      <c r="O310" s="73">
        <f t="shared" si="96"/>
        <v>0</v>
      </c>
      <c r="P310" s="70">
        <f t="shared" si="97"/>
        <v>34.748815999999998</v>
      </c>
      <c r="Q310" s="70">
        <f t="shared" si="98"/>
        <v>0</v>
      </c>
      <c r="R310" s="75" t="str">
        <f t="shared" si="99"/>
        <v>J=</v>
      </c>
      <c r="S310" s="71">
        <f t="shared" si="100"/>
        <v>44635</v>
      </c>
      <c r="T310" s="8"/>
      <c r="U310" s="8"/>
      <c r="V310" s="8"/>
      <c r="W310" s="8"/>
      <c r="X310" s="1"/>
      <c r="Y310" s="8"/>
      <c r="Z310" s="8"/>
      <c r="AA310" s="8"/>
      <c r="AB310" s="8"/>
      <c r="AC310" s="8"/>
      <c r="AD310" s="9"/>
      <c r="AE310" s="8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</row>
    <row r="311" spans="1:194" x14ac:dyDescent="0.15">
      <c r="A311" s="68">
        <f t="shared" si="101"/>
        <v>44568</v>
      </c>
      <c r="B311" s="81">
        <f t="shared" si="90"/>
        <v>1035.2695000000001</v>
      </c>
      <c r="C311" s="70">
        <f t="shared" si="91"/>
        <v>1000</v>
      </c>
      <c r="D311" s="11">
        <f>IF(VLOOKUP(A311,[1]DI!$A$4:$B$15000,2)=0,D310,VLOOKUP(A311,[1]DI!$A$4:$B$15000,2))</f>
        <v>9.1499999999999998E-2</v>
      </c>
      <c r="E311" s="70">
        <f t="shared" si="102"/>
        <v>1.00034749</v>
      </c>
      <c r="F311" s="70">
        <f>(TRUNC(PRODUCT($E$12:$E310),16))</f>
        <v>1.0491304334192899</v>
      </c>
      <c r="G311" s="70">
        <f t="shared" si="103"/>
        <v>1.02592564191556</v>
      </c>
      <c r="H311" s="70">
        <f t="shared" si="104"/>
        <v>1.0226184</v>
      </c>
      <c r="I311" s="69">
        <f t="shared" si="92"/>
        <v>0.04</v>
      </c>
      <c r="J311" s="71">
        <f t="shared" si="93"/>
        <v>44454</v>
      </c>
      <c r="K311" s="72">
        <f t="shared" si="94"/>
        <v>79</v>
      </c>
      <c r="L311" s="73">
        <f t="shared" si="95"/>
        <v>79</v>
      </c>
      <c r="M311" s="74">
        <f t="shared" si="88"/>
        <v>1.0123712810000001</v>
      </c>
      <c r="N311" s="74">
        <f t="shared" si="89"/>
        <v>1.0352695000000001</v>
      </c>
      <c r="O311" s="73">
        <f t="shared" si="96"/>
        <v>0</v>
      </c>
      <c r="P311" s="70">
        <f t="shared" si="97"/>
        <v>35.269500000000001</v>
      </c>
      <c r="Q311" s="70">
        <f t="shared" si="98"/>
        <v>0</v>
      </c>
      <c r="R311" s="75" t="str">
        <f t="shared" si="99"/>
        <v>J=</v>
      </c>
      <c r="S311" s="71">
        <f t="shared" si="100"/>
        <v>44635</v>
      </c>
      <c r="T311" s="8"/>
      <c r="U311" s="8"/>
      <c r="V311" s="8"/>
      <c r="W311" s="8"/>
      <c r="X311" s="1"/>
      <c r="Y311" s="8"/>
      <c r="Z311" s="8"/>
      <c r="AA311" s="8"/>
      <c r="AB311" s="8"/>
      <c r="AC311" s="8"/>
      <c r="AD311" s="9"/>
      <c r="AE311" s="8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</row>
    <row r="312" spans="1:194" x14ac:dyDescent="0.15">
      <c r="A312" s="68">
        <f t="shared" si="101"/>
        <v>44571</v>
      </c>
      <c r="B312" s="81">
        <f t="shared" si="90"/>
        <v>1035.790432</v>
      </c>
      <c r="C312" s="70">
        <f t="shared" si="91"/>
        <v>1000</v>
      </c>
      <c r="D312" s="11">
        <f>IF(VLOOKUP(A312,[1]DI!$A$4:$B$15000,2)=0,D311,VLOOKUP(A312,[1]DI!$A$4:$B$15000,2))</f>
        <v>9.1499999999999998E-2</v>
      </c>
      <c r="E312" s="70">
        <f t="shared" si="102"/>
        <v>1.00034749</v>
      </c>
      <c r="F312" s="70">
        <f>(TRUNC(PRODUCT($E$12:$E311),16))</f>
        <v>1.0494949957535999</v>
      </c>
      <c r="G312" s="70">
        <f t="shared" si="103"/>
        <v>1.02592564191556</v>
      </c>
      <c r="H312" s="70">
        <f t="shared" si="104"/>
        <v>1.0229737400000001</v>
      </c>
      <c r="I312" s="69">
        <f t="shared" si="92"/>
        <v>0.04</v>
      </c>
      <c r="J312" s="71">
        <f t="shared" si="93"/>
        <v>44454</v>
      </c>
      <c r="K312" s="72">
        <f t="shared" si="94"/>
        <v>80</v>
      </c>
      <c r="L312" s="73">
        <f t="shared" si="95"/>
        <v>80</v>
      </c>
      <c r="M312" s="74">
        <f t="shared" si="88"/>
        <v>1.0125288569999999</v>
      </c>
      <c r="N312" s="74">
        <f t="shared" si="89"/>
        <v>1.035790432</v>
      </c>
      <c r="O312" s="73">
        <f t="shared" si="96"/>
        <v>0</v>
      </c>
      <c r="P312" s="70">
        <f t="shared" si="97"/>
        <v>35.790432000000003</v>
      </c>
      <c r="Q312" s="70">
        <f t="shared" si="98"/>
        <v>0</v>
      </c>
      <c r="R312" s="75" t="str">
        <f t="shared" si="99"/>
        <v>J=</v>
      </c>
      <c r="S312" s="71">
        <f t="shared" si="100"/>
        <v>44635</v>
      </c>
      <c r="T312" s="8"/>
      <c r="U312" s="8"/>
      <c r="V312" s="8"/>
      <c r="W312" s="8"/>
      <c r="X312" s="1"/>
      <c r="Y312" s="8"/>
      <c r="Z312" s="8"/>
      <c r="AA312" s="8"/>
      <c r="AB312" s="8"/>
      <c r="AC312" s="8"/>
      <c r="AD312" s="9"/>
      <c r="AE312" s="8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</row>
    <row r="313" spans="1:194" x14ac:dyDescent="0.15">
      <c r="A313" s="68">
        <f t="shared" si="101"/>
        <v>44572</v>
      </c>
      <c r="B313" s="81">
        <f t="shared" si="90"/>
        <v>1036.3116419999999</v>
      </c>
      <c r="C313" s="70">
        <f t="shared" si="91"/>
        <v>1000</v>
      </c>
      <c r="D313" s="11">
        <f>IF(VLOOKUP(A313,[1]DI!$A$4:$B$15000,2)=0,D312,VLOOKUP(A313,[1]DI!$A$4:$B$15000,2))</f>
        <v>9.1499999999999998E-2</v>
      </c>
      <c r="E313" s="70">
        <f t="shared" si="102"/>
        <v>1.00034749</v>
      </c>
      <c r="F313" s="70">
        <f>(TRUNC(PRODUCT($E$12:$E312),16))</f>
        <v>1.04985968476967</v>
      </c>
      <c r="G313" s="70">
        <f t="shared" si="103"/>
        <v>1.02592564191556</v>
      </c>
      <c r="H313" s="70">
        <f t="shared" si="104"/>
        <v>1.0233292199999999</v>
      </c>
      <c r="I313" s="69">
        <f t="shared" si="92"/>
        <v>0.04</v>
      </c>
      <c r="J313" s="71">
        <f t="shared" si="93"/>
        <v>44454</v>
      </c>
      <c r="K313" s="72">
        <f t="shared" si="94"/>
        <v>81</v>
      </c>
      <c r="L313" s="73">
        <f t="shared" si="95"/>
        <v>81</v>
      </c>
      <c r="M313" s="74">
        <f t="shared" si="88"/>
        <v>1.012686457</v>
      </c>
      <c r="N313" s="74">
        <f t="shared" si="89"/>
        <v>1.036311642</v>
      </c>
      <c r="O313" s="73">
        <f t="shared" si="96"/>
        <v>0</v>
      </c>
      <c r="P313" s="70">
        <f t="shared" si="97"/>
        <v>36.311641999999999</v>
      </c>
      <c r="Q313" s="70">
        <f t="shared" si="98"/>
        <v>0</v>
      </c>
      <c r="R313" s="75" t="str">
        <f t="shared" si="99"/>
        <v>J=</v>
      </c>
      <c r="S313" s="71">
        <f t="shared" si="100"/>
        <v>44635</v>
      </c>
      <c r="T313" s="8"/>
      <c r="U313" s="8"/>
      <c r="V313" s="8"/>
      <c r="W313" s="8"/>
      <c r="X313" s="1"/>
      <c r="Y313" s="8"/>
      <c r="Z313" s="8"/>
      <c r="AA313" s="8"/>
      <c r="AB313" s="8"/>
      <c r="AC313" s="8"/>
      <c r="AD313" s="9"/>
      <c r="AE313" s="8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</row>
    <row r="314" spans="1:194" x14ac:dyDescent="0.15">
      <c r="A314" s="68">
        <f t="shared" si="101"/>
        <v>44573</v>
      </c>
      <c r="B314" s="81">
        <f t="shared" si="90"/>
        <v>1036.8331009999999</v>
      </c>
      <c r="C314" s="70">
        <f t="shared" si="91"/>
        <v>1000</v>
      </c>
      <c r="D314" s="11">
        <f>IF(VLOOKUP(A314,[1]DI!$A$4:$B$15000,2)=0,D313,VLOOKUP(A314,[1]DI!$A$4:$B$15000,2))</f>
        <v>9.1499999999999998E-2</v>
      </c>
      <c r="E314" s="70">
        <f t="shared" si="102"/>
        <v>1.00034749</v>
      </c>
      <c r="F314" s="70">
        <f>(TRUNC(PRODUCT($E$12:$E313),16))</f>
        <v>1.05022450051153</v>
      </c>
      <c r="G314" s="70">
        <f t="shared" si="103"/>
        <v>1.02592564191556</v>
      </c>
      <c r="H314" s="70">
        <f t="shared" si="104"/>
        <v>1.02368481</v>
      </c>
      <c r="I314" s="69">
        <f t="shared" si="92"/>
        <v>0.04</v>
      </c>
      <c r="J314" s="71">
        <f t="shared" si="93"/>
        <v>44454</v>
      </c>
      <c r="K314" s="72">
        <f t="shared" si="94"/>
        <v>82</v>
      </c>
      <c r="L314" s="73">
        <f t="shared" si="95"/>
        <v>82</v>
      </c>
      <c r="M314" s="74">
        <f t="shared" si="88"/>
        <v>1.0128440809999999</v>
      </c>
      <c r="N314" s="74">
        <f t="shared" si="89"/>
        <v>1.036833101</v>
      </c>
      <c r="O314" s="73">
        <f t="shared" si="96"/>
        <v>0</v>
      </c>
      <c r="P314" s="70">
        <f t="shared" si="97"/>
        <v>36.833100999999999</v>
      </c>
      <c r="Q314" s="70">
        <f t="shared" si="98"/>
        <v>0</v>
      </c>
      <c r="R314" s="75" t="str">
        <f t="shared" si="99"/>
        <v>J=</v>
      </c>
      <c r="S314" s="71">
        <f t="shared" si="100"/>
        <v>44635</v>
      </c>
      <c r="T314" s="8"/>
      <c r="U314" s="8"/>
      <c r="V314" s="8"/>
      <c r="W314" s="8"/>
      <c r="X314" s="1"/>
      <c r="Y314" s="8"/>
      <c r="Z314" s="8"/>
      <c r="AA314" s="8"/>
      <c r="AB314" s="8"/>
      <c r="AC314" s="8"/>
      <c r="AD314" s="9"/>
      <c r="AE314" s="8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</row>
    <row r="315" spans="1:194" x14ac:dyDescent="0.15">
      <c r="A315" s="68">
        <f t="shared" si="101"/>
        <v>44574</v>
      </c>
      <c r="B315" s="81">
        <f t="shared" si="90"/>
        <v>1037.354828</v>
      </c>
      <c r="C315" s="70">
        <f t="shared" si="91"/>
        <v>1000</v>
      </c>
      <c r="D315" s="11">
        <f>IF(VLOOKUP(A315,[1]DI!$A$4:$B$15000,2)=0,D314,VLOOKUP(A315,[1]DI!$A$4:$B$15000,2))</f>
        <v>9.1499999999999998E-2</v>
      </c>
      <c r="E315" s="70">
        <f t="shared" si="102"/>
        <v>1.00034749</v>
      </c>
      <c r="F315" s="70">
        <f>(TRUNC(PRODUCT($E$12:$E314),16))</f>
        <v>1.0505894430232099</v>
      </c>
      <c r="G315" s="70">
        <f t="shared" si="103"/>
        <v>1.02592564191556</v>
      </c>
      <c r="H315" s="70">
        <f t="shared" si="104"/>
        <v>1.0240405299999999</v>
      </c>
      <c r="I315" s="69">
        <f t="shared" si="92"/>
        <v>0.04</v>
      </c>
      <c r="J315" s="71">
        <f t="shared" si="93"/>
        <v>44454</v>
      </c>
      <c r="K315" s="72">
        <f t="shared" si="94"/>
        <v>83</v>
      </c>
      <c r="L315" s="73">
        <f t="shared" si="95"/>
        <v>83</v>
      </c>
      <c r="M315" s="74">
        <f t="shared" si="88"/>
        <v>1.01300173</v>
      </c>
      <c r="N315" s="74">
        <f t="shared" si="89"/>
        <v>1.037354828</v>
      </c>
      <c r="O315" s="73">
        <f t="shared" si="96"/>
        <v>0</v>
      </c>
      <c r="P315" s="70">
        <f t="shared" si="97"/>
        <v>37.354827999999998</v>
      </c>
      <c r="Q315" s="70">
        <f t="shared" si="98"/>
        <v>0</v>
      </c>
      <c r="R315" s="75" t="str">
        <f t="shared" si="99"/>
        <v>J=</v>
      </c>
      <c r="S315" s="71">
        <f t="shared" si="100"/>
        <v>44635</v>
      </c>
      <c r="T315" s="8"/>
      <c r="U315" s="8"/>
      <c r="V315" s="8"/>
      <c r="W315" s="8"/>
      <c r="X315" s="1"/>
      <c r="Y315" s="8"/>
      <c r="Z315" s="8"/>
      <c r="AA315" s="8"/>
      <c r="AB315" s="8"/>
      <c r="AC315" s="8"/>
      <c r="AD315" s="9"/>
      <c r="AE315" s="8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</row>
    <row r="316" spans="1:194" x14ac:dyDescent="0.15">
      <c r="A316" s="68">
        <f t="shared" si="101"/>
        <v>44575</v>
      </c>
      <c r="B316" s="81">
        <f t="shared" si="90"/>
        <v>1037.8768259999999</v>
      </c>
      <c r="C316" s="70">
        <f t="shared" si="91"/>
        <v>1000</v>
      </c>
      <c r="D316" s="11">
        <f>IF(VLOOKUP(A316,[1]DI!$A$4:$B$15000,2)=0,D315,VLOOKUP(A316,[1]DI!$A$4:$B$15000,2))</f>
        <v>9.1499999999999998E-2</v>
      </c>
      <c r="E316" s="70">
        <f t="shared" si="102"/>
        <v>1.00034749</v>
      </c>
      <c r="F316" s="70">
        <f>(TRUNC(PRODUCT($E$12:$E315),16))</f>
        <v>1.05095451234877</v>
      </c>
      <c r="G316" s="70">
        <f t="shared" si="103"/>
        <v>1.02592564191556</v>
      </c>
      <c r="H316" s="70">
        <f t="shared" si="104"/>
        <v>1.02439638</v>
      </c>
      <c r="I316" s="69">
        <f t="shared" si="92"/>
        <v>0.04</v>
      </c>
      <c r="J316" s="71">
        <f t="shared" si="93"/>
        <v>44454</v>
      </c>
      <c r="K316" s="72">
        <f t="shared" si="94"/>
        <v>84</v>
      </c>
      <c r="L316" s="73">
        <f t="shared" si="95"/>
        <v>84</v>
      </c>
      <c r="M316" s="74">
        <f t="shared" si="88"/>
        <v>1.013159404</v>
      </c>
      <c r="N316" s="74">
        <f t="shared" si="89"/>
        <v>1.037876826</v>
      </c>
      <c r="O316" s="73">
        <f t="shared" si="96"/>
        <v>0</v>
      </c>
      <c r="P316" s="70">
        <f t="shared" si="97"/>
        <v>37.876826000000001</v>
      </c>
      <c r="Q316" s="70">
        <f t="shared" si="98"/>
        <v>0</v>
      </c>
      <c r="R316" s="75" t="str">
        <f t="shared" si="99"/>
        <v>J=</v>
      </c>
      <c r="S316" s="71">
        <f t="shared" si="100"/>
        <v>44635</v>
      </c>
      <c r="T316" s="16"/>
      <c r="U316" s="8"/>
      <c r="V316" s="8"/>
      <c r="W316" s="16"/>
      <c r="X316" s="18"/>
      <c r="Y316" s="16"/>
      <c r="Z316" s="16"/>
      <c r="AA316" s="16"/>
      <c r="AB316" s="16"/>
      <c r="AC316" s="16"/>
      <c r="AD316" s="19"/>
      <c r="AE316" s="16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8"/>
      <c r="FR316" s="18"/>
      <c r="FS316" s="18"/>
      <c r="FT316" s="18"/>
      <c r="FU316" s="18"/>
      <c r="FV316" s="18"/>
      <c r="FW316" s="18"/>
      <c r="FX316" s="18"/>
      <c r="FY316" s="18"/>
      <c r="FZ316" s="18"/>
      <c r="GA316" s="18"/>
      <c r="GB316" s="18"/>
      <c r="GC316" s="18"/>
      <c r="GD316" s="18"/>
      <c r="GE316" s="18"/>
      <c r="GF316" s="18"/>
      <c r="GG316" s="18"/>
      <c r="GH316" s="18"/>
      <c r="GI316" s="18"/>
      <c r="GJ316" s="18"/>
      <c r="GK316" s="18"/>
      <c r="GL316" s="18"/>
    </row>
    <row r="317" spans="1:194" x14ac:dyDescent="0.15">
      <c r="A317" s="68">
        <f t="shared" si="101"/>
        <v>44578</v>
      </c>
      <c r="B317" s="81">
        <f t="shared" si="90"/>
        <v>1038.3990819999999</v>
      </c>
      <c r="C317" s="70">
        <f t="shared" si="91"/>
        <v>1000</v>
      </c>
      <c r="D317" s="11">
        <f>IF(VLOOKUP(A317,[1]DI!$A$4:$B$15000,2)=0,D316,VLOOKUP(A317,[1]DI!$A$4:$B$15000,2))</f>
        <v>9.1499999999999998E-2</v>
      </c>
      <c r="E317" s="70">
        <f t="shared" si="102"/>
        <v>1.00034749</v>
      </c>
      <c r="F317" s="70">
        <f>(TRUNC(PRODUCT($E$12:$E316),16))</f>
        <v>1.0513197085322701</v>
      </c>
      <c r="G317" s="70">
        <f t="shared" si="103"/>
        <v>1.02592564191556</v>
      </c>
      <c r="H317" s="70">
        <f t="shared" si="104"/>
        <v>1.02475235</v>
      </c>
      <c r="I317" s="69">
        <f t="shared" si="92"/>
        <v>0.04</v>
      </c>
      <c r="J317" s="71">
        <f t="shared" si="93"/>
        <v>44454</v>
      </c>
      <c r="K317" s="72">
        <f t="shared" si="94"/>
        <v>85</v>
      </c>
      <c r="L317" s="73">
        <f t="shared" si="95"/>
        <v>85</v>
      </c>
      <c r="M317" s="74">
        <f t="shared" si="88"/>
        <v>1.013317102</v>
      </c>
      <c r="N317" s="74">
        <f t="shared" si="89"/>
        <v>1.038399082</v>
      </c>
      <c r="O317" s="73">
        <f t="shared" si="96"/>
        <v>0</v>
      </c>
      <c r="P317" s="70">
        <f t="shared" si="97"/>
        <v>38.399082</v>
      </c>
      <c r="Q317" s="70">
        <f t="shared" si="98"/>
        <v>0</v>
      </c>
      <c r="R317" s="75" t="str">
        <f t="shared" si="99"/>
        <v>J=</v>
      </c>
      <c r="S317" s="71">
        <f t="shared" si="100"/>
        <v>44635</v>
      </c>
      <c r="T317" s="8"/>
      <c r="U317" s="8"/>
      <c r="V317" s="8"/>
      <c r="W317" s="8"/>
      <c r="X317" s="1"/>
      <c r="Y317" s="8"/>
      <c r="Z317" s="8"/>
      <c r="AA317" s="8"/>
      <c r="AB317" s="8"/>
      <c r="AC317" s="8"/>
      <c r="AD317" s="9"/>
      <c r="AE317" s="8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</row>
    <row r="318" spans="1:194" x14ac:dyDescent="0.15">
      <c r="A318" s="68">
        <f t="shared" si="101"/>
        <v>44579</v>
      </c>
      <c r="B318" s="81">
        <f t="shared" si="90"/>
        <v>1038.921597</v>
      </c>
      <c r="C318" s="70">
        <f t="shared" si="91"/>
        <v>1000</v>
      </c>
      <c r="D318" s="11">
        <f>IF(VLOOKUP(A318,[1]DI!$A$4:$B$15000,2)=0,D317,VLOOKUP(A318,[1]DI!$A$4:$B$15000,2))</f>
        <v>9.1499999999999998E-2</v>
      </c>
      <c r="E318" s="70">
        <f t="shared" si="102"/>
        <v>1.00034749</v>
      </c>
      <c r="F318" s="70">
        <f>(TRUNC(PRODUCT($E$12:$E317),16))</f>
        <v>1.0516850316177799</v>
      </c>
      <c r="G318" s="70">
        <f t="shared" si="103"/>
        <v>1.02592564191556</v>
      </c>
      <c r="H318" s="70">
        <f t="shared" si="104"/>
        <v>1.0251084399999999</v>
      </c>
      <c r="I318" s="69">
        <f t="shared" si="92"/>
        <v>0.04</v>
      </c>
      <c r="J318" s="71">
        <f t="shared" si="93"/>
        <v>44454</v>
      </c>
      <c r="K318" s="72">
        <f t="shared" si="94"/>
        <v>86</v>
      </c>
      <c r="L318" s="73">
        <f t="shared" si="95"/>
        <v>86</v>
      </c>
      <c r="M318" s="74">
        <f t="shared" si="88"/>
        <v>1.0134748250000001</v>
      </c>
      <c r="N318" s="74">
        <f t="shared" si="89"/>
        <v>1.0389215970000001</v>
      </c>
      <c r="O318" s="73">
        <f t="shared" si="96"/>
        <v>0</v>
      </c>
      <c r="P318" s="70">
        <f t="shared" si="97"/>
        <v>38.921596999999998</v>
      </c>
      <c r="Q318" s="70">
        <f t="shared" si="98"/>
        <v>0</v>
      </c>
      <c r="R318" s="75" t="str">
        <f t="shared" si="99"/>
        <v>J=</v>
      </c>
      <c r="S318" s="71">
        <f t="shared" si="100"/>
        <v>44635</v>
      </c>
      <c r="T318" s="8"/>
      <c r="U318" s="8"/>
      <c r="V318" s="8"/>
      <c r="W318" s="8"/>
      <c r="X318" s="1"/>
      <c r="Y318" s="8"/>
      <c r="Z318" s="8"/>
      <c r="AA318" s="8"/>
      <c r="AB318" s="8"/>
      <c r="AC318" s="8"/>
      <c r="AD318" s="9"/>
      <c r="AE318" s="8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</row>
    <row r="319" spans="1:194" x14ac:dyDescent="0.15">
      <c r="A319" s="68">
        <f t="shared" si="101"/>
        <v>44580</v>
      </c>
      <c r="B319" s="81">
        <f t="shared" si="90"/>
        <v>1039.444371</v>
      </c>
      <c r="C319" s="70">
        <f t="shared" si="91"/>
        <v>1000</v>
      </c>
      <c r="D319" s="11">
        <f>IF(VLOOKUP(A319,[1]DI!$A$4:$B$15000,2)=0,D318,VLOOKUP(A319,[1]DI!$A$4:$B$15000,2))</f>
        <v>9.1499999999999998E-2</v>
      </c>
      <c r="E319" s="70">
        <f t="shared" si="102"/>
        <v>1.00034749</v>
      </c>
      <c r="F319" s="70">
        <f>(TRUNC(PRODUCT($E$12:$E318),16))</f>
        <v>1.0520504816494201</v>
      </c>
      <c r="G319" s="70">
        <f t="shared" si="103"/>
        <v>1.02592564191556</v>
      </c>
      <c r="H319" s="70">
        <f t="shared" si="104"/>
        <v>1.02546465</v>
      </c>
      <c r="I319" s="69">
        <f t="shared" si="92"/>
        <v>0.04</v>
      </c>
      <c r="J319" s="71">
        <f t="shared" si="93"/>
        <v>44454</v>
      </c>
      <c r="K319" s="72">
        <f t="shared" si="94"/>
        <v>87</v>
      </c>
      <c r="L319" s="73">
        <f t="shared" si="95"/>
        <v>87</v>
      </c>
      <c r="M319" s="74">
        <f t="shared" si="88"/>
        <v>1.0136325719999999</v>
      </c>
      <c r="N319" s="74">
        <f t="shared" si="89"/>
        <v>1.0394443710000001</v>
      </c>
      <c r="O319" s="73">
        <f t="shared" si="96"/>
        <v>0</v>
      </c>
      <c r="P319" s="70">
        <f t="shared" si="97"/>
        <v>39.444370999999997</v>
      </c>
      <c r="Q319" s="70">
        <f t="shared" si="98"/>
        <v>0</v>
      </c>
      <c r="R319" s="75" t="str">
        <f t="shared" si="99"/>
        <v>J=</v>
      </c>
      <c r="S319" s="71">
        <f t="shared" si="100"/>
        <v>44635</v>
      </c>
      <c r="T319" s="8"/>
      <c r="U319" s="8"/>
      <c r="V319" s="8"/>
      <c r="W319" s="8"/>
      <c r="X319" s="1"/>
      <c r="Y319" s="8"/>
      <c r="Z319" s="8"/>
      <c r="AA319" s="8"/>
      <c r="AB319" s="8"/>
      <c r="AC319" s="8"/>
      <c r="AD319" s="9"/>
      <c r="AE319" s="8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</row>
    <row r="320" spans="1:194" x14ac:dyDescent="0.15">
      <c r="A320" s="68">
        <f t="shared" si="101"/>
        <v>44581</v>
      </c>
      <c r="B320" s="81">
        <f t="shared" si="90"/>
        <v>1039.9674139900001</v>
      </c>
      <c r="C320" s="70">
        <f t="shared" si="91"/>
        <v>1000</v>
      </c>
      <c r="D320" s="11">
        <f>IF(VLOOKUP(A320,[1]DI!$A$4:$B$15000,2)=0,D319,VLOOKUP(A320,[1]DI!$A$4:$B$15000,2))</f>
        <v>9.1499999999999998E-2</v>
      </c>
      <c r="E320" s="70">
        <f t="shared" si="102"/>
        <v>1.00034749</v>
      </c>
      <c r="F320" s="70">
        <f>(TRUNC(PRODUCT($E$12:$E319),16))</f>
        <v>1.0524160586712901</v>
      </c>
      <c r="G320" s="70">
        <f t="shared" si="103"/>
        <v>1.02592564191556</v>
      </c>
      <c r="H320" s="70">
        <f t="shared" si="104"/>
        <v>1.0258209899999999</v>
      </c>
      <c r="I320" s="69">
        <f t="shared" si="92"/>
        <v>0.04</v>
      </c>
      <c r="J320" s="71">
        <f t="shared" si="93"/>
        <v>44454</v>
      </c>
      <c r="K320" s="72">
        <f t="shared" si="94"/>
        <v>88</v>
      </c>
      <c r="L320" s="73">
        <f t="shared" si="95"/>
        <v>88</v>
      </c>
      <c r="M320" s="74">
        <f t="shared" si="88"/>
        <v>1.013790344</v>
      </c>
      <c r="N320" s="74">
        <f t="shared" si="89"/>
        <v>1.0399674139999999</v>
      </c>
      <c r="O320" s="73">
        <f t="shared" si="96"/>
        <v>0</v>
      </c>
      <c r="P320" s="70">
        <f t="shared" si="97"/>
        <v>39.967413989999997</v>
      </c>
      <c r="Q320" s="70">
        <f t="shared" si="98"/>
        <v>0</v>
      </c>
      <c r="R320" s="75" t="str">
        <f t="shared" si="99"/>
        <v>J=</v>
      </c>
      <c r="S320" s="71">
        <f t="shared" si="100"/>
        <v>44635</v>
      </c>
      <c r="T320" s="8"/>
      <c r="U320" s="8"/>
      <c r="V320" s="8"/>
      <c r="W320" s="8"/>
      <c r="X320" s="1"/>
      <c r="Y320" s="8"/>
      <c r="Z320" s="8"/>
      <c r="AA320" s="8"/>
      <c r="AB320" s="8"/>
      <c r="AC320" s="8"/>
      <c r="AD320" s="9"/>
      <c r="AE320" s="8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</row>
    <row r="321" spans="1:191" x14ac:dyDescent="0.15">
      <c r="A321" s="68">
        <f t="shared" si="101"/>
        <v>44582</v>
      </c>
      <c r="B321" s="81">
        <f t="shared" si="90"/>
        <v>1040.4907169999999</v>
      </c>
      <c r="C321" s="70">
        <f t="shared" si="91"/>
        <v>1000</v>
      </c>
      <c r="D321" s="11">
        <f>IF(VLOOKUP(A321,[1]DI!$A$4:$B$15000,2)=0,D320,VLOOKUP(A321,[1]DI!$A$4:$B$15000,2))</f>
        <v>9.1499999999999998E-2</v>
      </c>
      <c r="E321" s="70">
        <f t="shared" si="102"/>
        <v>1.00034749</v>
      </c>
      <c r="F321" s="70">
        <f>(TRUNC(PRODUCT($E$12:$E320),16))</f>
        <v>1.05278176272752</v>
      </c>
      <c r="G321" s="70">
        <f t="shared" si="103"/>
        <v>1.02592564191556</v>
      </c>
      <c r="H321" s="70">
        <f t="shared" si="104"/>
        <v>1.02617745</v>
      </c>
      <c r="I321" s="69">
        <f t="shared" si="92"/>
        <v>0.04</v>
      </c>
      <c r="J321" s="71">
        <f t="shared" si="93"/>
        <v>44454</v>
      </c>
      <c r="K321" s="72">
        <f t="shared" si="94"/>
        <v>89</v>
      </c>
      <c r="L321" s="73">
        <f t="shared" si="95"/>
        <v>89</v>
      </c>
      <c r="M321" s="74">
        <f t="shared" si="88"/>
        <v>1.0139481400000001</v>
      </c>
      <c r="N321" s="74">
        <f t="shared" si="89"/>
        <v>1.040490717</v>
      </c>
      <c r="O321" s="73">
        <f t="shared" si="96"/>
        <v>0</v>
      </c>
      <c r="P321" s="70">
        <f t="shared" si="97"/>
        <v>40.490716999999997</v>
      </c>
      <c r="Q321" s="70">
        <f t="shared" si="98"/>
        <v>0</v>
      </c>
      <c r="R321" s="75" t="str">
        <f t="shared" si="99"/>
        <v>J=</v>
      </c>
      <c r="S321" s="71">
        <f t="shared" si="100"/>
        <v>44635</v>
      </c>
      <c r="T321" s="8"/>
      <c r="U321" s="8"/>
      <c r="V321" s="8"/>
      <c r="W321" s="8"/>
      <c r="X321" s="1"/>
      <c r="Y321" s="8"/>
      <c r="Z321" s="8"/>
      <c r="AA321" s="8"/>
      <c r="AB321" s="8"/>
      <c r="AC321" s="8"/>
      <c r="AD321" s="9"/>
      <c r="AE321" s="8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</row>
    <row r="322" spans="1:191" x14ac:dyDescent="0.15">
      <c r="A322" s="68">
        <f t="shared" si="101"/>
        <v>44585</v>
      </c>
      <c r="B322" s="81">
        <f t="shared" si="90"/>
        <v>1041.014289</v>
      </c>
      <c r="C322" s="70">
        <f t="shared" si="91"/>
        <v>1000</v>
      </c>
      <c r="D322" s="11">
        <f>IF(VLOOKUP(A322,[1]DI!$A$4:$B$15000,2)=0,D321,VLOOKUP(A322,[1]DI!$A$4:$B$15000,2))</f>
        <v>9.1499999999999998E-2</v>
      </c>
      <c r="E322" s="70">
        <f t="shared" si="102"/>
        <v>1.00034749</v>
      </c>
      <c r="F322" s="70">
        <f>(TRUNC(PRODUCT($E$12:$E321),16))</f>
        <v>1.0531475938622501</v>
      </c>
      <c r="G322" s="70">
        <f t="shared" si="103"/>
        <v>1.02592564191556</v>
      </c>
      <c r="H322" s="70">
        <f t="shared" si="104"/>
        <v>1.02653404</v>
      </c>
      <c r="I322" s="69">
        <f t="shared" si="92"/>
        <v>0.04</v>
      </c>
      <c r="J322" s="71">
        <f t="shared" si="93"/>
        <v>44454</v>
      </c>
      <c r="K322" s="72">
        <f t="shared" si="94"/>
        <v>90</v>
      </c>
      <c r="L322" s="73">
        <f t="shared" si="95"/>
        <v>90</v>
      </c>
      <c r="M322" s="74">
        <f t="shared" si="88"/>
        <v>1.0141059610000001</v>
      </c>
      <c r="N322" s="74">
        <f t="shared" si="89"/>
        <v>1.041014289</v>
      </c>
      <c r="O322" s="73">
        <f t="shared" si="96"/>
        <v>0</v>
      </c>
      <c r="P322" s="70">
        <f t="shared" si="97"/>
        <v>41.014288999999998</v>
      </c>
      <c r="Q322" s="70">
        <f t="shared" si="98"/>
        <v>0</v>
      </c>
      <c r="R322" s="75" t="str">
        <f t="shared" si="99"/>
        <v>J=</v>
      </c>
      <c r="S322" s="71">
        <f t="shared" si="100"/>
        <v>44635</v>
      </c>
      <c r="T322" s="8"/>
      <c r="U322" s="8"/>
      <c r="V322" s="8"/>
      <c r="W322" s="8"/>
      <c r="X322" s="1"/>
      <c r="Y322" s="8"/>
      <c r="Z322" s="8"/>
      <c r="AA322" s="8"/>
      <c r="AB322" s="8"/>
      <c r="AC322" s="8"/>
      <c r="AD322" s="9"/>
      <c r="AE322" s="8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</row>
    <row r="323" spans="1:191" x14ac:dyDescent="0.15">
      <c r="A323" s="68">
        <f t="shared" si="101"/>
        <v>44586</v>
      </c>
      <c r="B323" s="81">
        <f t="shared" si="90"/>
        <v>1041.5381199999999</v>
      </c>
      <c r="C323" s="70">
        <f t="shared" si="91"/>
        <v>1000</v>
      </c>
      <c r="D323" s="11">
        <f>IF(VLOOKUP(A323,[1]DI!$A$4:$B$15000,2)=0,D322,VLOOKUP(A323,[1]DI!$A$4:$B$15000,2))</f>
        <v>9.1499999999999998E-2</v>
      </c>
      <c r="E323" s="70">
        <f t="shared" si="102"/>
        <v>1.00034749</v>
      </c>
      <c r="F323" s="70">
        <f>(TRUNC(PRODUCT($E$12:$E322),16))</f>
        <v>1.0535135521196399</v>
      </c>
      <c r="G323" s="70">
        <f t="shared" si="103"/>
        <v>1.02592564191556</v>
      </c>
      <c r="H323" s="70">
        <f t="shared" si="104"/>
        <v>1.02689075</v>
      </c>
      <c r="I323" s="69">
        <f t="shared" si="92"/>
        <v>0.04</v>
      </c>
      <c r="J323" s="71">
        <f t="shared" si="93"/>
        <v>44454</v>
      </c>
      <c r="K323" s="72">
        <f t="shared" si="94"/>
        <v>91</v>
      </c>
      <c r="L323" s="73">
        <f t="shared" si="95"/>
        <v>91</v>
      </c>
      <c r="M323" s="74">
        <f t="shared" si="88"/>
        <v>1.014263806</v>
      </c>
      <c r="N323" s="74">
        <f t="shared" si="89"/>
        <v>1.04153812</v>
      </c>
      <c r="O323" s="73">
        <f t="shared" si="96"/>
        <v>0</v>
      </c>
      <c r="P323" s="70">
        <f t="shared" si="97"/>
        <v>41.538119999999999</v>
      </c>
      <c r="Q323" s="70">
        <f t="shared" si="98"/>
        <v>0</v>
      </c>
      <c r="R323" s="75" t="str">
        <f t="shared" si="99"/>
        <v>J=</v>
      </c>
      <c r="S323" s="71">
        <f t="shared" si="100"/>
        <v>44635</v>
      </c>
      <c r="T323" s="8"/>
      <c r="U323" s="8"/>
      <c r="V323" s="8"/>
      <c r="W323" s="8"/>
      <c r="X323" s="1"/>
      <c r="Y323" s="8"/>
      <c r="Z323" s="8"/>
      <c r="AA323" s="8"/>
      <c r="AB323" s="8"/>
      <c r="AC323" s="8"/>
      <c r="AD323" s="9"/>
      <c r="AE323" s="8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</row>
    <row r="324" spans="1:191" x14ac:dyDescent="0.15">
      <c r="A324" s="68">
        <f t="shared" si="101"/>
        <v>44587</v>
      </c>
      <c r="B324" s="81">
        <f t="shared" si="90"/>
        <v>1042.062212</v>
      </c>
      <c r="C324" s="70">
        <f t="shared" si="91"/>
        <v>1000</v>
      </c>
      <c r="D324" s="11">
        <f>IF(VLOOKUP(A324,[1]DI!$A$4:$B$15000,2)=0,D323,VLOOKUP(A324,[1]DI!$A$4:$B$15000,2))</f>
        <v>9.1499999999999998E-2</v>
      </c>
      <c r="E324" s="70">
        <f t="shared" si="102"/>
        <v>1.00034749</v>
      </c>
      <c r="F324" s="70">
        <f>(TRUNC(PRODUCT($E$12:$E323),16))</f>
        <v>1.0538796375438599</v>
      </c>
      <c r="G324" s="70">
        <f t="shared" si="103"/>
        <v>1.02592564191556</v>
      </c>
      <c r="H324" s="70">
        <f t="shared" si="104"/>
        <v>1.02724758</v>
      </c>
      <c r="I324" s="69">
        <f t="shared" si="92"/>
        <v>0.04</v>
      </c>
      <c r="J324" s="71">
        <f t="shared" si="93"/>
        <v>44454</v>
      </c>
      <c r="K324" s="72">
        <f t="shared" si="94"/>
        <v>92</v>
      </c>
      <c r="L324" s="73">
        <f t="shared" si="95"/>
        <v>92</v>
      </c>
      <c r="M324" s="74">
        <f t="shared" si="88"/>
        <v>1.014421676</v>
      </c>
      <c r="N324" s="74">
        <f t="shared" si="89"/>
        <v>1.042062212</v>
      </c>
      <c r="O324" s="73">
        <f t="shared" si="96"/>
        <v>0</v>
      </c>
      <c r="P324" s="70">
        <f t="shared" si="97"/>
        <v>42.062212000000002</v>
      </c>
      <c r="Q324" s="70">
        <f t="shared" si="98"/>
        <v>0</v>
      </c>
      <c r="R324" s="75" t="str">
        <f t="shared" si="99"/>
        <v>J=</v>
      </c>
      <c r="S324" s="71">
        <f t="shared" si="100"/>
        <v>44635</v>
      </c>
      <c r="T324" s="8"/>
      <c r="U324" s="8"/>
      <c r="V324" s="8"/>
      <c r="W324" s="8"/>
      <c r="X324" s="1"/>
      <c r="Y324" s="8"/>
      <c r="Z324" s="8"/>
      <c r="AA324" s="8"/>
      <c r="AB324" s="8"/>
      <c r="AC324" s="8"/>
      <c r="AD324" s="9"/>
      <c r="AE324" s="8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</row>
    <row r="325" spans="1:191" x14ac:dyDescent="0.15">
      <c r="A325" s="68">
        <f t="shared" si="101"/>
        <v>44588</v>
      </c>
      <c r="B325" s="81">
        <f t="shared" si="90"/>
        <v>1042.5865729899999</v>
      </c>
      <c r="C325" s="70">
        <f t="shared" si="91"/>
        <v>1000</v>
      </c>
      <c r="D325" s="11">
        <f>IF(VLOOKUP(A325,[1]DI!$A$4:$B$15000,2)=0,D324,VLOOKUP(A325,[1]DI!$A$4:$B$15000,2))</f>
        <v>9.1499999999999998E-2</v>
      </c>
      <c r="E325" s="70">
        <f t="shared" si="102"/>
        <v>1.00034749</v>
      </c>
      <c r="F325" s="70">
        <f>(TRUNC(PRODUCT($E$12:$E324),16))</f>
        <v>1.0542458501791101</v>
      </c>
      <c r="G325" s="70">
        <f t="shared" si="103"/>
        <v>1.02592564191556</v>
      </c>
      <c r="H325" s="70">
        <f t="shared" si="104"/>
        <v>1.02760454</v>
      </c>
      <c r="I325" s="69">
        <f t="shared" si="92"/>
        <v>0.04</v>
      </c>
      <c r="J325" s="71">
        <f t="shared" si="93"/>
        <v>44454</v>
      </c>
      <c r="K325" s="72">
        <f t="shared" si="94"/>
        <v>93</v>
      </c>
      <c r="L325" s="73">
        <f t="shared" si="95"/>
        <v>93</v>
      </c>
      <c r="M325" s="74">
        <f t="shared" si="88"/>
        <v>1.0145795710000001</v>
      </c>
      <c r="N325" s="74">
        <f t="shared" si="89"/>
        <v>1.0425865729999999</v>
      </c>
      <c r="O325" s="73">
        <f t="shared" si="96"/>
        <v>0</v>
      </c>
      <c r="P325" s="70">
        <f t="shared" si="97"/>
        <v>42.586572990000001</v>
      </c>
      <c r="Q325" s="70">
        <f t="shared" si="98"/>
        <v>0</v>
      </c>
      <c r="R325" s="75" t="str">
        <f t="shared" si="99"/>
        <v>J=</v>
      </c>
      <c r="S325" s="71">
        <f t="shared" si="100"/>
        <v>44635</v>
      </c>
      <c r="T325" s="8"/>
      <c r="U325" s="8"/>
      <c r="V325" s="8"/>
      <c r="W325" s="8"/>
      <c r="X325" s="1"/>
      <c r="Y325" s="8"/>
      <c r="Z325" s="8"/>
      <c r="AA325" s="8"/>
      <c r="AB325" s="8"/>
      <c r="AC325" s="8"/>
      <c r="AD325" s="9"/>
      <c r="AE325" s="8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</row>
    <row r="326" spans="1:191" x14ac:dyDescent="0.15">
      <c r="A326" s="68">
        <f t="shared" si="101"/>
        <v>44589</v>
      </c>
      <c r="B326" s="81">
        <f t="shared" si="90"/>
        <v>1043.1112039899999</v>
      </c>
      <c r="C326" s="70">
        <f t="shared" si="91"/>
        <v>1000</v>
      </c>
      <c r="D326" s="11">
        <f>IF(VLOOKUP(A326,[1]DI!$A$4:$B$15000,2)=0,D325,VLOOKUP(A326,[1]DI!$A$4:$B$15000,2))</f>
        <v>9.1499999999999998E-2</v>
      </c>
      <c r="E326" s="70">
        <f t="shared" si="102"/>
        <v>1.00034749</v>
      </c>
      <c r="F326" s="70">
        <f>(TRUNC(PRODUCT($E$12:$E325),16))</f>
        <v>1.0546121900695899</v>
      </c>
      <c r="G326" s="70">
        <f t="shared" si="103"/>
        <v>1.02592564191556</v>
      </c>
      <c r="H326" s="70">
        <f t="shared" si="104"/>
        <v>1.0279616300000001</v>
      </c>
      <c r="I326" s="69">
        <f t="shared" si="92"/>
        <v>0.04</v>
      </c>
      <c r="J326" s="71">
        <f t="shared" si="93"/>
        <v>44454</v>
      </c>
      <c r="K326" s="72">
        <f t="shared" si="94"/>
        <v>94</v>
      </c>
      <c r="L326" s="73">
        <f t="shared" si="95"/>
        <v>94</v>
      </c>
      <c r="M326" s="74">
        <f t="shared" si="88"/>
        <v>1.0147374899999999</v>
      </c>
      <c r="N326" s="74">
        <f t="shared" si="89"/>
        <v>1.0431112039999999</v>
      </c>
      <c r="O326" s="73">
        <f t="shared" si="96"/>
        <v>0</v>
      </c>
      <c r="P326" s="70">
        <f t="shared" si="97"/>
        <v>43.11120399</v>
      </c>
      <c r="Q326" s="70">
        <f t="shared" si="98"/>
        <v>0</v>
      </c>
      <c r="R326" s="75" t="str">
        <f t="shared" si="99"/>
        <v>J=</v>
      </c>
      <c r="S326" s="71">
        <f t="shared" si="100"/>
        <v>44635</v>
      </c>
      <c r="T326" s="8"/>
      <c r="U326" s="8"/>
      <c r="V326" s="8"/>
      <c r="W326" s="8"/>
      <c r="X326" s="1"/>
      <c r="Y326" s="8"/>
      <c r="Z326" s="8"/>
      <c r="AA326" s="8"/>
      <c r="AB326" s="8"/>
      <c r="AC326" s="8"/>
      <c r="AD326" s="9"/>
      <c r="AE326" s="8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</row>
    <row r="327" spans="1:191" x14ac:dyDescent="0.15">
      <c r="A327" s="68">
        <f t="shared" si="101"/>
        <v>44592</v>
      </c>
      <c r="B327" s="81">
        <f t="shared" si="90"/>
        <v>1043.63608499</v>
      </c>
      <c r="C327" s="70">
        <f t="shared" si="91"/>
        <v>1000</v>
      </c>
      <c r="D327" s="11">
        <f>IF(VLOOKUP(A327,[1]DI!$A$4:$B$15000,2)=0,D326,VLOOKUP(A327,[1]DI!$A$4:$B$15000,2))</f>
        <v>9.1499999999999998E-2</v>
      </c>
      <c r="E327" s="70">
        <f t="shared" si="102"/>
        <v>1.00034749</v>
      </c>
      <c r="F327" s="70">
        <f>(TRUNC(PRODUCT($E$12:$E326),16))</f>
        <v>1.0549786572595199</v>
      </c>
      <c r="G327" s="70">
        <f t="shared" si="103"/>
        <v>1.02592564191556</v>
      </c>
      <c r="H327" s="70">
        <f t="shared" si="104"/>
        <v>1.0283188299999999</v>
      </c>
      <c r="I327" s="69">
        <f t="shared" si="92"/>
        <v>0.04</v>
      </c>
      <c r="J327" s="71">
        <f t="shared" si="93"/>
        <v>44454</v>
      </c>
      <c r="K327" s="72">
        <f t="shared" si="94"/>
        <v>95</v>
      </c>
      <c r="L327" s="73">
        <f t="shared" si="95"/>
        <v>95</v>
      </c>
      <c r="M327" s="74">
        <f t="shared" si="88"/>
        <v>1.014895434</v>
      </c>
      <c r="N327" s="74">
        <f t="shared" si="89"/>
        <v>1.0436360849999999</v>
      </c>
      <c r="O327" s="73">
        <f t="shared" si="96"/>
        <v>0</v>
      </c>
      <c r="P327" s="70">
        <f t="shared" si="97"/>
        <v>43.636084990000001</v>
      </c>
      <c r="Q327" s="70">
        <f t="shared" si="98"/>
        <v>0</v>
      </c>
      <c r="R327" s="75" t="str">
        <f t="shared" si="99"/>
        <v>J=</v>
      </c>
      <c r="S327" s="71">
        <f t="shared" si="100"/>
        <v>44635</v>
      </c>
      <c r="T327" s="8"/>
      <c r="U327" s="8"/>
      <c r="V327" s="8"/>
      <c r="W327" s="8"/>
      <c r="X327" s="1"/>
      <c r="Y327" s="8"/>
      <c r="Z327" s="8"/>
      <c r="AA327" s="8"/>
      <c r="AB327" s="8"/>
      <c r="AC327" s="8"/>
      <c r="AD327" s="9"/>
      <c r="AE327" s="8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</row>
    <row r="328" spans="1:191" x14ac:dyDescent="0.15">
      <c r="A328" s="68">
        <f t="shared" si="101"/>
        <v>44593</v>
      </c>
      <c r="B328" s="81">
        <f t="shared" si="90"/>
        <v>1044.1612359999999</v>
      </c>
      <c r="C328" s="70">
        <f t="shared" si="91"/>
        <v>1000</v>
      </c>
      <c r="D328" s="11">
        <f>IF(VLOOKUP(A328,[1]DI!$A$4:$B$15000,2)=0,D327,VLOOKUP(A328,[1]DI!$A$4:$B$15000,2))</f>
        <v>9.1499999999999998E-2</v>
      </c>
      <c r="E328" s="70">
        <f t="shared" si="102"/>
        <v>1.00034749</v>
      </c>
      <c r="F328" s="70">
        <f>(TRUNC(PRODUCT($E$12:$E327),16))</f>
        <v>1.0553452517931301</v>
      </c>
      <c r="G328" s="70">
        <f t="shared" si="103"/>
        <v>1.02592564191556</v>
      </c>
      <c r="H328" s="70">
        <f t="shared" si="104"/>
        <v>1.0286761600000001</v>
      </c>
      <c r="I328" s="69">
        <f t="shared" si="92"/>
        <v>0.04</v>
      </c>
      <c r="J328" s="71">
        <f t="shared" si="93"/>
        <v>44454</v>
      </c>
      <c r="K328" s="72">
        <f t="shared" si="94"/>
        <v>96</v>
      </c>
      <c r="L328" s="73">
        <f t="shared" si="95"/>
        <v>96</v>
      </c>
      <c r="M328" s="74">
        <f t="shared" si="88"/>
        <v>1.0150534019999999</v>
      </c>
      <c r="N328" s="74">
        <f t="shared" si="89"/>
        <v>1.0441612360000001</v>
      </c>
      <c r="O328" s="73">
        <f t="shared" si="96"/>
        <v>0</v>
      </c>
      <c r="P328" s="70">
        <f t="shared" si="97"/>
        <v>44.161236000000002</v>
      </c>
      <c r="Q328" s="70">
        <f t="shared" si="98"/>
        <v>0</v>
      </c>
      <c r="R328" s="75" t="str">
        <f t="shared" si="99"/>
        <v>J=</v>
      </c>
      <c r="S328" s="71">
        <f t="shared" si="100"/>
        <v>44635</v>
      </c>
      <c r="T328" s="8"/>
      <c r="U328" s="8"/>
      <c r="V328" s="8"/>
      <c r="W328" s="8"/>
      <c r="X328" s="1"/>
      <c r="Y328" s="8"/>
      <c r="Z328" s="8"/>
      <c r="AA328" s="8"/>
      <c r="AB328" s="8"/>
      <c r="AC328" s="8"/>
      <c r="AD328" s="9"/>
      <c r="AE328" s="8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</row>
    <row r="329" spans="1:191" x14ac:dyDescent="0.15">
      <c r="A329" s="68">
        <f t="shared" si="101"/>
        <v>44594</v>
      </c>
      <c r="B329" s="81">
        <f t="shared" si="90"/>
        <v>1044.686657</v>
      </c>
      <c r="C329" s="70">
        <f t="shared" si="91"/>
        <v>1000</v>
      </c>
      <c r="D329" s="11">
        <f>IF(VLOOKUP(A329,[1]DI!$A$4:$B$15000,2)=0,D328,VLOOKUP(A329,[1]DI!$A$4:$B$15000,2))</f>
        <v>9.1499999999999998E-2</v>
      </c>
      <c r="E329" s="70">
        <f t="shared" si="102"/>
        <v>1.00034749</v>
      </c>
      <c r="F329" s="70">
        <f>(TRUNC(PRODUCT($E$12:$E328),16))</f>
        <v>1.0557119737146801</v>
      </c>
      <c r="G329" s="70">
        <f t="shared" si="103"/>
        <v>1.02592564191556</v>
      </c>
      <c r="H329" s="70">
        <f t="shared" si="104"/>
        <v>1.0290336200000001</v>
      </c>
      <c r="I329" s="69">
        <f t="shared" si="92"/>
        <v>0.04</v>
      </c>
      <c r="J329" s="71">
        <f t="shared" si="93"/>
        <v>44454</v>
      </c>
      <c r="K329" s="72">
        <f t="shared" si="94"/>
        <v>97</v>
      </c>
      <c r="L329" s="73">
        <f t="shared" si="95"/>
        <v>97</v>
      </c>
      <c r="M329" s="74">
        <f t="shared" si="88"/>
        <v>1.0152113949999999</v>
      </c>
      <c r="N329" s="74">
        <f t="shared" si="89"/>
        <v>1.044686657</v>
      </c>
      <c r="O329" s="73">
        <f t="shared" si="96"/>
        <v>0</v>
      </c>
      <c r="P329" s="70">
        <f t="shared" si="97"/>
        <v>44.686656999999997</v>
      </c>
      <c r="Q329" s="70">
        <f t="shared" si="98"/>
        <v>0</v>
      </c>
      <c r="R329" s="75" t="str">
        <f t="shared" si="99"/>
        <v>J=</v>
      </c>
      <c r="S329" s="71">
        <f t="shared" si="100"/>
        <v>44635</v>
      </c>
      <c r="T329" s="8"/>
      <c r="U329" s="8"/>
      <c r="V329" s="8"/>
      <c r="W329" s="8"/>
      <c r="X329" s="1"/>
      <c r="Y329" s="8"/>
      <c r="Z329" s="8"/>
      <c r="AA329" s="8"/>
      <c r="AB329" s="8"/>
      <c r="AC329" s="8"/>
      <c r="AD329" s="9"/>
      <c r="AE329" s="8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</row>
    <row r="330" spans="1:191" x14ac:dyDescent="0.15">
      <c r="A330" s="68">
        <f t="shared" si="101"/>
        <v>44595</v>
      </c>
      <c r="B330" s="81">
        <f t="shared" si="90"/>
        <v>1045.212338</v>
      </c>
      <c r="C330" s="70">
        <f t="shared" si="91"/>
        <v>1000</v>
      </c>
      <c r="D330" s="11">
        <f>IF(VLOOKUP(A330,[1]DI!$A$4:$B$15000,2)=0,D329,VLOOKUP(A330,[1]DI!$A$4:$B$15000,2))</f>
        <v>0.1065</v>
      </c>
      <c r="E330" s="70">
        <f t="shared" si="102"/>
        <v>1.00040168</v>
      </c>
      <c r="F330" s="70">
        <f>(TRUNC(PRODUCT($E$12:$E329),16))</f>
        <v>1.0560788230684199</v>
      </c>
      <c r="G330" s="70">
        <f t="shared" si="103"/>
        <v>1.02592564191556</v>
      </c>
      <c r="H330" s="70">
        <f t="shared" si="104"/>
        <v>1.0293912000000001</v>
      </c>
      <c r="I330" s="69">
        <f t="shared" si="92"/>
        <v>0.04</v>
      </c>
      <c r="J330" s="71">
        <f t="shared" si="93"/>
        <v>44454</v>
      </c>
      <c r="K330" s="72">
        <f t="shared" si="94"/>
        <v>98</v>
      </c>
      <c r="L330" s="73">
        <f t="shared" si="95"/>
        <v>98</v>
      </c>
      <c r="M330" s="74">
        <f t="shared" si="88"/>
        <v>1.0153694129999999</v>
      </c>
      <c r="N330" s="74">
        <f t="shared" si="89"/>
        <v>1.045212338</v>
      </c>
      <c r="O330" s="73">
        <f t="shared" si="96"/>
        <v>0</v>
      </c>
      <c r="P330" s="70">
        <f t="shared" si="97"/>
        <v>45.212338000000003</v>
      </c>
      <c r="Q330" s="70">
        <f t="shared" si="98"/>
        <v>0</v>
      </c>
      <c r="R330" s="75" t="str">
        <f t="shared" si="99"/>
        <v>J=</v>
      </c>
      <c r="S330" s="71">
        <f t="shared" si="100"/>
        <v>44635</v>
      </c>
      <c r="T330" s="8"/>
      <c r="U330" s="8"/>
      <c r="V330" s="8"/>
      <c r="W330" s="8"/>
      <c r="X330" s="1"/>
      <c r="Y330" s="8"/>
      <c r="Z330" s="8"/>
      <c r="AA330" s="8"/>
      <c r="AB330" s="8"/>
      <c r="AC330" s="8"/>
      <c r="AD330" s="9"/>
      <c r="AE330" s="8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</row>
    <row r="331" spans="1:191" x14ac:dyDescent="0.15">
      <c r="A331" s="68">
        <f t="shared" si="101"/>
        <v>44596</v>
      </c>
      <c r="B331" s="81">
        <f t="shared" si="90"/>
        <v>1045.7949259899999</v>
      </c>
      <c r="C331" s="70">
        <f t="shared" si="91"/>
        <v>1000</v>
      </c>
      <c r="D331" s="11">
        <f>IF(VLOOKUP(A331,[1]DI!$A$4:$B$15000,2)=0,D330,VLOOKUP(A331,[1]DI!$A$4:$B$15000,2))</f>
        <v>0.1065</v>
      </c>
      <c r="E331" s="70">
        <f t="shared" si="102"/>
        <v>1.00040168</v>
      </c>
      <c r="F331" s="70">
        <f>(TRUNC(PRODUCT($E$12:$E330),16))</f>
        <v>1.0565030288100701</v>
      </c>
      <c r="G331" s="70">
        <f t="shared" si="103"/>
        <v>1.02592564191556</v>
      </c>
      <c r="H331" s="70">
        <f t="shared" si="104"/>
        <v>1.02980468</v>
      </c>
      <c r="I331" s="69">
        <f t="shared" si="92"/>
        <v>0.04</v>
      </c>
      <c r="J331" s="71">
        <f t="shared" si="93"/>
        <v>44454</v>
      </c>
      <c r="K331" s="72">
        <f t="shared" si="94"/>
        <v>99</v>
      </c>
      <c r="L331" s="73">
        <f t="shared" si="95"/>
        <v>99</v>
      </c>
      <c r="M331" s="74">
        <f t="shared" si="88"/>
        <v>1.015527455</v>
      </c>
      <c r="N331" s="74">
        <f t="shared" si="89"/>
        <v>1.0457949259999999</v>
      </c>
      <c r="O331" s="73">
        <f t="shared" si="96"/>
        <v>0</v>
      </c>
      <c r="P331" s="70">
        <f t="shared" si="97"/>
        <v>45.794925990000003</v>
      </c>
      <c r="Q331" s="70">
        <f t="shared" si="98"/>
        <v>0</v>
      </c>
      <c r="R331" s="75" t="str">
        <f t="shared" si="99"/>
        <v>J=</v>
      </c>
      <c r="S331" s="71">
        <f t="shared" si="100"/>
        <v>44635</v>
      </c>
      <c r="T331" s="8"/>
      <c r="U331" s="8"/>
      <c r="V331" s="8"/>
      <c r="W331" s="8"/>
      <c r="X331" s="1"/>
      <c r="Y331" s="8"/>
      <c r="Z331" s="8"/>
      <c r="AA331" s="8"/>
      <c r="AB331" s="8"/>
      <c r="AC331" s="8"/>
      <c r="AD331" s="9"/>
      <c r="AE331" s="8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</row>
    <row r="332" spans="1:191" x14ac:dyDescent="0.15">
      <c r="A332" s="68">
        <f t="shared" si="101"/>
        <v>44599</v>
      </c>
      <c r="B332" s="81">
        <f t="shared" si="90"/>
        <v>1046.377841</v>
      </c>
      <c r="C332" s="70">
        <f t="shared" si="91"/>
        <v>1000</v>
      </c>
      <c r="D332" s="11">
        <f>IF(VLOOKUP(A332,[1]DI!$A$4:$B$15000,2)=0,D331,VLOOKUP(A332,[1]DI!$A$4:$B$15000,2))</f>
        <v>0.1065</v>
      </c>
      <c r="E332" s="70">
        <f t="shared" si="102"/>
        <v>1.00040168</v>
      </c>
      <c r="F332" s="70">
        <f>(TRUNC(PRODUCT($E$12:$E331),16))</f>
        <v>1.0569274049466899</v>
      </c>
      <c r="G332" s="70">
        <f t="shared" si="103"/>
        <v>1.02592564191556</v>
      </c>
      <c r="H332" s="70">
        <f t="shared" si="104"/>
        <v>1.0302183300000001</v>
      </c>
      <c r="I332" s="69">
        <f t="shared" si="92"/>
        <v>0.04</v>
      </c>
      <c r="J332" s="71">
        <f t="shared" si="93"/>
        <v>44454</v>
      </c>
      <c r="K332" s="72">
        <f t="shared" si="94"/>
        <v>100</v>
      </c>
      <c r="L332" s="73">
        <f t="shared" si="95"/>
        <v>100</v>
      </c>
      <c r="M332" s="74">
        <f t="shared" ref="M332:M377" si="105">ROUND((I332+1)^(L332/252),9)</f>
        <v>1.015685521</v>
      </c>
      <c r="N332" s="74">
        <f t="shared" ref="N332:N377" si="106">ROUND(H332*M332,9)</f>
        <v>1.046377841</v>
      </c>
      <c r="O332" s="73">
        <f t="shared" si="96"/>
        <v>0</v>
      </c>
      <c r="P332" s="70">
        <f t="shared" si="97"/>
        <v>46.377840999999997</v>
      </c>
      <c r="Q332" s="70">
        <f t="shared" si="98"/>
        <v>0</v>
      </c>
      <c r="R332" s="75" t="str">
        <f t="shared" si="99"/>
        <v>J=</v>
      </c>
      <c r="S332" s="71">
        <f t="shared" si="100"/>
        <v>44635</v>
      </c>
      <c r="T332" s="8"/>
      <c r="U332" s="8"/>
      <c r="V332" s="8"/>
      <c r="W332" s="8"/>
      <c r="X332" s="1"/>
      <c r="Y332" s="8"/>
      <c r="Z332" s="8"/>
      <c r="AA332" s="8"/>
      <c r="AB332" s="8"/>
      <c r="AC332" s="8"/>
      <c r="AD332" s="9"/>
      <c r="AE332" s="8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</row>
    <row r="333" spans="1:191" x14ac:dyDescent="0.15">
      <c r="A333" s="68">
        <f t="shared" si="101"/>
        <v>44600</v>
      </c>
      <c r="B333" s="81">
        <f t="shared" ref="B333:B396" si="107">C333+P333</f>
        <v>1046.96108699</v>
      </c>
      <c r="C333" s="70">
        <f t="shared" ref="C333:C377" si="108">(C332-Q332)</f>
        <v>1000</v>
      </c>
      <c r="D333" s="11">
        <f>IF(VLOOKUP(A333,[1]DI!$A$4:$B$15000,2)=0,D332,VLOOKUP(A333,[1]DI!$A$4:$B$15000,2))</f>
        <v>0.1065</v>
      </c>
      <c r="E333" s="70">
        <f t="shared" si="102"/>
        <v>1.00040168</v>
      </c>
      <c r="F333" s="70">
        <f>(TRUNC(PRODUCT($E$12:$E332),16))</f>
        <v>1.0573519515467</v>
      </c>
      <c r="G333" s="70">
        <f t="shared" si="103"/>
        <v>1.02592564191556</v>
      </c>
      <c r="H333" s="70">
        <f t="shared" si="104"/>
        <v>1.03063215</v>
      </c>
      <c r="I333" s="69">
        <f t="shared" ref="I333:I396" si="109">I332</f>
        <v>0.04</v>
      </c>
      <c r="J333" s="71">
        <f t="shared" ref="J333:J396" si="110">IF(O332&gt;0,VLOOKUP(O332,U$12:AE$48,2),J332)</f>
        <v>44454</v>
      </c>
      <c r="K333" s="72">
        <f t="shared" ref="K333:K396" si="111">IF(A333&gt;J333,IF(NETWORKDAYS(J333,A333,$U$72:$U$436)-1=0,1,NETWORKDAYS(J333,A333,$U$72:$U$436)-1),0)</f>
        <v>101</v>
      </c>
      <c r="L333" s="73">
        <f t="shared" ref="L333:L377" si="112">IF(AND(K333=1,K332=1),1,IF(K333&gt;0,IF(K333=K332,K333+1,K333),0))</f>
        <v>101</v>
      </c>
      <c r="M333" s="74">
        <f t="shared" si="105"/>
        <v>1.0158436129999999</v>
      </c>
      <c r="N333" s="74">
        <f t="shared" si="106"/>
        <v>1.0469610869999999</v>
      </c>
      <c r="O333" s="73">
        <f t="shared" ref="O333:O396" si="113">IF(VLOOKUP(A333,V$12:AC$60,8)=VLOOKUP(A332,V$12:AC$60,8),0,VLOOKUP(A333,V$12:AC$60,8))</f>
        <v>0</v>
      </c>
      <c r="P333" s="70">
        <f t="shared" ref="P333:P396" si="114">TRUNC(((N333-1)*C333),8)</f>
        <v>46.961086989999998</v>
      </c>
      <c r="Q333" s="70">
        <f t="shared" ref="Q333:Q396" si="115">IF(O333&gt;0,VLOOKUP(O333,$U$12:$Z$60,6),0)</f>
        <v>0</v>
      </c>
      <c r="R333" s="75" t="str">
        <f t="shared" ref="R333:R396" si="116">IF(O332&gt;0,VLOOKUP(O332,U$12:AE$60,10),R332)</f>
        <v>J=</v>
      </c>
      <c r="S333" s="71">
        <f t="shared" ref="S333:S396" si="117">IF(O332&gt;0,VLOOKUP(O332,U$12:AE$60,11),S332)</f>
        <v>44635</v>
      </c>
      <c r="T333" s="8"/>
      <c r="U333" s="8"/>
      <c r="V333" s="8"/>
      <c r="W333" s="8"/>
      <c r="X333" s="1"/>
      <c r="Y333" s="8"/>
      <c r="Z333" s="8"/>
      <c r="AA333" s="8"/>
      <c r="AB333" s="8"/>
      <c r="AC333" s="8"/>
      <c r="AD333" s="9"/>
      <c r="AE333" s="8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</row>
    <row r="334" spans="1:191" x14ac:dyDescent="0.15">
      <c r="A334" s="68">
        <f t="shared" ref="A334:A397" si="118">WORKDAY(A333,1,$U$72:$U$214)</f>
        <v>44601</v>
      </c>
      <c r="B334" s="81">
        <f t="shared" si="107"/>
        <v>1047.5446609999999</v>
      </c>
      <c r="C334" s="70">
        <f t="shared" si="108"/>
        <v>1000</v>
      </c>
      <c r="D334" s="11">
        <f>IF(VLOOKUP(A334,[1]DI!$A$4:$B$15000,2)=0,D333,VLOOKUP(A334,[1]DI!$A$4:$B$15000,2))</f>
        <v>0.1065</v>
      </c>
      <c r="E334" s="70">
        <f t="shared" ref="E334:E397" si="119">IF(A334&lt;A$10,1,ROUND(((1+D334)^(1/252)),8))</f>
        <v>1.00040168</v>
      </c>
      <c r="F334" s="70">
        <f>(TRUNC(PRODUCT($E$12:$E333),16))</f>
        <v>1.0577766686786001</v>
      </c>
      <c r="G334" s="70">
        <f t="shared" ref="G334:G397" si="120">IF(O333&gt;0,F333,G333)</f>
        <v>1.02592564191556</v>
      </c>
      <c r="H334" s="70">
        <f t="shared" ref="H334:H397" si="121">ROUND(F334/G334,8)</f>
        <v>1.0310461399999999</v>
      </c>
      <c r="I334" s="69">
        <f t="shared" si="109"/>
        <v>0.04</v>
      </c>
      <c r="J334" s="71">
        <f t="shared" si="110"/>
        <v>44454</v>
      </c>
      <c r="K334" s="72">
        <f t="shared" si="111"/>
        <v>102</v>
      </c>
      <c r="L334" s="73">
        <f t="shared" si="112"/>
        <v>102</v>
      </c>
      <c r="M334" s="74">
        <f t="shared" si="105"/>
        <v>1.0160017290000001</v>
      </c>
      <c r="N334" s="74">
        <f t="shared" si="106"/>
        <v>1.0475446610000001</v>
      </c>
      <c r="O334" s="73">
        <f t="shared" si="113"/>
        <v>0</v>
      </c>
      <c r="P334" s="70">
        <f t="shared" si="114"/>
        <v>47.544660999999998</v>
      </c>
      <c r="Q334" s="70">
        <f t="shared" si="115"/>
        <v>0</v>
      </c>
      <c r="R334" s="75" t="str">
        <f t="shared" si="116"/>
        <v>J=</v>
      </c>
      <c r="S334" s="71">
        <f t="shared" si="117"/>
        <v>44635</v>
      </c>
      <c r="T334" s="8"/>
      <c r="U334" s="8"/>
      <c r="V334" s="8"/>
      <c r="W334" s="8"/>
      <c r="X334" s="1"/>
      <c r="Y334" s="8"/>
      <c r="Z334" s="8"/>
      <c r="AA334" s="8"/>
      <c r="AB334" s="8"/>
      <c r="AC334" s="8"/>
      <c r="AD334" s="9"/>
      <c r="AE334" s="8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</row>
    <row r="335" spans="1:191" x14ac:dyDescent="0.15">
      <c r="A335" s="68">
        <f t="shared" si="118"/>
        <v>44602</v>
      </c>
      <c r="B335" s="81">
        <f t="shared" si="107"/>
        <v>1048.128553</v>
      </c>
      <c r="C335" s="70">
        <f t="shared" si="108"/>
        <v>1000</v>
      </c>
      <c r="D335" s="11">
        <f>IF(VLOOKUP(A335,[1]DI!$A$4:$B$15000,2)=0,D334,VLOOKUP(A335,[1]DI!$A$4:$B$15000,2))</f>
        <v>0.1065</v>
      </c>
      <c r="E335" s="70">
        <f t="shared" si="119"/>
        <v>1.00040168</v>
      </c>
      <c r="F335" s="70">
        <f>(TRUNC(PRODUCT($E$12:$E334),16))</f>
        <v>1.05820155641088</v>
      </c>
      <c r="G335" s="70">
        <f t="shared" si="120"/>
        <v>1.02592564191556</v>
      </c>
      <c r="H335" s="70">
        <f t="shared" si="121"/>
        <v>1.0314602900000001</v>
      </c>
      <c r="I335" s="69">
        <f t="shared" si="109"/>
        <v>0.04</v>
      </c>
      <c r="J335" s="71">
        <f t="shared" si="110"/>
        <v>44454</v>
      </c>
      <c r="K335" s="72">
        <f t="shared" si="111"/>
        <v>103</v>
      </c>
      <c r="L335" s="73">
        <f t="shared" si="112"/>
        <v>103</v>
      </c>
      <c r="M335" s="74">
        <f t="shared" si="105"/>
        <v>1.016159869</v>
      </c>
      <c r="N335" s="74">
        <f t="shared" si="106"/>
        <v>1.048128553</v>
      </c>
      <c r="O335" s="73">
        <f t="shared" si="113"/>
        <v>0</v>
      </c>
      <c r="P335" s="70">
        <f t="shared" si="114"/>
        <v>48.128552999999997</v>
      </c>
      <c r="Q335" s="70">
        <f t="shared" si="115"/>
        <v>0</v>
      </c>
      <c r="R335" s="75" t="str">
        <f t="shared" si="116"/>
        <v>J=</v>
      </c>
      <c r="S335" s="71">
        <f t="shared" si="117"/>
        <v>44635</v>
      </c>
      <c r="T335" s="8"/>
      <c r="U335" s="8"/>
      <c r="V335" s="8"/>
      <c r="W335" s="8"/>
      <c r="X335" s="1"/>
      <c r="Y335" s="8"/>
      <c r="Z335" s="8"/>
      <c r="AA335" s="8"/>
      <c r="AB335" s="8"/>
      <c r="AC335" s="8"/>
      <c r="AD335" s="9"/>
      <c r="AE335" s="8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</row>
    <row r="336" spans="1:191" x14ac:dyDescent="0.15">
      <c r="A336" s="68">
        <f t="shared" si="118"/>
        <v>44603</v>
      </c>
      <c r="B336" s="81">
        <f t="shared" si="107"/>
        <v>1048.712765</v>
      </c>
      <c r="C336" s="70">
        <f t="shared" si="108"/>
        <v>1000</v>
      </c>
      <c r="D336" s="11">
        <f>IF(VLOOKUP(A336,[1]DI!$A$4:$B$15000,2)=0,D335,VLOOKUP(A336,[1]DI!$A$4:$B$15000,2))</f>
        <v>0.1065</v>
      </c>
      <c r="E336" s="70">
        <f t="shared" si="119"/>
        <v>1.00040168</v>
      </c>
      <c r="F336" s="70">
        <f>(TRUNC(PRODUCT($E$12:$E335),16))</f>
        <v>1.05862661481206</v>
      </c>
      <c r="G336" s="70">
        <f t="shared" si="120"/>
        <v>1.02592564191556</v>
      </c>
      <c r="H336" s="70">
        <f t="shared" si="121"/>
        <v>1.0318746000000001</v>
      </c>
      <c r="I336" s="69">
        <f t="shared" si="109"/>
        <v>0.04</v>
      </c>
      <c r="J336" s="71">
        <f t="shared" si="110"/>
        <v>44454</v>
      </c>
      <c r="K336" s="72">
        <f t="shared" si="111"/>
        <v>104</v>
      </c>
      <c r="L336" s="73">
        <f t="shared" si="112"/>
        <v>104</v>
      </c>
      <c r="M336" s="74">
        <f t="shared" si="105"/>
        <v>1.016318034</v>
      </c>
      <c r="N336" s="74">
        <f t="shared" si="106"/>
        <v>1.0487127650000001</v>
      </c>
      <c r="O336" s="73">
        <f t="shared" si="113"/>
        <v>0</v>
      </c>
      <c r="P336" s="70">
        <f t="shared" si="114"/>
        <v>48.712764999999997</v>
      </c>
      <c r="Q336" s="70">
        <f t="shared" si="115"/>
        <v>0</v>
      </c>
      <c r="R336" s="75" t="str">
        <f t="shared" si="116"/>
        <v>J=</v>
      </c>
      <c r="S336" s="71">
        <f t="shared" si="117"/>
        <v>44635</v>
      </c>
      <c r="T336" s="8"/>
      <c r="U336" s="8"/>
      <c r="V336" s="8"/>
      <c r="W336" s="8"/>
      <c r="X336" s="1"/>
      <c r="Y336" s="8"/>
      <c r="Z336" s="8"/>
      <c r="AA336" s="8"/>
      <c r="AB336" s="8"/>
      <c r="AC336" s="8"/>
      <c r="AD336" s="9"/>
      <c r="AE336" s="8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</row>
    <row r="337" spans="1:194" x14ac:dyDescent="0.15">
      <c r="A337" s="68">
        <f t="shared" si="118"/>
        <v>44606</v>
      </c>
      <c r="B337" s="81">
        <f t="shared" si="107"/>
        <v>1049.2973159999999</v>
      </c>
      <c r="C337" s="70">
        <f t="shared" si="108"/>
        <v>1000</v>
      </c>
      <c r="D337" s="11">
        <f>IF(VLOOKUP(A337,[1]DI!$A$4:$B$15000,2)=0,D336,VLOOKUP(A337,[1]DI!$A$4:$B$15000,2))</f>
        <v>0.1065</v>
      </c>
      <c r="E337" s="70">
        <f t="shared" si="119"/>
        <v>1.00040168</v>
      </c>
      <c r="F337" s="70">
        <f>(TRUNC(PRODUCT($E$12:$E336),16))</f>
        <v>1.05905184395069</v>
      </c>
      <c r="G337" s="70">
        <f t="shared" si="120"/>
        <v>1.02592564191556</v>
      </c>
      <c r="H337" s="70">
        <f t="shared" si="121"/>
        <v>1.0322890899999999</v>
      </c>
      <c r="I337" s="69">
        <f t="shared" si="109"/>
        <v>0.04</v>
      </c>
      <c r="J337" s="71">
        <f t="shared" si="110"/>
        <v>44454</v>
      </c>
      <c r="K337" s="72">
        <f t="shared" si="111"/>
        <v>105</v>
      </c>
      <c r="L337" s="73">
        <f t="shared" si="112"/>
        <v>105</v>
      </c>
      <c r="M337" s="74">
        <f t="shared" si="105"/>
        <v>1.016476224</v>
      </c>
      <c r="N337" s="74">
        <f t="shared" si="106"/>
        <v>1.0492973160000001</v>
      </c>
      <c r="O337" s="73">
        <f t="shared" si="113"/>
        <v>0</v>
      </c>
      <c r="P337" s="70">
        <f t="shared" si="114"/>
        <v>49.297316000000002</v>
      </c>
      <c r="Q337" s="70">
        <f t="shared" si="115"/>
        <v>0</v>
      </c>
      <c r="R337" s="75" t="str">
        <f t="shared" si="116"/>
        <v>J=</v>
      </c>
      <c r="S337" s="71">
        <f t="shared" si="117"/>
        <v>44635</v>
      </c>
      <c r="T337" s="8"/>
      <c r="U337" s="8"/>
      <c r="V337" s="8"/>
      <c r="W337" s="8"/>
      <c r="X337" s="1"/>
      <c r="Y337" s="8"/>
      <c r="Z337" s="8"/>
      <c r="AA337" s="8"/>
      <c r="AB337" s="8"/>
      <c r="AC337" s="8"/>
      <c r="AD337" s="9"/>
      <c r="AE337" s="8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</row>
    <row r="338" spans="1:194" x14ac:dyDescent="0.15">
      <c r="A338" s="68">
        <f t="shared" si="118"/>
        <v>44607</v>
      </c>
      <c r="B338" s="81">
        <f t="shared" si="107"/>
        <v>1049.882186</v>
      </c>
      <c r="C338" s="70">
        <f t="shared" si="108"/>
        <v>1000</v>
      </c>
      <c r="D338" s="11">
        <f>IF(VLOOKUP(A338,[1]DI!$A$4:$B$15000,2)=0,D337,VLOOKUP(A338,[1]DI!$A$4:$B$15000,2))</f>
        <v>0.1065</v>
      </c>
      <c r="E338" s="70">
        <f t="shared" si="119"/>
        <v>1.00040168</v>
      </c>
      <c r="F338" s="70">
        <f>(TRUNC(PRODUCT($E$12:$E337),16))</f>
        <v>1.0594772438953699</v>
      </c>
      <c r="G338" s="70">
        <f t="shared" si="120"/>
        <v>1.02592564191556</v>
      </c>
      <c r="H338" s="70">
        <f t="shared" si="121"/>
        <v>1.0327037400000001</v>
      </c>
      <c r="I338" s="69">
        <f t="shared" si="109"/>
        <v>0.04</v>
      </c>
      <c r="J338" s="71">
        <f t="shared" si="110"/>
        <v>44454</v>
      </c>
      <c r="K338" s="72">
        <f t="shared" si="111"/>
        <v>106</v>
      </c>
      <c r="L338" s="73">
        <f t="shared" si="112"/>
        <v>106</v>
      </c>
      <c r="M338" s="74">
        <f t="shared" si="105"/>
        <v>1.0166344380000001</v>
      </c>
      <c r="N338" s="74">
        <f t="shared" si="106"/>
        <v>1.0498821860000001</v>
      </c>
      <c r="O338" s="73">
        <f t="shared" si="113"/>
        <v>0</v>
      </c>
      <c r="P338" s="70">
        <f t="shared" si="114"/>
        <v>49.882185999999997</v>
      </c>
      <c r="Q338" s="70">
        <f t="shared" si="115"/>
        <v>0</v>
      </c>
      <c r="R338" s="75" t="str">
        <f t="shared" si="116"/>
        <v>J=</v>
      </c>
      <c r="S338" s="71">
        <f t="shared" si="117"/>
        <v>44635</v>
      </c>
      <c r="T338" s="8"/>
      <c r="U338" s="8"/>
      <c r="V338" s="8"/>
      <c r="W338" s="8"/>
      <c r="X338" s="1"/>
      <c r="Y338" s="8"/>
      <c r="Z338" s="8"/>
      <c r="AA338" s="8"/>
      <c r="AB338" s="8"/>
      <c r="AC338" s="8"/>
      <c r="AD338" s="9"/>
      <c r="AE338" s="8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</row>
    <row r="339" spans="1:194" x14ac:dyDescent="0.15">
      <c r="A339" s="68">
        <f t="shared" si="118"/>
        <v>44608</v>
      </c>
      <c r="B339" s="81">
        <f t="shared" si="107"/>
        <v>1050.4673760000001</v>
      </c>
      <c r="C339" s="70">
        <f t="shared" si="108"/>
        <v>1000</v>
      </c>
      <c r="D339" s="11">
        <f>IF(VLOOKUP(A339,[1]DI!$A$4:$B$15000,2)=0,D338,VLOOKUP(A339,[1]DI!$A$4:$B$15000,2))</f>
        <v>0.1065</v>
      </c>
      <c r="E339" s="70">
        <f t="shared" si="119"/>
        <v>1.00040168</v>
      </c>
      <c r="F339" s="70">
        <f>(TRUNC(PRODUCT($E$12:$E338),16))</f>
        <v>1.0599028147147</v>
      </c>
      <c r="G339" s="70">
        <f t="shared" si="120"/>
        <v>1.02592564191556</v>
      </c>
      <c r="H339" s="70">
        <f t="shared" si="121"/>
        <v>1.03311855</v>
      </c>
      <c r="I339" s="69">
        <f t="shared" si="109"/>
        <v>0.04</v>
      </c>
      <c r="J339" s="71">
        <f t="shared" si="110"/>
        <v>44454</v>
      </c>
      <c r="K339" s="72">
        <f t="shared" si="111"/>
        <v>107</v>
      </c>
      <c r="L339" s="73">
        <f t="shared" si="112"/>
        <v>107</v>
      </c>
      <c r="M339" s="74">
        <f t="shared" si="105"/>
        <v>1.016792677</v>
      </c>
      <c r="N339" s="74">
        <f t="shared" si="106"/>
        <v>1.0504673760000001</v>
      </c>
      <c r="O339" s="73">
        <f t="shared" si="113"/>
        <v>0</v>
      </c>
      <c r="P339" s="70">
        <f t="shared" si="114"/>
        <v>50.467376000000002</v>
      </c>
      <c r="Q339" s="70">
        <f t="shared" si="115"/>
        <v>0</v>
      </c>
      <c r="R339" s="75" t="str">
        <f t="shared" si="116"/>
        <v>J=</v>
      </c>
      <c r="S339" s="71">
        <f t="shared" si="117"/>
        <v>44635</v>
      </c>
      <c r="T339" s="8"/>
      <c r="U339" s="8"/>
      <c r="V339" s="8"/>
      <c r="W339" s="8"/>
      <c r="X339" s="1"/>
      <c r="Y339" s="8"/>
      <c r="Z339" s="8"/>
      <c r="AA339" s="8"/>
      <c r="AB339" s="8"/>
      <c r="AC339" s="8"/>
      <c r="AD339" s="9"/>
      <c r="AE339" s="8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</row>
    <row r="340" spans="1:194" x14ac:dyDescent="0.15">
      <c r="A340" s="68">
        <f t="shared" si="118"/>
        <v>44609</v>
      </c>
      <c r="B340" s="81">
        <f t="shared" si="107"/>
        <v>1051.0529059999999</v>
      </c>
      <c r="C340" s="70">
        <f t="shared" si="108"/>
        <v>1000</v>
      </c>
      <c r="D340" s="11">
        <f>IF(VLOOKUP(A340,[1]DI!$A$4:$B$15000,2)=0,D339,VLOOKUP(A340,[1]DI!$A$4:$B$15000,2))</f>
        <v>0.1065</v>
      </c>
      <c r="E340" s="70">
        <f t="shared" si="119"/>
        <v>1.00040168</v>
      </c>
      <c r="F340" s="70">
        <f>(TRUNC(PRODUCT($E$12:$E339),16))</f>
        <v>1.0603285564773099</v>
      </c>
      <c r="G340" s="70">
        <f t="shared" si="120"/>
        <v>1.02592564191556</v>
      </c>
      <c r="H340" s="70">
        <f t="shared" si="121"/>
        <v>1.0335335400000001</v>
      </c>
      <c r="I340" s="69">
        <f t="shared" si="109"/>
        <v>0.04</v>
      </c>
      <c r="J340" s="71">
        <f t="shared" si="110"/>
        <v>44454</v>
      </c>
      <c r="K340" s="72">
        <f t="shared" si="111"/>
        <v>108</v>
      </c>
      <c r="L340" s="73">
        <f t="shared" si="112"/>
        <v>108</v>
      </c>
      <c r="M340" s="74">
        <f t="shared" si="105"/>
        <v>1.0169509409999999</v>
      </c>
      <c r="N340" s="74">
        <f t="shared" si="106"/>
        <v>1.051052906</v>
      </c>
      <c r="O340" s="73">
        <f t="shared" si="113"/>
        <v>0</v>
      </c>
      <c r="P340" s="70">
        <f t="shared" si="114"/>
        <v>51.052906</v>
      </c>
      <c r="Q340" s="70">
        <f t="shared" si="115"/>
        <v>0</v>
      </c>
      <c r="R340" s="75" t="str">
        <f t="shared" si="116"/>
        <v>J=</v>
      </c>
      <c r="S340" s="71">
        <f t="shared" si="117"/>
        <v>44635</v>
      </c>
      <c r="T340" s="8"/>
      <c r="U340" s="8"/>
      <c r="V340" s="8"/>
      <c r="W340" s="8"/>
      <c r="X340" s="1"/>
      <c r="Y340" s="8"/>
      <c r="Z340" s="8"/>
      <c r="AA340" s="8"/>
      <c r="AB340" s="8"/>
      <c r="AC340" s="8"/>
      <c r="AD340" s="9"/>
      <c r="AE340" s="8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</row>
    <row r="341" spans="1:194" x14ac:dyDescent="0.15">
      <c r="A341" s="68">
        <f t="shared" si="118"/>
        <v>44610</v>
      </c>
      <c r="B341" s="81">
        <f t="shared" si="107"/>
        <v>1051.6387549900001</v>
      </c>
      <c r="C341" s="70">
        <f t="shared" si="108"/>
        <v>1000</v>
      </c>
      <c r="D341" s="11">
        <f>IF(VLOOKUP(A341,[1]DI!$A$4:$B$15000,2)=0,D340,VLOOKUP(A341,[1]DI!$A$4:$B$15000,2))</f>
        <v>0.1065</v>
      </c>
      <c r="E341" s="70">
        <f t="shared" si="119"/>
        <v>1.00040168</v>
      </c>
      <c r="F341" s="70">
        <f>(TRUNC(PRODUCT($E$12:$E340),16))</f>
        <v>1.06075446925188</v>
      </c>
      <c r="G341" s="70">
        <f t="shared" si="120"/>
        <v>1.02592564191556</v>
      </c>
      <c r="H341" s="70">
        <f t="shared" si="121"/>
        <v>1.0339486899999999</v>
      </c>
      <c r="I341" s="69">
        <f t="shared" si="109"/>
        <v>0.04</v>
      </c>
      <c r="J341" s="71">
        <f t="shared" si="110"/>
        <v>44454</v>
      </c>
      <c r="K341" s="72">
        <f t="shared" si="111"/>
        <v>109</v>
      </c>
      <c r="L341" s="73">
        <f t="shared" si="112"/>
        <v>109</v>
      </c>
      <c r="M341" s="74">
        <f t="shared" si="105"/>
        <v>1.0171092289999999</v>
      </c>
      <c r="N341" s="74">
        <f t="shared" si="106"/>
        <v>1.0516387549999999</v>
      </c>
      <c r="O341" s="73">
        <f t="shared" si="113"/>
        <v>0</v>
      </c>
      <c r="P341" s="70">
        <f t="shared" si="114"/>
        <v>51.638754990000002</v>
      </c>
      <c r="Q341" s="70">
        <f t="shared" si="115"/>
        <v>0</v>
      </c>
      <c r="R341" s="75" t="str">
        <f t="shared" si="116"/>
        <v>J=</v>
      </c>
      <c r="S341" s="71">
        <f t="shared" si="117"/>
        <v>44635</v>
      </c>
      <c r="T341" s="8"/>
      <c r="U341" s="8"/>
      <c r="V341" s="8"/>
      <c r="W341" s="8"/>
      <c r="X341" s="1"/>
      <c r="Y341" s="8"/>
      <c r="Z341" s="8"/>
      <c r="AA341" s="8"/>
      <c r="AB341" s="8"/>
      <c r="AC341" s="8"/>
      <c r="AD341" s="9"/>
      <c r="AE341" s="8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</row>
    <row r="342" spans="1:194" x14ac:dyDescent="0.15">
      <c r="A342" s="68">
        <f t="shared" si="118"/>
        <v>44613</v>
      </c>
      <c r="B342" s="81">
        <f t="shared" si="107"/>
        <v>1052.22492399</v>
      </c>
      <c r="C342" s="70">
        <f t="shared" si="108"/>
        <v>1000</v>
      </c>
      <c r="D342" s="11">
        <f>IF(VLOOKUP(A342,[1]DI!$A$4:$B$15000,2)=0,D341,VLOOKUP(A342,[1]DI!$A$4:$B$15000,2))</f>
        <v>0.1065</v>
      </c>
      <c r="E342" s="70">
        <f t="shared" si="119"/>
        <v>1.00040168</v>
      </c>
      <c r="F342" s="70">
        <f>(TRUNC(PRODUCT($E$12:$E341),16))</f>
        <v>1.0611805531070899</v>
      </c>
      <c r="G342" s="70">
        <f t="shared" si="120"/>
        <v>1.02592564191556</v>
      </c>
      <c r="H342" s="70">
        <f t="shared" si="121"/>
        <v>1.0343640000000001</v>
      </c>
      <c r="I342" s="69">
        <f t="shared" si="109"/>
        <v>0.04</v>
      </c>
      <c r="J342" s="71">
        <f t="shared" si="110"/>
        <v>44454</v>
      </c>
      <c r="K342" s="72">
        <f t="shared" si="111"/>
        <v>110</v>
      </c>
      <c r="L342" s="73">
        <f t="shared" si="112"/>
        <v>110</v>
      </c>
      <c r="M342" s="74">
        <f t="shared" si="105"/>
        <v>1.0172675419999999</v>
      </c>
      <c r="N342" s="74">
        <f t="shared" si="106"/>
        <v>1.0522249239999999</v>
      </c>
      <c r="O342" s="73">
        <f t="shared" si="113"/>
        <v>0</v>
      </c>
      <c r="P342" s="70">
        <f t="shared" si="114"/>
        <v>52.224923990000001</v>
      </c>
      <c r="Q342" s="70">
        <f t="shared" si="115"/>
        <v>0</v>
      </c>
      <c r="R342" s="75" t="str">
        <f t="shared" si="116"/>
        <v>J=</v>
      </c>
      <c r="S342" s="71">
        <f t="shared" si="117"/>
        <v>44635</v>
      </c>
      <c r="T342" s="8"/>
      <c r="U342" s="8"/>
      <c r="V342" s="8"/>
      <c r="W342" s="8"/>
      <c r="X342" s="1"/>
      <c r="Y342" s="8"/>
      <c r="Z342" s="8"/>
      <c r="AA342" s="8"/>
      <c r="AB342" s="8"/>
      <c r="AC342" s="8"/>
      <c r="AD342" s="9"/>
      <c r="AE342" s="8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</row>
    <row r="343" spans="1:194" x14ac:dyDescent="0.15">
      <c r="A343" s="68">
        <f t="shared" si="118"/>
        <v>44614</v>
      </c>
      <c r="B343" s="81">
        <f t="shared" si="107"/>
        <v>1052.8114330000001</v>
      </c>
      <c r="C343" s="70">
        <f t="shared" si="108"/>
        <v>1000</v>
      </c>
      <c r="D343" s="11">
        <f>IF(VLOOKUP(A343,[1]DI!$A$4:$B$15000,2)=0,D342,VLOOKUP(A343,[1]DI!$A$4:$B$15000,2))</f>
        <v>0.1065</v>
      </c>
      <c r="E343" s="70">
        <f t="shared" si="119"/>
        <v>1.00040168</v>
      </c>
      <c r="F343" s="70">
        <f>(TRUNC(PRODUCT($E$12:$E342),16))</f>
        <v>1.0616068081116601</v>
      </c>
      <c r="G343" s="70">
        <f t="shared" si="120"/>
        <v>1.02592564191556</v>
      </c>
      <c r="H343" s="70">
        <f t="shared" si="121"/>
        <v>1.03477949</v>
      </c>
      <c r="I343" s="69">
        <f t="shared" si="109"/>
        <v>0.04</v>
      </c>
      <c r="J343" s="71">
        <f t="shared" si="110"/>
        <v>44454</v>
      </c>
      <c r="K343" s="72">
        <f t="shared" si="111"/>
        <v>111</v>
      </c>
      <c r="L343" s="73">
        <f t="shared" si="112"/>
        <v>111</v>
      </c>
      <c r="M343" s="74">
        <f t="shared" si="105"/>
        <v>1.01742588</v>
      </c>
      <c r="N343" s="74">
        <f t="shared" si="106"/>
        <v>1.052811433</v>
      </c>
      <c r="O343" s="73">
        <f t="shared" si="113"/>
        <v>0</v>
      </c>
      <c r="P343" s="70">
        <f t="shared" si="114"/>
        <v>52.811433000000001</v>
      </c>
      <c r="Q343" s="70">
        <f t="shared" si="115"/>
        <v>0</v>
      </c>
      <c r="R343" s="75" t="str">
        <f t="shared" si="116"/>
        <v>J=</v>
      </c>
      <c r="S343" s="71">
        <f t="shared" si="117"/>
        <v>44635</v>
      </c>
      <c r="T343" s="8"/>
      <c r="U343" s="8"/>
      <c r="V343" s="8"/>
      <c r="W343" s="8"/>
      <c r="X343" s="1"/>
      <c r="Y343" s="8"/>
      <c r="Z343" s="8"/>
      <c r="AA343" s="8"/>
      <c r="AB343" s="8"/>
      <c r="AC343" s="8"/>
      <c r="AD343" s="9"/>
      <c r="AE343" s="8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</row>
    <row r="344" spans="1:194" x14ac:dyDescent="0.15">
      <c r="A344" s="68">
        <f t="shared" si="118"/>
        <v>44615</v>
      </c>
      <c r="B344" s="81">
        <f t="shared" si="107"/>
        <v>1053.3982619999999</v>
      </c>
      <c r="C344" s="70">
        <f t="shared" si="108"/>
        <v>1000</v>
      </c>
      <c r="D344" s="11">
        <f>IF(VLOOKUP(A344,[1]DI!$A$4:$B$15000,2)=0,D343,VLOOKUP(A344,[1]DI!$A$4:$B$15000,2))</f>
        <v>0.1065</v>
      </c>
      <c r="E344" s="70">
        <f t="shared" si="119"/>
        <v>1.00040168</v>
      </c>
      <c r="F344" s="70">
        <f>(TRUNC(PRODUCT($E$12:$E343),16))</f>
        <v>1.0620332343343399</v>
      </c>
      <c r="G344" s="70">
        <f t="shared" si="120"/>
        <v>1.02592564191556</v>
      </c>
      <c r="H344" s="70">
        <f t="shared" si="121"/>
        <v>1.0351951399999999</v>
      </c>
      <c r="I344" s="69">
        <f t="shared" si="109"/>
        <v>0.04</v>
      </c>
      <c r="J344" s="71">
        <f t="shared" si="110"/>
        <v>44454</v>
      </c>
      <c r="K344" s="72">
        <f t="shared" si="111"/>
        <v>112</v>
      </c>
      <c r="L344" s="73">
        <f t="shared" si="112"/>
        <v>112</v>
      </c>
      <c r="M344" s="74">
        <f t="shared" si="105"/>
        <v>1.0175842420000001</v>
      </c>
      <c r="N344" s="74">
        <f t="shared" si="106"/>
        <v>1.053398262</v>
      </c>
      <c r="O344" s="73">
        <f t="shared" si="113"/>
        <v>0</v>
      </c>
      <c r="P344" s="70">
        <f t="shared" si="114"/>
        <v>53.398262000000003</v>
      </c>
      <c r="Q344" s="70">
        <f t="shared" si="115"/>
        <v>0</v>
      </c>
      <c r="R344" s="75" t="str">
        <f t="shared" si="116"/>
        <v>J=</v>
      </c>
      <c r="S344" s="71">
        <f t="shared" si="117"/>
        <v>44635</v>
      </c>
      <c r="T344" s="8"/>
      <c r="U344" s="8"/>
      <c r="V344" s="8"/>
      <c r="W344" s="8"/>
      <c r="X344" s="1"/>
      <c r="Y344" s="8"/>
      <c r="Z344" s="8"/>
      <c r="AA344" s="8"/>
      <c r="AB344" s="8"/>
      <c r="AC344" s="8"/>
      <c r="AD344" s="9"/>
      <c r="AE344" s="8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</row>
    <row r="345" spans="1:194" x14ac:dyDescent="0.15">
      <c r="A345" s="68">
        <f t="shared" si="118"/>
        <v>44616</v>
      </c>
      <c r="B345" s="81">
        <f t="shared" si="107"/>
        <v>1053.9854110000001</v>
      </c>
      <c r="C345" s="70">
        <f t="shared" si="108"/>
        <v>1000</v>
      </c>
      <c r="D345" s="11">
        <f>IF(VLOOKUP(A345,[1]DI!$A$4:$B$15000,2)=0,D344,VLOOKUP(A345,[1]DI!$A$4:$B$15000,2))</f>
        <v>0.1065</v>
      </c>
      <c r="E345" s="70">
        <f t="shared" si="119"/>
        <v>1.00040168</v>
      </c>
      <c r="F345" s="70">
        <f>(TRUNC(PRODUCT($E$12:$E344),16))</f>
        <v>1.06245983184391</v>
      </c>
      <c r="G345" s="70">
        <f t="shared" si="120"/>
        <v>1.02592564191556</v>
      </c>
      <c r="H345" s="70">
        <f t="shared" si="121"/>
        <v>1.0356109499999999</v>
      </c>
      <c r="I345" s="69">
        <f t="shared" si="109"/>
        <v>0.04</v>
      </c>
      <c r="J345" s="71">
        <f t="shared" si="110"/>
        <v>44454</v>
      </c>
      <c r="K345" s="72">
        <f t="shared" si="111"/>
        <v>113</v>
      </c>
      <c r="L345" s="73">
        <f t="shared" si="112"/>
        <v>113</v>
      </c>
      <c r="M345" s="74">
        <f t="shared" si="105"/>
        <v>1.017742629</v>
      </c>
      <c r="N345" s="74">
        <f t="shared" si="106"/>
        <v>1.053985411</v>
      </c>
      <c r="O345" s="73">
        <f t="shared" si="113"/>
        <v>0</v>
      </c>
      <c r="P345" s="70">
        <f t="shared" si="114"/>
        <v>53.985410999999999</v>
      </c>
      <c r="Q345" s="70">
        <f t="shared" si="115"/>
        <v>0</v>
      </c>
      <c r="R345" s="75" t="str">
        <f t="shared" si="116"/>
        <v>J=</v>
      </c>
      <c r="S345" s="71">
        <f t="shared" si="117"/>
        <v>44635</v>
      </c>
      <c r="T345" s="8"/>
      <c r="U345" s="8"/>
      <c r="V345" s="8"/>
      <c r="W345" s="8"/>
      <c r="X345" s="1"/>
      <c r="Y345" s="8"/>
      <c r="Z345" s="8"/>
      <c r="AA345" s="8"/>
      <c r="AB345" s="8"/>
      <c r="AC345" s="8"/>
      <c r="AD345" s="9"/>
      <c r="AE345" s="8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</row>
    <row r="346" spans="1:194" x14ac:dyDescent="0.15">
      <c r="A346" s="68">
        <f t="shared" si="118"/>
        <v>44617</v>
      </c>
      <c r="B346" s="81">
        <f t="shared" si="107"/>
        <v>1054.57289999</v>
      </c>
      <c r="C346" s="70">
        <f t="shared" si="108"/>
        <v>1000</v>
      </c>
      <c r="D346" s="11">
        <f>IF(VLOOKUP(A346,[1]DI!$A$4:$B$15000,2)=0,D345,VLOOKUP(A346,[1]DI!$A$4:$B$15000,2))</f>
        <v>0.1065</v>
      </c>
      <c r="E346" s="70">
        <f t="shared" si="119"/>
        <v>1.00040168</v>
      </c>
      <c r="F346" s="70">
        <f>(TRUNC(PRODUCT($E$12:$E345),16))</f>
        <v>1.06288660070917</v>
      </c>
      <c r="G346" s="70">
        <f t="shared" si="120"/>
        <v>1.02592564191556</v>
      </c>
      <c r="H346" s="70">
        <f t="shared" si="121"/>
        <v>1.03602694</v>
      </c>
      <c r="I346" s="69">
        <f t="shared" si="109"/>
        <v>0.04</v>
      </c>
      <c r="J346" s="71">
        <f t="shared" si="110"/>
        <v>44454</v>
      </c>
      <c r="K346" s="72">
        <f t="shared" si="111"/>
        <v>114</v>
      </c>
      <c r="L346" s="73">
        <f t="shared" si="112"/>
        <v>114</v>
      </c>
      <c r="M346" s="74">
        <f t="shared" si="105"/>
        <v>1.0179010399999999</v>
      </c>
      <c r="N346" s="74">
        <f t="shared" si="106"/>
        <v>1.0545728999999999</v>
      </c>
      <c r="O346" s="73">
        <f t="shared" si="113"/>
        <v>0</v>
      </c>
      <c r="P346" s="70">
        <f t="shared" si="114"/>
        <v>54.572899990000003</v>
      </c>
      <c r="Q346" s="70">
        <f t="shared" si="115"/>
        <v>0</v>
      </c>
      <c r="R346" s="75" t="str">
        <f t="shared" si="116"/>
        <v>J=</v>
      </c>
      <c r="S346" s="71">
        <f t="shared" si="117"/>
        <v>44635</v>
      </c>
      <c r="T346" s="16"/>
      <c r="U346" s="8"/>
      <c r="V346" s="8"/>
      <c r="W346" s="16"/>
      <c r="X346" s="18"/>
      <c r="Y346" s="16"/>
      <c r="Z346" s="16"/>
      <c r="AA346" s="16"/>
      <c r="AB346" s="16"/>
      <c r="AC346" s="16"/>
      <c r="AD346" s="19"/>
      <c r="AE346" s="16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8"/>
      <c r="FR346" s="18"/>
      <c r="FS346" s="18"/>
      <c r="FT346" s="18"/>
      <c r="FU346" s="18"/>
      <c r="FV346" s="18"/>
      <c r="FW346" s="18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</row>
    <row r="347" spans="1:194" x14ac:dyDescent="0.15">
      <c r="A347" s="68">
        <f t="shared" si="118"/>
        <v>44622</v>
      </c>
      <c r="B347" s="81">
        <f t="shared" si="107"/>
        <v>1055.1607100000001</v>
      </c>
      <c r="C347" s="70">
        <f t="shared" si="108"/>
        <v>1000</v>
      </c>
      <c r="D347" s="11">
        <f>IF(VLOOKUP(A347,[1]DI!$A$4:$B$15000,2)=0,D346,VLOOKUP(A347,[1]DI!$A$4:$B$15000,2))</f>
        <v>0.1065</v>
      </c>
      <c r="E347" s="70">
        <f t="shared" si="119"/>
        <v>1.00040168</v>
      </c>
      <c r="F347" s="70">
        <f>(TRUNC(PRODUCT($E$12:$E346),16))</f>
        <v>1.06331354099894</v>
      </c>
      <c r="G347" s="70">
        <f t="shared" si="120"/>
        <v>1.02592564191556</v>
      </c>
      <c r="H347" s="70">
        <f t="shared" si="121"/>
        <v>1.0364430899999999</v>
      </c>
      <c r="I347" s="69">
        <f t="shared" si="109"/>
        <v>0.04</v>
      </c>
      <c r="J347" s="71">
        <f t="shared" si="110"/>
        <v>44454</v>
      </c>
      <c r="K347" s="72">
        <f t="shared" si="111"/>
        <v>115</v>
      </c>
      <c r="L347" s="73">
        <f t="shared" si="112"/>
        <v>115</v>
      </c>
      <c r="M347" s="74">
        <f t="shared" si="105"/>
        <v>1.018059477</v>
      </c>
      <c r="N347" s="74">
        <f t="shared" si="106"/>
        <v>1.05516071</v>
      </c>
      <c r="O347" s="73">
        <f t="shared" si="113"/>
        <v>0</v>
      </c>
      <c r="P347" s="70">
        <f t="shared" si="114"/>
        <v>55.160710000000002</v>
      </c>
      <c r="Q347" s="70">
        <f t="shared" si="115"/>
        <v>0</v>
      </c>
      <c r="R347" s="75" t="str">
        <f t="shared" si="116"/>
        <v>J=</v>
      </c>
      <c r="S347" s="71">
        <f t="shared" si="117"/>
        <v>44635</v>
      </c>
      <c r="T347" s="8"/>
      <c r="U347" s="8"/>
      <c r="V347" s="8"/>
      <c r="W347" s="8"/>
      <c r="X347" s="1"/>
      <c r="Y347" s="8"/>
      <c r="Z347" s="8"/>
      <c r="AA347" s="8"/>
      <c r="AB347" s="8"/>
      <c r="AC347" s="8"/>
      <c r="AD347" s="9"/>
      <c r="AE347" s="8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</row>
    <row r="348" spans="1:194" x14ac:dyDescent="0.15">
      <c r="A348" s="68">
        <f t="shared" si="118"/>
        <v>44623</v>
      </c>
      <c r="B348" s="81">
        <f t="shared" si="107"/>
        <v>1055.7488490000001</v>
      </c>
      <c r="C348" s="70">
        <f t="shared" si="108"/>
        <v>1000</v>
      </c>
      <c r="D348" s="11">
        <f>IF(VLOOKUP(A348,[1]DI!$A$4:$B$15000,2)=0,D347,VLOOKUP(A348,[1]DI!$A$4:$B$15000,2))</f>
        <v>0.1065</v>
      </c>
      <c r="E348" s="70">
        <f t="shared" si="119"/>
        <v>1.00040168</v>
      </c>
      <c r="F348" s="70">
        <f>(TRUNC(PRODUCT($E$12:$E347),16))</f>
        <v>1.0637406527820901</v>
      </c>
      <c r="G348" s="70">
        <f t="shared" si="120"/>
        <v>1.02592564191556</v>
      </c>
      <c r="H348" s="70">
        <f t="shared" si="121"/>
        <v>1.0368594099999999</v>
      </c>
      <c r="I348" s="69">
        <f t="shared" si="109"/>
        <v>0.04</v>
      </c>
      <c r="J348" s="71">
        <f t="shared" si="110"/>
        <v>44454</v>
      </c>
      <c r="K348" s="72">
        <f t="shared" si="111"/>
        <v>116</v>
      </c>
      <c r="L348" s="73">
        <f t="shared" si="112"/>
        <v>116</v>
      </c>
      <c r="M348" s="74">
        <f t="shared" si="105"/>
        <v>1.018217937</v>
      </c>
      <c r="N348" s="74">
        <f t="shared" si="106"/>
        <v>1.055748849</v>
      </c>
      <c r="O348" s="73">
        <f t="shared" si="113"/>
        <v>0</v>
      </c>
      <c r="P348" s="70">
        <f t="shared" si="114"/>
        <v>55.748849</v>
      </c>
      <c r="Q348" s="70">
        <f t="shared" si="115"/>
        <v>0</v>
      </c>
      <c r="R348" s="75" t="str">
        <f t="shared" si="116"/>
        <v>J=</v>
      </c>
      <c r="S348" s="71">
        <f t="shared" si="117"/>
        <v>44635</v>
      </c>
      <c r="T348" s="8"/>
      <c r="U348" s="8"/>
      <c r="V348" s="8"/>
      <c r="W348" s="8"/>
      <c r="X348" s="1"/>
      <c r="Y348" s="8"/>
      <c r="Z348" s="8"/>
      <c r="AA348" s="8"/>
      <c r="AB348" s="8"/>
      <c r="AC348" s="8"/>
      <c r="AD348" s="9"/>
      <c r="AE348" s="8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</row>
    <row r="349" spans="1:194" x14ac:dyDescent="0.15">
      <c r="A349" s="68">
        <f t="shared" si="118"/>
        <v>44624</v>
      </c>
      <c r="B349" s="81">
        <f t="shared" si="107"/>
        <v>1056.337311</v>
      </c>
      <c r="C349" s="70">
        <f t="shared" si="108"/>
        <v>1000</v>
      </c>
      <c r="D349" s="11">
        <f>IF(VLOOKUP(A349,[1]DI!$A$4:$B$15000,2)=0,D348,VLOOKUP(A349,[1]DI!$A$4:$B$15000,2))</f>
        <v>0.1065</v>
      </c>
      <c r="E349" s="70">
        <f t="shared" si="119"/>
        <v>1.00040168</v>
      </c>
      <c r="F349" s="70">
        <f>(TRUNC(PRODUCT($E$12:$E348),16))</f>
        <v>1.0641679361275</v>
      </c>
      <c r="G349" s="70">
        <f t="shared" si="120"/>
        <v>1.02592564191556</v>
      </c>
      <c r="H349" s="70">
        <f t="shared" si="121"/>
        <v>1.0372758900000001</v>
      </c>
      <c r="I349" s="69">
        <f t="shared" si="109"/>
        <v>0.04</v>
      </c>
      <c r="J349" s="71">
        <f t="shared" si="110"/>
        <v>44454</v>
      </c>
      <c r="K349" s="72">
        <f t="shared" si="111"/>
        <v>117</v>
      </c>
      <c r="L349" s="73">
        <f t="shared" si="112"/>
        <v>117</v>
      </c>
      <c r="M349" s="74">
        <f t="shared" si="105"/>
        <v>1.0183764230000001</v>
      </c>
      <c r="N349" s="74">
        <f t="shared" si="106"/>
        <v>1.0563373110000001</v>
      </c>
      <c r="O349" s="73">
        <f t="shared" si="113"/>
        <v>0</v>
      </c>
      <c r="P349" s="70">
        <f t="shared" si="114"/>
        <v>56.337311</v>
      </c>
      <c r="Q349" s="70">
        <f t="shared" si="115"/>
        <v>0</v>
      </c>
      <c r="R349" s="75" t="str">
        <f t="shared" si="116"/>
        <v>J=</v>
      </c>
      <c r="S349" s="71">
        <f t="shared" si="117"/>
        <v>44635</v>
      </c>
      <c r="T349" s="8"/>
      <c r="U349" s="8"/>
      <c r="V349" s="8"/>
      <c r="W349" s="8"/>
      <c r="X349" s="1"/>
      <c r="Y349" s="8"/>
      <c r="Z349" s="8"/>
      <c r="AA349" s="8"/>
      <c r="AB349" s="8"/>
      <c r="AC349" s="8"/>
      <c r="AD349" s="9"/>
      <c r="AE349" s="8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</row>
    <row r="350" spans="1:194" x14ac:dyDescent="0.15">
      <c r="A350" s="68">
        <f t="shared" si="118"/>
        <v>44627</v>
      </c>
      <c r="B350" s="81">
        <f t="shared" si="107"/>
        <v>1056.9261120000001</v>
      </c>
      <c r="C350" s="70">
        <f t="shared" si="108"/>
        <v>1000</v>
      </c>
      <c r="D350" s="11">
        <f>IF(VLOOKUP(A350,[1]DI!$A$4:$B$15000,2)=0,D349,VLOOKUP(A350,[1]DI!$A$4:$B$15000,2))</f>
        <v>0.1065</v>
      </c>
      <c r="E350" s="70">
        <f t="shared" si="119"/>
        <v>1.00040168</v>
      </c>
      <c r="F350" s="70">
        <f>(TRUNC(PRODUCT($E$12:$E349),16))</f>
        <v>1.06459539110408</v>
      </c>
      <c r="G350" s="70">
        <f t="shared" si="120"/>
        <v>1.02592564191556</v>
      </c>
      <c r="H350" s="70">
        <f t="shared" si="121"/>
        <v>1.03769255</v>
      </c>
      <c r="I350" s="69">
        <f t="shared" si="109"/>
        <v>0.04</v>
      </c>
      <c r="J350" s="71">
        <f t="shared" si="110"/>
        <v>44454</v>
      </c>
      <c r="K350" s="72">
        <f t="shared" si="111"/>
        <v>118</v>
      </c>
      <c r="L350" s="73">
        <f t="shared" si="112"/>
        <v>118</v>
      </c>
      <c r="M350" s="74">
        <f t="shared" si="105"/>
        <v>1.018534933</v>
      </c>
      <c r="N350" s="74">
        <f t="shared" si="106"/>
        <v>1.056926112</v>
      </c>
      <c r="O350" s="73">
        <f t="shared" si="113"/>
        <v>0</v>
      </c>
      <c r="P350" s="70">
        <f t="shared" si="114"/>
        <v>56.926112000000003</v>
      </c>
      <c r="Q350" s="70">
        <f t="shared" si="115"/>
        <v>0</v>
      </c>
      <c r="R350" s="75" t="str">
        <f t="shared" si="116"/>
        <v>J=</v>
      </c>
      <c r="S350" s="71">
        <f t="shared" si="117"/>
        <v>44635</v>
      </c>
      <c r="T350" s="8"/>
      <c r="U350" s="8"/>
      <c r="V350" s="8"/>
      <c r="W350" s="8"/>
      <c r="X350" s="1"/>
      <c r="Y350" s="8"/>
      <c r="Z350" s="8"/>
      <c r="AA350" s="8"/>
      <c r="AB350" s="8"/>
      <c r="AC350" s="8"/>
      <c r="AD350" s="9"/>
      <c r="AE350" s="8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</row>
    <row r="351" spans="1:194" x14ac:dyDescent="0.15">
      <c r="A351" s="68">
        <f t="shared" si="118"/>
        <v>44628</v>
      </c>
      <c r="B351" s="81">
        <f t="shared" si="107"/>
        <v>1057.515234</v>
      </c>
      <c r="C351" s="70">
        <f t="shared" si="108"/>
        <v>1000</v>
      </c>
      <c r="D351" s="11">
        <f>IF(VLOOKUP(A351,[1]DI!$A$4:$B$15000,2)=0,D350,VLOOKUP(A351,[1]DI!$A$4:$B$15000,2))</f>
        <v>0.1065</v>
      </c>
      <c r="E351" s="70">
        <f t="shared" si="119"/>
        <v>1.00040168</v>
      </c>
      <c r="F351" s="70">
        <f>(TRUNC(PRODUCT($E$12:$E350),16))</f>
        <v>1.06502301778078</v>
      </c>
      <c r="G351" s="70">
        <f t="shared" si="120"/>
        <v>1.02592564191556</v>
      </c>
      <c r="H351" s="70">
        <f t="shared" si="121"/>
        <v>1.0381093699999999</v>
      </c>
      <c r="I351" s="69">
        <f t="shared" si="109"/>
        <v>0.04</v>
      </c>
      <c r="J351" s="71">
        <f t="shared" si="110"/>
        <v>44454</v>
      </c>
      <c r="K351" s="72">
        <f t="shared" si="111"/>
        <v>119</v>
      </c>
      <c r="L351" s="73">
        <f t="shared" si="112"/>
        <v>119</v>
      </c>
      <c r="M351" s="74">
        <f t="shared" si="105"/>
        <v>1.0186934679999999</v>
      </c>
      <c r="N351" s="74">
        <f t="shared" si="106"/>
        <v>1.057515234</v>
      </c>
      <c r="O351" s="73">
        <f t="shared" si="113"/>
        <v>0</v>
      </c>
      <c r="P351" s="70">
        <f t="shared" si="114"/>
        <v>57.515234</v>
      </c>
      <c r="Q351" s="70">
        <f t="shared" si="115"/>
        <v>0</v>
      </c>
      <c r="R351" s="75" t="str">
        <f t="shared" si="116"/>
        <v>J=</v>
      </c>
      <c r="S351" s="71">
        <f t="shared" si="117"/>
        <v>44635</v>
      </c>
      <c r="T351" s="8"/>
      <c r="U351" s="8"/>
      <c r="V351" s="8"/>
      <c r="W351" s="8"/>
      <c r="X351" s="1"/>
      <c r="Y351" s="8"/>
      <c r="Z351" s="8"/>
      <c r="AA351" s="8"/>
      <c r="AB351" s="8"/>
      <c r="AC351" s="8"/>
      <c r="AD351" s="9"/>
      <c r="AE351" s="8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</row>
    <row r="352" spans="1:194" x14ac:dyDescent="0.15">
      <c r="A352" s="68">
        <f t="shared" si="118"/>
        <v>44629</v>
      </c>
      <c r="B352" s="81">
        <f t="shared" si="107"/>
        <v>1058.104677</v>
      </c>
      <c r="C352" s="70">
        <f t="shared" si="108"/>
        <v>1000</v>
      </c>
      <c r="D352" s="11">
        <f>IF(VLOOKUP(A352,[1]DI!$A$4:$B$15000,2)=0,D351,VLOOKUP(A352,[1]DI!$A$4:$B$15000,2))</f>
        <v>0.1065</v>
      </c>
      <c r="E352" s="70">
        <f t="shared" si="119"/>
        <v>1.00040168</v>
      </c>
      <c r="F352" s="70">
        <f>(TRUNC(PRODUCT($E$12:$E351),16))</f>
        <v>1.0654508162265599</v>
      </c>
      <c r="G352" s="70">
        <f t="shared" si="120"/>
        <v>1.02592564191556</v>
      </c>
      <c r="H352" s="70">
        <f t="shared" si="121"/>
        <v>1.0385263499999999</v>
      </c>
      <c r="I352" s="69">
        <f t="shared" si="109"/>
        <v>0.04</v>
      </c>
      <c r="J352" s="71">
        <f t="shared" si="110"/>
        <v>44454</v>
      </c>
      <c r="K352" s="72">
        <f t="shared" si="111"/>
        <v>120</v>
      </c>
      <c r="L352" s="73">
        <f t="shared" si="112"/>
        <v>120</v>
      </c>
      <c r="M352" s="74">
        <f t="shared" si="105"/>
        <v>1.0188520270000001</v>
      </c>
      <c r="N352" s="74">
        <f t="shared" si="106"/>
        <v>1.058104677</v>
      </c>
      <c r="O352" s="73">
        <f t="shared" si="113"/>
        <v>0</v>
      </c>
      <c r="P352" s="70">
        <f t="shared" si="114"/>
        <v>58.104677000000002</v>
      </c>
      <c r="Q352" s="70">
        <f t="shared" si="115"/>
        <v>0</v>
      </c>
      <c r="R352" s="75" t="str">
        <f t="shared" si="116"/>
        <v>J=</v>
      </c>
      <c r="S352" s="71">
        <f t="shared" si="117"/>
        <v>44635</v>
      </c>
      <c r="T352" s="8"/>
      <c r="U352" s="8"/>
      <c r="V352" s="8"/>
      <c r="W352" s="8"/>
      <c r="X352" s="1"/>
      <c r="Y352" s="8"/>
      <c r="Z352" s="8"/>
      <c r="AA352" s="8"/>
      <c r="AB352" s="8"/>
      <c r="AC352" s="8"/>
      <c r="AD352" s="9"/>
      <c r="AE352" s="8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</row>
    <row r="353" spans="1:191" x14ac:dyDescent="0.15">
      <c r="A353" s="68">
        <f t="shared" si="118"/>
        <v>44630</v>
      </c>
      <c r="B353" s="81">
        <f t="shared" si="107"/>
        <v>1058.694461</v>
      </c>
      <c r="C353" s="70">
        <f t="shared" si="108"/>
        <v>1000</v>
      </c>
      <c r="D353" s="11">
        <f>IF(VLOOKUP(A353,[1]DI!$A$4:$B$15000,2)=0,D352,VLOOKUP(A353,[1]DI!$A$4:$B$15000,2))</f>
        <v>0.1065</v>
      </c>
      <c r="E353" s="70">
        <f t="shared" si="119"/>
        <v>1.00040168</v>
      </c>
      <c r="F353" s="70">
        <f>(TRUNC(PRODUCT($E$12:$E352),16))</f>
        <v>1.06587878651042</v>
      </c>
      <c r="G353" s="70">
        <f t="shared" si="120"/>
        <v>1.02592564191556</v>
      </c>
      <c r="H353" s="70">
        <f t="shared" si="121"/>
        <v>1.03894351</v>
      </c>
      <c r="I353" s="69">
        <f t="shared" si="109"/>
        <v>0.04</v>
      </c>
      <c r="J353" s="71">
        <f t="shared" si="110"/>
        <v>44454</v>
      </c>
      <c r="K353" s="72">
        <f t="shared" si="111"/>
        <v>121</v>
      </c>
      <c r="L353" s="73">
        <f t="shared" si="112"/>
        <v>121</v>
      </c>
      <c r="M353" s="74">
        <f t="shared" si="105"/>
        <v>1.0190106109999999</v>
      </c>
      <c r="N353" s="74">
        <f t="shared" si="106"/>
        <v>1.058694461</v>
      </c>
      <c r="O353" s="73">
        <f t="shared" si="113"/>
        <v>0</v>
      </c>
      <c r="P353" s="70">
        <f t="shared" si="114"/>
        <v>58.694460999999997</v>
      </c>
      <c r="Q353" s="70">
        <f t="shared" si="115"/>
        <v>0</v>
      </c>
      <c r="R353" s="75" t="str">
        <f t="shared" si="116"/>
        <v>J=</v>
      </c>
      <c r="S353" s="71">
        <f t="shared" si="117"/>
        <v>44635</v>
      </c>
      <c r="T353" s="8"/>
      <c r="U353" s="8"/>
      <c r="V353" s="8"/>
      <c r="W353" s="8"/>
      <c r="X353" s="1"/>
      <c r="Y353" s="8"/>
      <c r="Z353" s="8"/>
      <c r="AA353" s="8"/>
      <c r="AB353" s="8"/>
      <c r="AC353" s="8"/>
      <c r="AD353" s="9"/>
      <c r="AE353" s="8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</row>
    <row r="354" spans="1:191" x14ac:dyDescent="0.15">
      <c r="A354" s="68">
        <f t="shared" si="118"/>
        <v>44631</v>
      </c>
      <c r="B354" s="81">
        <f t="shared" si="107"/>
        <v>1059.284566</v>
      </c>
      <c r="C354" s="70">
        <f t="shared" si="108"/>
        <v>1000</v>
      </c>
      <c r="D354" s="11">
        <f>IF(VLOOKUP(A354,[1]DI!$A$4:$B$15000,2)=0,D353,VLOOKUP(A354,[1]DI!$A$4:$B$15000,2))</f>
        <v>0.1065</v>
      </c>
      <c r="E354" s="70">
        <f t="shared" si="119"/>
        <v>1.00040168</v>
      </c>
      <c r="F354" s="70">
        <f>(TRUNC(PRODUCT($E$12:$E353),16))</f>
        <v>1.06630692870139</v>
      </c>
      <c r="G354" s="70">
        <f t="shared" si="120"/>
        <v>1.02592564191556</v>
      </c>
      <c r="H354" s="70">
        <f t="shared" si="121"/>
        <v>1.0393608299999999</v>
      </c>
      <c r="I354" s="69">
        <f t="shared" si="109"/>
        <v>0.04</v>
      </c>
      <c r="J354" s="71">
        <f t="shared" si="110"/>
        <v>44454</v>
      </c>
      <c r="K354" s="72">
        <f t="shared" si="111"/>
        <v>122</v>
      </c>
      <c r="L354" s="73">
        <f t="shared" si="112"/>
        <v>122</v>
      </c>
      <c r="M354" s="74">
        <f t="shared" si="105"/>
        <v>1.01916922</v>
      </c>
      <c r="N354" s="74">
        <f t="shared" si="106"/>
        <v>1.0592845660000001</v>
      </c>
      <c r="O354" s="73">
        <f t="shared" si="113"/>
        <v>0</v>
      </c>
      <c r="P354" s="70">
        <f t="shared" si="114"/>
        <v>59.284565999999998</v>
      </c>
      <c r="Q354" s="70">
        <f t="shared" si="115"/>
        <v>0</v>
      </c>
      <c r="R354" s="75" t="str">
        <f t="shared" si="116"/>
        <v>J=</v>
      </c>
      <c r="S354" s="71">
        <f t="shared" si="117"/>
        <v>44635</v>
      </c>
      <c r="T354" s="8"/>
      <c r="U354" s="8"/>
      <c r="V354" s="8"/>
      <c r="W354" s="8"/>
      <c r="X354" s="1"/>
      <c r="Y354" s="8"/>
      <c r="Z354" s="8"/>
      <c r="AA354" s="8"/>
      <c r="AB354" s="8"/>
      <c r="AC354" s="8"/>
      <c r="AD354" s="9"/>
      <c r="AE354" s="8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</row>
    <row r="355" spans="1:191" x14ac:dyDescent="0.15">
      <c r="A355" s="68">
        <f t="shared" si="118"/>
        <v>44634</v>
      </c>
      <c r="B355" s="81">
        <f t="shared" si="107"/>
        <v>1059.875004</v>
      </c>
      <c r="C355" s="70">
        <f t="shared" si="108"/>
        <v>1000</v>
      </c>
      <c r="D355" s="11">
        <f>IF(VLOOKUP(A355,[1]DI!$A$4:$B$15000,2)=0,D354,VLOOKUP(A355,[1]DI!$A$4:$B$15000,2))</f>
        <v>0.1065</v>
      </c>
      <c r="E355" s="70">
        <f t="shared" si="119"/>
        <v>1.00040168</v>
      </c>
      <c r="F355" s="70">
        <f>(TRUNC(PRODUCT($E$12:$E354),16))</f>
        <v>1.06673524286851</v>
      </c>
      <c r="G355" s="70">
        <f t="shared" si="120"/>
        <v>1.02592564191556</v>
      </c>
      <c r="H355" s="70">
        <f t="shared" si="121"/>
        <v>1.0397783199999999</v>
      </c>
      <c r="I355" s="69">
        <f t="shared" si="109"/>
        <v>0.04</v>
      </c>
      <c r="J355" s="71">
        <f t="shared" si="110"/>
        <v>44454</v>
      </c>
      <c r="K355" s="72">
        <f t="shared" si="111"/>
        <v>123</v>
      </c>
      <c r="L355" s="73">
        <f t="shared" si="112"/>
        <v>123</v>
      </c>
      <c r="M355" s="74">
        <f t="shared" si="105"/>
        <v>1.0193278539999999</v>
      </c>
      <c r="N355" s="74">
        <f t="shared" si="106"/>
        <v>1.059875004</v>
      </c>
      <c r="O355" s="73">
        <f t="shared" si="113"/>
        <v>0</v>
      </c>
      <c r="P355" s="70">
        <f t="shared" si="114"/>
        <v>59.875003999999997</v>
      </c>
      <c r="Q355" s="70">
        <f t="shared" si="115"/>
        <v>0</v>
      </c>
      <c r="R355" s="75" t="str">
        <f t="shared" si="116"/>
        <v>J=</v>
      </c>
      <c r="S355" s="71">
        <f t="shared" si="117"/>
        <v>44635</v>
      </c>
      <c r="T355" s="8"/>
      <c r="U355" s="8"/>
      <c r="V355" s="8"/>
      <c r="W355" s="8"/>
      <c r="X355" s="1"/>
      <c r="Y355" s="8"/>
      <c r="Z355" s="8"/>
      <c r="AA355" s="8"/>
      <c r="AB355" s="8"/>
      <c r="AC355" s="8"/>
      <c r="AD355" s="9"/>
      <c r="AE355" s="8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</row>
    <row r="356" spans="1:191" x14ac:dyDescent="0.15">
      <c r="A356" s="68">
        <f t="shared" si="118"/>
        <v>44635</v>
      </c>
      <c r="B356" s="81">
        <f t="shared" si="107"/>
        <v>1060.4657709999999</v>
      </c>
      <c r="C356" s="70">
        <f t="shared" si="108"/>
        <v>1000</v>
      </c>
      <c r="D356" s="11">
        <f>IF(VLOOKUP(A356,[1]DI!$A$4:$B$15000,2)=0,D355,VLOOKUP(A356,[1]DI!$A$4:$B$15000,2))</f>
        <v>0.1065</v>
      </c>
      <c r="E356" s="70">
        <f t="shared" si="119"/>
        <v>1.00040168</v>
      </c>
      <c r="F356" s="70">
        <f>(TRUNC(PRODUCT($E$12:$E355),16))</f>
        <v>1.06716372908086</v>
      </c>
      <c r="G356" s="70">
        <f t="shared" si="120"/>
        <v>1.02592564191556</v>
      </c>
      <c r="H356" s="70">
        <f t="shared" si="121"/>
        <v>1.04019598</v>
      </c>
      <c r="I356" s="69">
        <f t="shared" si="109"/>
        <v>0.04</v>
      </c>
      <c r="J356" s="71">
        <f t="shared" si="110"/>
        <v>44454</v>
      </c>
      <c r="K356" s="72">
        <f t="shared" si="111"/>
        <v>124</v>
      </c>
      <c r="L356" s="73">
        <f t="shared" si="112"/>
        <v>124</v>
      </c>
      <c r="M356" s="74">
        <f t="shared" si="105"/>
        <v>1.0194865120000001</v>
      </c>
      <c r="N356" s="74">
        <f t="shared" si="106"/>
        <v>1.0604657710000001</v>
      </c>
      <c r="O356" s="73">
        <f t="shared" si="113"/>
        <v>3</v>
      </c>
      <c r="P356" s="70">
        <f t="shared" si="114"/>
        <v>60.465770999999997</v>
      </c>
      <c r="Q356" s="70">
        <f t="shared" si="115"/>
        <v>0</v>
      </c>
      <c r="R356" s="75" t="str">
        <f t="shared" si="116"/>
        <v>J=</v>
      </c>
      <c r="S356" s="71">
        <f t="shared" si="117"/>
        <v>44635</v>
      </c>
      <c r="T356" s="8"/>
      <c r="U356" s="8"/>
      <c r="V356" s="8"/>
      <c r="W356" s="8"/>
      <c r="X356" s="1"/>
      <c r="Y356" s="8"/>
      <c r="Z356" s="8"/>
      <c r="AA356" s="8"/>
      <c r="AB356" s="8"/>
      <c r="AC356" s="8"/>
      <c r="AD356" s="9"/>
      <c r="AE356" s="8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</row>
    <row r="357" spans="1:191" x14ac:dyDescent="0.15">
      <c r="A357" s="68">
        <f t="shared" si="118"/>
        <v>44636</v>
      </c>
      <c r="B357" s="81">
        <f t="shared" si="107"/>
        <v>1000.557393</v>
      </c>
      <c r="C357" s="70">
        <f t="shared" si="108"/>
        <v>1000</v>
      </c>
      <c r="D357" s="11">
        <f>IF(VLOOKUP(A357,[1]DI!$A$4:$B$15000,2)=0,D356,VLOOKUP(A357,[1]DI!$A$4:$B$15000,2))</f>
        <v>0.1065</v>
      </c>
      <c r="E357" s="70">
        <f t="shared" si="119"/>
        <v>1.00040168</v>
      </c>
      <c r="F357" s="70">
        <f>(TRUNC(PRODUCT($E$12:$E356),16))</f>
        <v>1.0675923874075599</v>
      </c>
      <c r="G357" s="70">
        <f t="shared" si="120"/>
        <v>1.06716372908086</v>
      </c>
      <c r="H357" s="70">
        <f t="shared" si="121"/>
        <v>1.00040168</v>
      </c>
      <c r="I357" s="69">
        <f t="shared" si="109"/>
        <v>0.04</v>
      </c>
      <c r="J357" s="71">
        <f t="shared" si="110"/>
        <v>44635</v>
      </c>
      <c r="K357" s="72">
        <f t="shared" si="111"/>
        <v>1</v>
      </c>
      <c r="L357" s="73">
        <f t="shared" si="112"/>
        <v>1</v>
      </c>
      <c r="M357" s="74">
        <f t="shared" si="105"/>
        <v>1.00015565</v>
      </c>
      <c r="N357" s="74">
        <f t="shared" si="106"/>
        <v>1.000557393</v>
      </c>
      <c r="O357" s="73">
        <f t="shared" si="113"/>
        <v>0</v>
      </c>
      <c r="P357" s="70">
        <f t="shared" si="114"/>
        <v>0.55739300000000003</v>
      </c>
      <c r="Q357" s="70">
        <f t="shared" si="115"/>
        <v>0</v>
      </c>
      <c r="R357" s="75" t="str">
        <f t="shared" si="116"/>
        <v>A+J=</v>
      </c>
      <c r="S357" s="71">
        <f t="shared" si="117"/>
        <v>44819</v>
      </c>
      <c r="T357" s="8"/>
      <c r="U357" s="8"/>
      <c r="V357" s="8"/>
      <c r="W357" s="8"/>
      <c r="X357" s="1"/>
      <c r="Y357" s="8"/>
      <c r="Z357" s="8"/>
      <c r="AA357" s="8"/>
      <c r="AB357" s="8"/>
      <c r="AC357" s="8"/>
      <c r="AD357" s="9"/>
      <c r="AE357" s="8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</row>
    <row r="358" spans="1:191" x14ac:dyDescent="0.15">
      <c r="A358" s="68">
        <f t="shared" si="118"/>
        <v>44637</v>
      </c>
      <c r="B358" s="81">
        <f t="shared" si="107"/>
        <v>1001.11509399</v>
      </c>
      <c r="C358" s="70">
        <f t="shared" si="108"/>
        <v>1000</v>
      </c>
      <c r="D358" s="11">
        <f>IF(VLOOKUP(A358,[1]DI!$A$4:$B$15000,2)=0,D357,VLOOKUP(A358,[1]DI!$A$4:$B$15000,2))</f>
        <v>0.11649999999999999</v>
      </c>
      <c r="E358" s="70">
        <f t="shared" si="119"/>
        <v>1.0004373900000001</v>
      </c>
      <c r="F358" s="70">
        <f>(TRUNC(PRODUCT($E$12:$E357),16))</f>
        <v>1.06802121791773</v>
      </c>
      <c r="G358" s="70">
        <f t="shared" si="120"/>
        <v>1.06716372908086</v>
      </c>
      <c r="H358" s="70">
        <f t="shared" si="121"/>
        <v>1.0008035200000001</v>
      </c>
      <c r="I358" s="69">
        <f t="shared" si="109"/>
        <v>0.04</v>
      </c>
      <c r="J358" s="71">
        <f t="shared" si="110"/>
        <v>44635</v>
      </c>
      <c r="K358" s="72">
        <f t="shared" si="111"/>
        <v>2</v>
      </c>
      <c r="L358" s="73">
        <f t="shared" si="112"/>
        <v>2</v>
      </c>
      <c r="M358" s="74">
        <f t="shared" si="105"/>
        <v>1.0003113239999999</v>
      </c>
      <c r="N358" s="74">
        <f t="shared" si="106"/>
        <v>1.001115094</v>
      </c>
      <c r="O358" s="73">
        <f t="shared" si="113"/>
        <v>0</v>
      </c>
      <c r="P358" s="70">
        <f t="shared" si="114"/>
        <v>1.1150939900000001</v>
      </c>
      <c r="Q358" s="70">
        <f t="shared" si="115"/>
        <v>0</v>
      </c>
      <c r="R358" s="75" t="str">
        <f t="shared" si="116"/>
        <v>A+J=</v>
      </c>
      <c r="S358" s="71">
        <f t="shared" si="117"/>
        <v>44819</v>
      </c>
      <c r="T358" s="8"/>
      <c r="U358" s="8"/>
      <c r="V358" s="8"/>
      <c r="W358" s="8"/>
      <c r="X358" s="1"/>
      <c r="Y358" s="8"/>
      <c r="Z358" s="8"/>
      <c r="AA358" s="8"/>
      <c r="AB358" s="8"/>
      <c r="AC358" s="8"/>
      <c r="AD358" s="9"/>
      <c r="AE358" s="8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</row>
    <row r="359" spans="1:191" x14ac:dyDescent="0.15">
      <c r="A359" s="68">
        <f t="shared" si="118"/>
        <v>44638</v>
      </c>
      <c r="B359" s="81">
        <f t="shared" si="107"/>
        <v>1001.708862</v>
      </c>
      <c r="C359" s="70">
        <f t="shared" si="108"/>
        <v>1000</v>
      </c>
      <c r="D359" s="11">
        <f>IF(VLOOKUP(A359,[1]DI!$A$4:$B$15000,2)=0,D358,VLOOKUP(A359,[1]DI!$A$4:$B$15000,2))</f>
        <v>0.11649999999999999</v>
      </c>
      <c r="E359" s="70">
        <f t="shared" si="119"/>
        <v>1.0004373900000001</v>
      </c>
      <c r="F359" s="70">
        <f>(TRUNC(PRODUCT($E$12:$E358),16))</f>
        <v>1.06848835971824</v>
      </c>
      <c r="G359" s="70">
        <f t="shared" si="120"/>
        <v>1.06716372908086</v>
      </c>
      <c r="H359" s="70">
        <f t="shared" si="121"/>
        <v>1.00124126</v>
      </c>
      <c r="I359" s="69">
        <f t="shared" si="109"/>
        <v>0.04</v>
      </c>
      <c r="J359" s="71">
        <f t="shared" si="110"/>
        <v>44635</v>
      </c>
      <c r="K359" s="72">
        <f t="shared" si="111"/>
        <v>3</v>
      </c>
      <c r="L359" s="73">
        <f t="shared" si="112"/>
        <v>3</v>
      </c>
      <c r="M359" s="74">
        <f t="shared" si="105"/>
        <v>1.000467022</v>
      </c>
      <c r="N359" s="74">
        <f t="shared" si="106"/>
        <v>1.0017088620000001</v>
      </c>
      <c r="O359" s="73">
        <f t="shared" si="113"/>
        <v>0</v>
      </c>
      <c r="P359" s="70">
        <f t="shared" si="114"/>
        <v>1.7088620000000001</v>
      </c>
      <c r="Q359" s="70">
        <f t="shared" si="115"/>
        <v>0</v>
      </c>
      <c r="R359" s="75" t="str">
        <f t="shared" si="116"/>
        <v>A+J=</v>
      </c>
      <c r="S359" s="71">
        <f t="shared" si="117"/>
        <v>44819</v>
      </c>
      <c r="T359" s="8"/>
      <c r="U359" s="8"/>
      <c r="V359" s="8"/>
      <c r="W359" s="8"/>
      <c r="X359" s="1"/>
      <c r="Y359" s="8"/>
      <c r="Z359" s="8"/>
      <c r="AA359" s="8"/>
      <c r="AB359" s="8"/>
      <c r="AC359" s="8"/>
      <c r="AD359" s="9"/>
      <c r="AE359" s="8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</row>
    <row r="360" spans="1:191" x14ac:dyDescent="0.15">
      <c r="A360" s="68">
        <f t="shared" si="118"/>
        <v>44641</v>
      </c>
      <c r="B360" s="81">
        <f t="shared" si="107"/>
        <v>1002.302991</v>
      </c>
      <c r="C360" s="70">
        <f t="shared" si="108"/>
        <v>1000</v>
      </c>
      <c r="D360" s="11">
        <f>IF(VLOOKUP(A360,[1]DI!$A$4:$B$15000,2)=0,D359,VLOOKUP(A360,[1]DI!$A$4:$B$15000,2))</f>
        <v>0.11649999999999999</v>
      </c>
      <c r="E360" s="70">
        <f t="shared" si="119"/>
        <v>1.0004373900000001</v>
      </c>
      <c r="F360" s="70">
        <f>(TRUNC(PRODUCT($E$12:$E359),16))</f>
        <v>1.0689557058418999</v>
      </c>
      <c r="G360" s="70">
        <f t="shared" si="120"/>
        <v>1.06716372908086</v>
      </c>
      <c r="H360" s="70">
        <f t="shared" si="121"/>
        <v>1.0016792000000001</v>
      </c>
      <c r="I360" s="69">
        <f t="shared" si="109"/>
        <v>0.04</v>
      </c>
      <c r="J360" s="71">
        <f t="shared" si="110"/>
        <v>44635</v>
      </c>
      <c r="K360" s="72">
        <f t="shared" si="111"/>
        <v>4</v>
      </c>
      <c r="L360" s="73">
        <f t="shared" si="112"/>
        <v>4</v>
      </c>
      <c r="M360" s="74">
        <f t="shared" si="105"/>
        <v>1.000622745</v>
      </c>
      <c r="N360" s="74">
        <f t="shared" si="106"/>
        <v>1.0023029910000001</v>
      </c>
      <c r="O360" s="73">
        <f t="shared" si="113"/>
        <v>0</v>
      </c>
      <c r="P360" s="70">
        <f t="shared" si="114"/>
        <v>2.302991</v>
      </c>
      <c r="Q360" s="70">
        <f t="shared" si="115"/>
        <v>0</v>
      </c>
      <c r="R360" s="75" t="str">
        <f t="shared" si="116"/>
        <v>A+J=</v>
      </c>
      <c r="S360" s="71">
        <f t="shared" si="117"/>
        <v>44819</v>
      </c>
      <c r="T360" s="8"/>
      <c r="U360" s="8"/>
      <c r="V360" s="8"/>
      <c r="W360" s="8"/>
      <c r="X360" s="1"/>
      <c r="Y360" s="8"/>
      <c r="Z360" s="8"/>
      <c r="AA360" s="8"/>
      <c r="AB360" s="8"/>
      <c r="AC360" s="8"/>
      <c r="AD360" s="9"/>
      <c r="AE360" s="8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</row>
    <row r="361" spans="1:191" x14ac:dyDescent="0.15">
      <c r="A361" s="68">
        <f t="shared" si="118"/>
        <v>44642</v>
      </c>
      <c r="B361" s="81">
        <f t="shared" si="107"/>
        <v>1002.89746</v>
      </c>
      <c r="C361" s="70">
        <f t="shared" si="108"/>
        <v>1000</v>
      </c>
      <c r="D361" s="11">
        <f>IF(VLOOKUP(A361,[1]DI!$A$4:$B$15000,2)=0,D360,VLOOKUP(A361,[1]DI!$A$4:$B$15000,2))</f>
        <v>0.11649999999999999</v>
      </c>
      <c r="E361" s="70">
        <f t="shared" si="119"/>
        <v>1.0004373900000001</v>
      </c>
      <c r="F361" s="70">
        <f>(TRUNC(PRODUCT($E$12:$E360),16))</f>
        <v>1.0694232563780799</v>
      </c>
      <c r="G361" s="70">
        <f t="shared" si="120"/>
        <v>1.06716372908086</v>
      </c>
      <c r="H361" s="70">
        <f t="shared" si="121"/>
        <v>1.00211732</v>
      </c>
      <c r="I361" s="69">
        <f t="shared" si="109"/>
        <v>0.04</v>
      </c>
      <c r="J361" s="71">
        <f t="shared" si="110"/>
        <v>44635</v>
      </c>
      <c r="K361" s="72">
        <f t="shared" si="111"/>
        <v>5</v>
      </c>
      <c r="L361" s="73">
        <f t="shared" si="112"/>
        <v>5</v>
      </c>
      <c r="M361" s="74">
        <f t="shared" si="105"/>
        <v>1.000778492</v>
      </c>
      <c r="N361" s="74">
        <f t="shared" si="106"/>
        <v>1.00289746</v>
      </c>
      <c r="O361" s="73">
        <f t="shared" si="113"/>
        <v>0</v>
      </c>
      <c r="P361" s="70">
        <f t="shared" si="114"/>
        <v>2.8974600000000001</v>
      </c>
      <c r="Q361" s="70">
        <f t="shared" si="115"/>
        <v>0</v>
      </c>
      <c r="R361" s="75" t="str">
        <f t="shared" si="116"/>
        <v>A+J=</v>
      </c>
      <c r="S361" s="71">
        <f t="shared" si="117"/>
        <v>44819</v>
      </c>
      <c r="T361" s="8"/>
      <c r="U361" s="8"/>
      <c r="V361" s="8"/>
      <c r="W361" s="8"/>
      <c r="X361" s="1"/>
      <c r="Y361" s="8"/>
      <c r="Z361" s="8"/>
      <c r="AA361" s="8"/>
      <c r="AB361" s="8"/>
      <c r="AC361" s="8"/>
      <c r="AD361" s="9"/>
      <c r="AE361" s="8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</row>
    <row r="362" spans="1:191" x14ac:dyDescent="0.15">
      <c r="A362" s="68">
        <f t="shared" si="118"/>
        <v>44643</v>
      </c>
      <c r="B362" s="81">
        <f t="shared" si="107"/>
        <v>1003.49229099</v>
      </c>
      <c r="C362" s="70">
        <f t="shared" si="108"/>
        <v>1000</v>
      </c>
      <c r="D362" s="11">
        <f>IF(VLOOKUP(A362,[1]DI!$A$4:$B$15000,2)=0,D361,VLOOKUP(A362,[1]DI!$A$4:$B$15000,2))</f>
        <v>0.11649999999999999</v>
      </c>
      <c r="E362" s="70">
        <f t="shared" si="119"/>
        <v>1.0004373900000001</v>
      </c>
      <c r="F362" s="70">
        <f>(TRUNC(PRODUCT($E$12:$E361),16))</f>
        <v>1.0698910114161799</v>
      </c>
      <c r="G362" s="70">
        <f t="shared" si="120"/>
        <v>1.06716372908086</v>
      </c>
      <c r="H362" s="70">
        <f t="shared" si="121"/>
        <v>1.00255564</v>
      </c>
      <c r="I362" s="69">
        <f t="shared" si="109"/>
        <v>0.04</v>
      </c>
      <c r="J362" s="71">
        <f t="shared" si="110"/>
        <v>44635</v>
      </c>
      <c r="K362" s="72">
        <f t="shared" si="111"/>
        <v>6</v>
      </c>
      <c r="L362" s="73">
        <f t="shared" si="112"/>
        <v>6</v>
      </c>
      <c r="M362" s="74">
        <f t="shared" si="105"/>
        <v>1.000934263</v>
      </c>
      <c r="N362" s="74">
        <f t="shared" si="106"/>
        <v>1.0034922909999999</v>
      </c>
      <c r="O362" s="73">
        <f t="shared" si="113"/>
        <v>0</v>
      </c>
      <c r="P362" s="70">
        <f t="shared" si="114"/>
        <v>3.4922909899999999</v>
      </c>
      <c r="Q362" s="70">
        <f t="shared" si="115"/>
        <v>0</v>
      </c>
      <c r="R362" s="75" t="str">
        <f t="shared" si="116"/>
        <v>A+J=</v>
      </c>
      <c r="S362" s="71">
        <f t="shared" si="117"/>
        <v>44819</v>
      </c>
      <c r="T362" s="8"/>
      <c r="U362" s="8"/>
      <c r="V362" s="8"/>
      <c r="W362" s="8"/>
      <c r="X362" s="1"/>
      <c r="Y362" s="8"/>
      <c r="Z362" s="8"/>
      <c r="AA362" s="8"/>
      <c r="AB362" s="8"/>
      <c r="AC362" s="8"/>
      <c r="AD362" s="9"/>
      <c r="AE362" s="8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</row>
    <row r="363" spans="1:191" x14ac:dyDescent="0.15">
      <c r="A363" s="68">
        <f t="shared" si="118"/>
        <v>44644</v>
      </c>
      <c r="B363" s="81">
        <f t="shared" si="107"/>
        <v>1004.08746199</v>
      </c>
      <c r="C363" s="70">
        <f t="shared" si="108"/>
        <v>1000</v>
      </c>
      <c r="D363" s="11">
        <f>IF(VLOOKUP(A363,[1]DI!$A$4:$B$15000,2)=0,D362,VLOOKUP(A363,[1]DI!$A$4:$B$15000,2))</f>
        <v>0.11649999999999999</v>
      </c>
      <c r="E363" s="70">
        <f t="shared" si="119"/>
        <v>1.0004373900000001</v>
      </c>
      <c r="F363" s="70">
        <f>(TRUNC(PRODUCT($E$12:$E362),16))</f>
        <v>1.07035897104567</v>
      </c>
      <c r="G363" s="70">
        <f t="shared" si="120"/>
        <v>1.06716372908086</v>
      </c>
      <c r="H363" s="70">
        <f t="shared" si="121"/>
        <v>1.00299414</v>
      </c>
      <c r="I363" s="69">
        <f t="shared" si="109"/>
        <v>0.04</v>
      </c>
      <c r="J363" s="71">
        <f t="shared" si="110"/>
        <v>44635</v>
      </c>
      <c r="K363" s="72">
        <f t="shared" si="111"/>
        <v>7</v>
      </c>
      <c r="L363" s="73">
        <f t="shared" si="112"/>
        <v>7</v>
      </c>
      <c r="M363" s="74">
        <f t="shared" si="105"/>
        <v>1.0010900579999999</v>
      </c>
      <c r="N363" s="74">
        <f t="shared" si="106"/>
        <v>1.004087462</v>
      </c>
      <c r="O363" s="73">
        <f t="shared" si="113"/>
        <v>0</v>
      </c>
      <c r="P363" s="70">
        <f t="shared" si="114"/>
        <v>4.0874619900000004</v>
      </c>
      <c r="Q363" s="70">
        <f t="shared" si="115"/>
        <v>0</v>
      </c>
      <c r="R363" s="75" t="str">
        <f t="shared" si="116"/>
        <v>A+J=</v>
      </c>
      <c r="S363" s="71">
        <f t="shared" si="117"/>
        <v>44819</v>
      </c>
      <c r="T363" s="8"/>
      <c r="U363" s="8"/>
      <c r="V363" s="8"/>
      <c r="W363" s="8"/>
      <c r="X363" s="1"/>
      <c r="Y363" s="8"/>
      <c r="Z363" s="8"/>
      <c r="AA363" s="8"/>
      <c r="AB363" s="8"/>
      <c r="AC363" s="8"/>
      <c r="AD363" s="9"/>
      <c r="AE363" s="8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</row>
    <row r="364" spans="1:191" x14ac:dyDescent="0.15">
      <c r="A364" s="68">
        <f t="shared" si="118"/>
        <v>44645</v>
      </c>
      <c r="B364" s="81">
        <f t="shared" si="107"/>
        <v>1004.68299399</v>
      </c>
      <c r="C364" s="70">
        <f t="shared" si="108"/>
        <v>1000</v>
      </c>
      <c r="D364" s="11">
        <f>IF(VLOOKUP(A364,[1]DI!$A$4:$B$15000,2)=0,D363,VLOOKUP(A364,[1]DI!$A$4:$B$15000,2))</f>
        <v>0.11649999999999999</v>
      </c>
      <c r="E364" s="70">
        <f t="shared" si="119"/>
        <v>1.0004373900000001</v>
      </c>
      <c r="F364" s="70">
        <f>(TRUNC(PRODUCT($E$12:$E363),16))</f>
        <v>1.0708271353560099</v>
      </c>
      <c r="G364" s="70">
        <f t="shared" si="120"/>
        <v>1.06716372908086</v>
      </c>
      <c r="H364" s="70">
        <f t="shared" si="121"/>
        <v>1.0034328400000001</v>
      </c>
      <c r="I364" s="69">
        <f t="shared" si="109"/>
        <v>0.04</v>
      </c>
      <c r="J364" s="71">
        <f t="shared" si="110"/>
        <v>44635</v>
      </c>
      <c r="K364" s="72">
        <f t="shared" si="111"/>
        <v>8</v>
      </c>
      <c r="L364" s="73">
        <f t="shared" si="112"/>
        <v>8</v>
      </c>
      <c r="M364" s="74">
        <f t="shared" si="105"/>
        <v>1.0012458769999999</v>
      </c>
      <c r="N364" s="74">
        <f t="shared" si="106"/>
        <v>1.0046829939999999</v>
      </c>
      <c r="O364" s="73">
        <f t="shared" si="113"/>
        <v>0</v>
      </c>
      <c r="P364" s="70">
        <f t="shared" si="114"/>
        <v>4.6829939899999999</v>
      </c>
      <c r="Q364" s="70">
        <f t="shared" si="115"/>
        <v>0</v>
      </c>
      <c r="R364" s="75" t="str">
        <f t="shared" si="116"/>
        <v>A+J=</v>
      </c>
      <c r="S364" s="71">
        <f t="shared" si="117"/>
        <v>44819</v>
      </c>
      <c r="T364" s="8"/>
      <c r="U364" s="8"/>
      <c r="V364" s="8"/>
      <c r="W364" s="8"/>
      <c r="X364" s="1"/>
      <c r="Y364" s="8"/>
      <c r="Z364" s="8"/>
      <c r="AA364" s="8"/>
      <c r="AB364" s="8"/>
      <c r="AC364" s="8"/>
      <c r="AD364" s="9"/>
      <c r="AE364" s="8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</row>
    <row r="365" spans="1:191" x14ac:dyDescent="0.15">
      <c r="A365" s="68">
        <f t="shared" si="118"/>
        <v>44648</v>
      </c>
      <c r="B365" s="81">
        <f t="shared" si="107"/>
        <v>1005.2788880000001</v>
      </c>
      <c r="C365" s="70">
        <f t="shared" si="108"/>
        <v>1000</v>
      </c>
      <c r="D365" s="11">
        <f>IF(VLOOKUP(A365,[1]DI!$A$4:$B$15000,2)=0,D364,VLOOKUP(A365,[1]DI!$A$4:$B$15000,2))</f>
        <v>0.11649999999999999</v>
      </c>
      <c r="E365" s="70">
        <f t="shared" si="119"/>
        <v>1.0004373900000001</v>
      </c>
      <c r="F365" s="70">
        <f>(TRUNC(PRODUCT($E$12:$E364),16))</f>
        <v>1.07129550443675</v>
      </c>
      <c r="G365" s="70">
        <f t="shared" si="120"/>
        <v>1.06716372908086</v>
      </c>
      <c r="H365" s="70">
        <f t="shared" si="121"/>
        <v>1.0038717399999999</v>
      </c>
      <c r="I365" s="69">
        <f t="shared" si="109"/>
        <v>0.04</v>
      </c>
      <c r="J365" s="71">
        <f t="shared" si="110"/>
        <v>44635</v>
      </c>
      <c r="K365" s="72">
        <f t="shared" si="111"/>
        <v>9</v>
      </c>
      <c r="L365" s="73">
        <f t="shared" si="112"/>
        <v>9</v>
      </c>
      <c r="M365" s="74">
        <f t="shared" si="105"/>
        <v>1.0014017209999999</v>
      </c>
      <c r="N365" s="74">
        <f t="shared" si="106"/>
        <v>1.0052788880000001</v>
      </c>
      <c r="O365" s="73">
        <f t="shared" si="113"/>
        <v>0</v>
      </c>
      <c r="P365" s="70">
        <f t="shared" si="114"/>
        <v>5.2788880000000002</v>
      </c>
      <c r="Q365" s="70">
        <f t="shared" si="115"/>
        <v>0</v>
      </c>
      <c r="R365" s="75" t="str">
        <f t="shared" si="116"/>
        <v>A+J=</v>
      </c>
      <c r="S365" s="71">
        <f t="shared" si="117"/>
        <v>44819</v>
      </c>
      <c r="T365" s="8"/>
      <c r="U365" s="8"/>
      <c r="V365" s="8"/>
      <c r="W365" s="8"/>
      <c r="X365" s="1"/>
      <c r="Y365" s="8"/>
      <c r="Z365" s="8"/>
      <c r="AA365" s="8"/>
      <c r="AB365" s="8"/>
      <c r="AC365" s="8"/>
      <c r="AD365" s="9"/>
      <c r="AE365" s="8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</row>
    <row r="366" spans="1:191" x14ac:dyDescent="0.15">
      <c r="A366" s="68">
        <f t="shared" si="118"/>
        <v>44649</v>
      </c>
      <c r="B366" s="81">
        <f t="shared" si="107"/>
        <v>1005.875123</v>
      </c>
      <c r="C366" s="70">
        <f t="shared" si="108"/>
        <v>1000</v>
      </c>
      <c r="D366" s="11">
        <f>IF(VLOOKUP(A366,[1]DI!$A$4:$B$15000,2)=0,D365,VLOOKUP(A366,[1]DI!$A$4:$B$15000,2))</f>
        <v>0.11649999999999999</v>
      </c>
      <c r="E366" s="70">
        <f t="shared" si="119"/>
        <v>1.0004373900000001</v>
      </c>
      <c r="F366" s="70">
        <f>(TRUNC(PRODUCT($E$12:$E365),16))</f>
        <v>1.07176407837743</v>
      </c>
      <c r="G366" s="70">
        <f t="shared" si="120"/>
        <v>1.06716372908086</v>
      </c>
      <c r="H366" s="70">
        <f t="shared" si="121"/>
        <v>1.0043108199999999</v>
      </c>
      <c r="I366" s="69">
        <f t="shared" si="109"/>
        <v>0.04</v>
      </c>
      <c r="J366" s="71">
        <f t="shared" si="110"/>
        <v>44635</v>
      </c>
      <c r="K366" s="72">
        <f t="shared" si="111"/>
        <v>10</v>
      </c>
      <c r="L366" s="73">
        <f t="shared" si="112"/>
        <v>10</v>
      </c>
      <c r="M366" s="74">
        <f t="shared" si="105"/>
        <v>1.0015575889999999</v>
      </c>
      <c r="N366" s="74">
        <f t="shared" si="106"/>
        <v>1.005875123</v>
      </c>
      <c r="O366" s="73">
        <f t="shared" si="113"/>
        <v>0</v>
      </c>
      <c r="P366" s="70">
        <f t="shared" si="114"/>
        <v>5.8751230000000003</v>
      </c>
      <c r="Q366" s="70">
        <f t="shared" si="115"/>
        <v>0</v>
      </c>
      <c r="R366" s="75" t="str">
        <f t="shared" si="116"/>
        <v>A+J=</v>
      </c>
      <c r="S366" s="71">
        <f t="shared" si="117"/>
        <v>44819</v>
      </c>
      <c r="T366" s="8"/>
      <c r="U366" s="8"/>
      <c r="V366" s="8"/>
      <c r="W366" s="8"/>
      <c r="X366" s="1"/>
      <c r="Y366" s="8"/>
      <c r="Z366" s="8"/>
      <c r="AA366" s="8"/>
      <c r="AB366" s="8"/>
      <c r="AC366" s="8"/>
      <c r="AD366" s="9"/>
      <c r="AE366" s="8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</row>
    <row r="367" spans="1:191" x14ac:dyDescent="0.15">
      <c r="A367" s="68">
        <f t="shared" si="118"/>
        <v>44650</v>
      </c>
      <c r="B367" s="81">
        <f t="shared" si="107"/>
        <v>1006.471711</v>
      </c>
      <c r="C367" s="70">
        <f t="shared" si="108"/>
        <v>1000</v>
      </c>
      <c r="D367" s="11">
        <f>IF(VLOOKUP(A367,[1]DI!$A$4:$B$15000,2)=0,D366,VLOOKUP(A367,[1]DI!$A$4:$B$15000,2))</f>
        <v>0.11649999999999999</v>
      </c>
      <c r="E367" s="70">
        <f t="shared" si="119"/>
        <v>1.0004373900000001</v>
      </c>
      <c r="F367" s="70">
        <f>(TRUNC(PRODUCT($E$12:$E366),16))</f>
        <v>1.07223285726767</v>
      </c>
      <c r="G367" s="70">
        <f t="shared" si="120"/>
        <v>1.06716372908086</v>
      </c>
      <c r="H367" s="70">
        <f t="shared" si="121"/>
        <v>1.0047500899999999</v>
      </c>
      <c r="I367" s="69">
        <f t="shared" si="109"/>
        <v>0.04</v>
      </c>
      <c r="J367" s="71">
        <f t="shared" si="110"/>
        <v>44635</v>
      </c>
      <c r="K367" s="72">
        <f t="shared" si="111"/>
        <v>11</v>
      </c>
      <c r="L367" s="73">
        <f t="shared" si="112"/>
        <v>11</v>
      </c>
      <c r="M367" s="74">
        <f t="shared" si="105"/>
        <v>1.001713482</v>
      </c>
      <c r="N367" s="74">
        <f t="shared" si="106"/>
        <v>1.0064717110000001</v>
      </c>
      <c r="O367" s="73">
        <f t="shared" si="113"/>
        <v>0</v>
      </c>
      <c r="P367" s="70">
        <f t="shared" si="114"/>
        <v>6.471711</v>
      </c>
      <c r="Q367" s="70">
        <f t="shared" si="115"/>
        <v>0</v>
      </c>
      <c r="R367" s="75" t="str">
        <f t="shared" si="116"/>
        <v>A+J=</v>
      </c>
      <c r="S367" s="71">
        <f t="shared" si="117"/>
        <v>44819</v>
      </c>
      <c r="T367" s="8"/>
      <c r="U367" s="8"/>
      <c r="V367" s="8"/>
      <c r="W367" s="8"/>
      <c r="X367" s="1"/>
      <c r="Y367" s="8"/>
      <c r="Z367" s="8"/>
      <c r="AA367" s="8"/>
      <c r="AB367" s="8"/>
      <c r="AC367" s="8"/>
      <c r="AD367" s="9"/>
      <c r="AE367" s="8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</row>
    <row r="368" spans="1:191" x14ac:dyDescent="0.15">
      <c r="A368" s="68">
        <f t="shared" si="118"/>
        <v>44651</v>
      </c>
      <c r="B368" s="81">
        <f t="shared" si="107"/>
        <v>1007.06865899</v>
      </c>
      <c r="C368" s="70">
        <f t="shared" si="108"/>
        <v>1000</v>
      </c>
      <c r="D368" s="11">
        <f>IF(VLOOKUP(A368,[1]DI!$A$4:$B$15000,2)=0,D367,VLOOKUP(A368,[1]DI!$A$4:$B$15000,2))</f>
        <v>0.11649999999999999</v>
      </c>
      <c r="E368" s="70">
        <f t="shared" si="119"/>
        <v>1.0004373900000001</v>
      </c>
      <c r="F368" s="70">
        <f>(TRUNC(PRODUCT($E$12:$E367),16))</f>
        <v>1.0727018411971101</v>
      </c>
      <c r="G368" s="70">
        <f t="shared" si="120"/>
        <v>1.06716372908086</v>
      </c>
      <c r="H368" s="70">
        <f t="shared" si="121"/>
        <v>1.00518956</v>
      </c>
      <c r="I368" s="69">
        <f t="shared" si="109"/>
        <v>0.04</v>
      </c>
      <c r="J368" s="71">
        <f t="shared" si="110"/>
        <v>44635</v>
      </c>
      <c r="K368" s="72">
        <f t="shared" si="111"/>
        <v>12</v>
      </c>
      <c r="L368" s="73">
        <f t="shared" si="112"/>
        <v>12</v>
      </c>
      <c r="M368" s="74">
        <f t="shared" si="105"/>
        <v>1.001869398</v>
      </c>
      <c r="N368" s="74">
        <f t="shared" si="106"/>
        <v>1.007068659</v>
      </c>
      <c r="O368" s="73">
        <f t="shared" si="113"/>
        <v>0</v>
      </c>
      <c r="P368" s="70">
        <f t="shared" si="114"/>
        <v>7.0686589900000003</v>
      </c>
      <c r="Q368" s="70">
        <f t="shared" si="115"/>
        <v>0</v>
      </c>
      <c r="R368" s="75" t="str">
        <f t="shared" si="116"/>
        <v>A+J=</v>
      </c>
      <c r="S368" s="71">
        <f t="shared" si="117"/>
        <v>44819</v>
      </c>
      <c r="T368" s="8"/>
      <c r="U368" s="8"/>
      <c r="V368" s="8"/>
      <c r="W368" s="8"/>
      <c r="X368" s="1"/>
      <c r="Y368" s="8"/>
      <c r="Z368" s="8"/>
      <c r="AA368" s="8"/>
      <c r="AB368" s="8"/>
      <c r="AC368" s="8"/>
      <c r="AD368" s="9"/>
      <c r="AE368" s="8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</row>
    <row r="369" spans="1:194" x14ac:dyDescent="0.15">
      <c r="A369" s="68">
        <f t="shared" si="118"/>
        <v>44652</v>
      </c>
      <c r="B369" s="81">
        <f t="shared" si="107"/>
        <v>1007.66595999</v>
      </c>
      <c r="C369" s="70">
        <f t="shared" si="108"/>
        <v>1000</v>
      </c>
      <c r="D369" s="11">
        <f>IF(VLOOKUP(A369,[1]DI!$A$4:$B$15000,2)=0,D368,VLOOKUP(A369,[1]DI!$A$4:$B$15000,2))</f>
        <v>0.11649999999999999</v>
      </c>
      <c r="E369" s="70">
        <f t="shared" si="119"/>
        <v>1.0004373900000001</v>
      </c>
      <c r="F369" s="70">
        <f>(TRUNC(PRODUCT($E$12:$E368),16))</f>
        <v>1.07317103025543</v>
      </c>
      <c r="G369" s="70">
        <f t="shared" si="120"/>
        <v>1.06716372908086</v>
      </c>
      <c r="H369" s="70">
        <f t="shared" si="121"/>
        <v>1.0056292200000001</v>
      </c>
      <c r="I369" s="69">
        <f t="shared" si="109"/>
        <v>0.04</v>
      </c>
      <c r="J369" s="71">
        <f t="shared" si="110"/>
        <v>44635</v>
      </c>
      <c r="K369" s="72">
        <f t="shared" si="111"/>
        <v>13</v>
      </c>
      <c r="L369" s="73">
        <f t="shared" si="112"/>
        <v>13</v>
      </c>
      <c r="M369" s="74">
        <f t="shared" si="105"/>
        <v>1.002025339</v>
      </c>
      <c r="N369" s="74">
        <f t="shared" si="106"/>
        <v>1.00766596</v>
      </c>
      <c r="O369" s="73">
        <f t="shared" si="113"/>
        <v>0</v>
      </c>
      <c r="P369" s="70">
        <f t="shared" si="114"/>
        <v>7.6659599900000002</v>
      </c>
      <c r="Q369" s="70">
        <f t="shared" si="115"/>
        <v>0</v>
      </c>
      <c r="R369" s="75" t="str">
        <f t="shared" si="116"/>
        <v>A+J=</v>
      </c>
      <c r="S369" s="71">
        <f t="shared" si="117"/>
        <v>44819</v>
      </c>
      <c r="T369" s="8"/>
      <c r="U369" s="8"/>
      <c r="V369" s="8"/>
      <c r="W369" s="8"/>
      <c r="X369" s="1"/>
      <c r="Y369" s="8"/>
      <c r="Z369" s="8"/>
      <c r="AA369" s="8"/>
      <c r="AB369" s="8"/>
      <c r="AC369" s="8"/>
      <c r="AD369" s="9"/>
      <c r="AE369" s="8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</row>
    <row r="370" spans="1:194" x14ac:dyDescent="0.15">
      <c r="A370" s="68">
        <f t="shared" si="118"/>
        <v>44655</v>
      </c>
      <c r="B370" s="81">
        <f t="shared" si="107"/>
        <v>1008.26361199</v>
      </c>
      <c r="C370" s="70">
        <f t="shared" si="108"/>
        <v>1000</v>
      </c>
      <c r="D370" s="11">
        <f>IF(VLOOKUP(A370,[1]DI!$A$4:$B$15000,2)=0,D369,VLOOKUP(A370,[1]DI!$A$4:$B$15000,2))</f>
        <v>0.11649999999999999</v>
      </c>
      <c r="E370" s="70">
        <f t="shared" si="119"/>
        <v>1.0004373900000001</v>
      </c>
      <c r="F370" s="70">
        <f>(TRUNC(PRODUCT($E$12:$E369),16))</f>
        <v>1.0736404245323601</v>
      </c>
      <c r="G370" s="70">
        <f t="shared" si="120"/>
        <v>1.06716372908086</v>
      </c>
      <c r="H370" s="70">
        <f t="shared" si="121"/>
        <v>1.0060690699999999</v>
      </c>
      <c r="I370" s="69">
        <f t="shared" si="109"/>
        <v>0.04</v>
      </c>
      <c r="J370" s="71">
        <f t="shared" si="110"/>
        <v>44635</v>
      </c>
      <c r="K370" s="72">
        <f t="shared" si="111"/>
        <v>14</v>
      </c>
      <c r="L370" s="73">
        <f t="shared" si="112"/>
        <v>14</v>
      </c>
      <c r="M370" s="74">
        <f t="shared" si="105"/>
        <v>1.0021813040000001</v>
      </c>
      <c r="N370" s="74">
        <f t="shared" si="106"/>
        <v>1.0082636119999999</v>
      </c>
      <c r="O370" s="73">
        <f t="shared" si="113"/>
        <v>0</v>
      </c>
      <c r="P370" s="70">
        <f t="shared" si="114"/>
        <v>8.2636119899999994</v>
      </c>
      <c r="Q370" s="70">
        <f t="shared" si="115"/>
        <v>0</v>
      </c>
      <c r="R370" s="75" t="str">
        <f t="shared" si="116"/>
        <v>A+J=</v>
      </c>
      <c r="S370" s="71">
        <f t="shared" si="117"/>
        <v>44819</v>
      </c>
      <c r="T370" s="8"/>
      <c r="U370" s="8"/>
      <c r="V370" s="8"/>
      <c r="W370" s="8"/>
      <c r="X370" s="1"/>
      <c r="Y370" s="8"/>
      <c r="Z370" s="8"/>
      <c r="AA370" s="8"/>
      <c r="AB370" s="8"/>
      <c r="AC370" s="8"/>
      <c r="AD370" s="9"/>
      <c r="AE370" s="8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</row>
    <row r="371" spans="1:194" x14ac:dyDescent="0.15">
      <c r="A371" s="68">
        <f t="shared" si="118"/>
        <v>44656</v>
      </c>
      <c r="B371" s="81">
        <f t="shared" si="107"/>
        <v>1008.86162699</v>
      </c>
      <c r="C371" s="70">
        <f t="shared" si="108"/>
        <v>1000</v>
      </c>
      <c r="D371" s="11">
        <f>IF(VLOOKUP(A371,[1]DI!$A$4:$B$15000,2)=0,D370,VLOOKUP(A371,[1]DI!$A$4:$B$15000,2))</f>
        <v>0.11649999999999999</v>
      </c>
      <c r="E371" s="70">
        <f t="shared" si="119"/>
        <v>1.0004373900000001</v>
      </c>
      <c r="F371" s="70">
        <f>(TRUNC(PRODUCT($E$12:$E370),16))</f>
        <v>1.07411002411764</v>
      </c>
      <c r="G371" s="70">
        <f t="shared" si="120"/>
        <v>1.06716372908086</v>
      </c>
      <c r="H371" s="70">
        <f t="shared" si="121"/>
        <v>1.00650912</v>
      </c>
      <c r="I371" s="69">
        <f t="shared" si="109"/>
        <v>0.04</v>
      </c>
      <c r="J371" s="71">
        <f t="shared" si="110"/>
        <v>44635</v>
      </c>
      <c r="K371" s="72">
        <f t="shared" si="111"/>
        <v>15</v>
      </c>
      <c r="L371" s="73">
        <f t="shared" si="112"/>
        <v>15</v>
      </c>
      <c r="M371" s="74">
        <f t="shared" si="105"/>
        <v>1.0023372930000001</v>
      </c>
      <c r="N371" s="74">
        <f t="shared" si="106"/>
        <v>1.0088616269999999</v>
      </c>
      <c r="O371" s="73">
        <f t="shared" si="113"/>
        <v>0</v>
      </c>
      <c r="P371" s="70">
        <f t="shared" si="114"/>
        <v>8.8616269899999995</v>
      </c>
      <c r="Q371" s="70">
        <f t="shared" si="115"/>
        <v>0</v>
      </c>
      <c r="R371" s="75" t="str">
        <f t="shared" si="116"/>
        <v>A+J=</v>
      </c>
      <c r="S371" s="71">
        <f t="shared" si="117"/>
        <v>44819</v>
      </c>
      <c r="T371" s="8"/>
      <c r="U371" s="8"/>
      <c r="V371" s="8"/>
      <c r="W371" s="8"/>
      <c r="X371" s="1"/>
      <c r="Y371" s="8"/>
      <c r="Z371" s="8"/>
      <c r="AA371" s="8"/>
      <c r="AB371" s="8"/>
      <c r="AC371" s="8"/>
      <c r="AD371" s="9"/>
      <c r="AE371" s="8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</row>
    <row r="372" spans="1:194" x14ac:dyDescent="0.15">
      <c r="A372" s="68">
        <f t="shared" si="118"/>
        <v>44657</v>
      </c>
      <c r="B372" s="81">
        <f t="shared" si="107"/>
        <v>1009.45999399</v>
      </c>
      <c r="C372" s="70">
        <f t="shared" si="108"/>
        <v>1000</v>
      </c>
      <c r="D372" s="11">
        <f>IF(VLOOKUP(A372,[1]DI!$A$4:$B$15000,2)=0,D371,VLOOKUP(A372,[1]DI!$A$4:$B$15000,2))</f>
        <v>0.11649999999999999</v>
      </c>
      <c r="E372" s="70">
        <f t="shared" si="119"/>
        <v>1.0004373900000001</v>
      </c>
      <c r="F372" s="70">
        <f>(TRUNC(PRODUCT($E$12:$E371),16))</f>
        <v>1.07457982910109</v>
      </c>
      <c r="G372" s="70">
        <f t="shared" si="120"/>
        <v>1.06716372908086</v>
      </c>
      <c r="H372" s="70">
        <f t="shared" si="121"/>
        <v>1.0069493599999999</v>
      </c>
      <c r="I372" s="69">
        <f t="shared" si="109"/>
        <v>0.04</v>
      </c>
      <c r="J372" s="71">
        <f t="shared" si="110"/>
        <v>44635</v>
      </c>
      <c r="K372" s="72">
        <f t="shared" si="111"/>
        <v>16</v>
      </c>
      <c r="L372" s="73">
        <f t="shared" si="112"/>
        <v>16</v>
      </c>
      <c r="M372" s="74">
        <f t="shared" si="105"/>
        <v>1.0024933069999999</v>
      </c>
      <c r="N372" s="74">
        <f t="shared" si="106"/>
        <v>1.009459994</v>
      </c>
      <c r="O372" s="73">
        <f t="shared" si="113"/>
        <v>0</v>
      </c>
      <c r="P372" s="70">
        <f t="shared" si="114"/>
        <v>9.4599939899999992</v>
      </c>
      <c r="Q372" s="70">
        <f t="shared" si="115"/>
        <v>0</v>
      </c>
      <c r="R372" s="75" t="str">
        <f t="shared" si="116"/>
        <v>A+J=</v>
      </c>
      <c r="S372" s="71">
        <f t="shared" si="117"/>
        <v>44819</v>
      </c>
      <c r="T372" s="8"/>
      <c r="U372" s="8"/>
      <c r="V372" s="8"/>
      <c r="W372" s="8"/>
      <c r="X372" s="1"/>
      <c r="Y372" s="8"/>
      <c r="Z372" s="8"/>
      <c r="AA372" s="8"/>
      <c r="AB372" s="8"/>
      <c r="AC372" s="8"/>
      <c r="AD372" s="9"/>
      <c r="AE372" s="8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</row>
    <row r="373" spans="1:194" x14ac:dyDescent="0.15">
      <c r="A373" s="68">
        <f t="shared" si="118"/>
        <v>44658</v>
      </c>
      <c r="B373" s="81">
        <f t="shared" si="107"/>
        <v>1010.05870299</v>
      </c>
      <c r="C373" s="70">
        <f t="shared" si="108"/>
        <v>1000</v>
      </c>
      <c r="D373" s="11">
        <f>IF(VLOOKUP(A373,[1]DI!$A$4:$B$15000,2)=0,D372,VLOOKUP(A373,[1]DI!$A$4:$B$15000,2))</f>
        <v>0.11649999999999999</v>
      </c>
      <c r="E373" s="70">
        <f t="shared" si="119"/>
        <v>1.0004373900000001</v>
      </c>
      <c r="F373" s="70">
        <f>(TRUNC(PRODUCT($E$12:$E372),16))</f>
        <v>1.0750498395725401</v>
      </c>
      <c r="G373" s="70">
        <f t="shared" si="120"/>
        <v>1.06716372908086</v>
      </c>
      <c r="H373" s="70">
        <f t="shared" si="121"/>
        <v>1.00738978</v>
      </c>
      <c r="I373" s="69">
        <f t="shared" si="109"/>
        <v>0.04</v>
      </c>
      <c r="J373" s="71">
        <f t="shared" si="110"/>
        <v>44635</v>
      </c>
      <c r="K373" s="72">
        <f t="shared" si="111"/>
        <v>17</v>
      </c>
      <c r="L373" s="73">
        <f t="shared" si="112"/>
        <v>17</v>
      </c>
      <c r="M373" s="74">
        <f t="shared" si="105"/>
        <v>1.002649345</v>
      </c>
      <c r="N373" s="74">
        <f t="shared" si="106"/>
        <v>1.0100587029999999</v>
      </c>
      <c r="O373" s="73">
        <f t="shared" si="113"/>
        <v>0</v>
      </c>
      <c r="P373" s="70">
        <f t="shared" si="114"/>
        <v>10.05870299</v>
      </c>
      <c r="Q373" s="70">
        <f t="shared" si="115"/>
        <v>0</v>
      </c>
      <c r="R373" s="75" t="str">
        <f t="shared" si="116"/>
        <v>A+J=</v>
      </c>
      <c r="S373" s="71">
        <f t="shared" si="117"/>
        <v>44819</v>
      </c>
      <c r="T373" s="8"/>
      <c r="U373" s="8"/>
      <c r="V373" s="8"/>
      <c r="W373" s="8"/>
      <c r="X373" s="1"/>
      <c r="Y373" s="8"/>
      <c r="Z373" s="8"/>
      <c r="AA373" s="8"/>
      <c r="AB373" s="8"/>
      <c r="AC373" s="8"/>
      <c r="AD373" s="9"/>
      <c r="AE373" s="8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</row>
    <row r="374" spans="1:194" x14ac:dyDescent="0.15">
      <c r="A374" s="68">
        <f t="shared" si="118"/>
        <v>44659</v>
      </c>
      <c r="B374" s="81">
        <f t="shared" si="107"/>
        <v>1010.65778399</v>
      </c>
      <c r="C374" s="70">
        <f t="shared" si="108"/>
        <v>1000</v>
      </c>
      <c r="D374" s="11">
        <f>IF(VLOOKUP(A374,[1]DI!$A$4:$B$15000,2)=0,D373,VLOOKUP(A374,[1]DI!$A$4:$B$15000,2))</f>
        <v>0.11649999999999999</v>
      </c>
      <c r="E374" s="70">
        <f t="shared" si="119"/>
        <v>1.0004373900000001</v>
      </c>
      <c r="F374" s="70">
        <f>(TRUNC(PRODUCT($E$12:$E373),16))</f>
        <v>1.07552005562187</v>
      </c>
      <c r="G374" s="70">
        <f t="shared" si="120"/>
        <v>1.06716372908086</v>
      </c>
      <c r="H374" s="70">
        <f t="shared" si="121"/>
        <v>1.00783041</v>
      </c>
      <c r="I374" s="69">
        <f t="shared" si="109"/>
        <v>0.04</v>
      </c>
      <c r="J374" s="71">
        <f t="shared" si="110"/>
        <v>44635</v>
      </c>
      <c r="K374" s="72">
        <f t="shared" si="111"/>
        <v>18</v>
      </c>
      <c r="L374" s="73">
        <f t="shared" si="112"/>
        <v>18</v>
      </c>
      <c r="M374" s="74">
        <f t="shared" si="105"/>
        <v>1.0028054070000001</v>
      </c>
      <c r="N374" s="74">
        <f t="shared" si="106"/>
        <v>1.0106577839999999</v>
      </c>
      <c r="O374" s="73">
        <f t="shared" si="113"/>
        <v>0</v>
      </c>
      <c r="P374" s="70">
        <f t="shared" si="114"/>
        <v>10.65778399</v>
      </c>
      <c r="Q374" s="70">
        <f t="shared" si="115"/>
        <v>0</v>
      </c>
      <c r="R374" s="75" t="str">
        <f t="shared" si="116"/>
        <v>A+J=</v>
      </c>
      <c r="S374" s="71">
        <f t="shared" si="117"/>
        <v>44819</v>
      </c>
      <c r="T374" s="8"/>
      <c r="U374" s="8"/>
      <c r="V374" s="8"/>
      <c r="W374" s="8"/>
      <c r="X374" s="1"/>
      <c r="Y374" s="8"/>
      <c r="Z374" s="8"/>
      <c r="AA374" s="8"/>
      <c r="AB374" s="8"/>
      <c r="AC374" s="8"/>
      <c r="AD374" s="9"/>
      <c r="AE374" s="8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</row>
    <row r="375" spans="1:194" x14ac:dyDescent="0.15">
      <c r="A375" s="68">
        <f t="shared" si="118"/>
        <v>44662</v>
      </c>
      <c r="B375" s="81">
        <f t="shared" si="107"/>
        <v>1011.257209</v>
      </c>
      <c r="C375" s="70">
        <f t="shared" si="108"/>
        <v>1000</v>
      </c>
      <c r="D375" s="11">
        <f>IF(VLOOKUP(A375,[1]DI!$A$4:$B$15000,2)=0,D374,VLOOKUP(A375,[1]DI!$A$4:$B$15000,2))</f>
        <v>0.11649999999999999</v>
      </c>
      <c r="E375" s="70">
        <f t="shared" si="119"/>
        <v>1.0004373900000001</v>
      </c>
      <c r="F375" s="70">
        <f>(TRUNC(PRODUCT($E$12:$E374),16))</f>
        <v>1.0759904773390001</v>
      </c>
      <c r="G375" s="70">
        <f t="shared" si="120"/>
        <v>1.06716372908086</v>
      </c>
      <c r="H375" s="70">
        <f t="shared" si="121"/>
        <v>1.0082712199999999</v>
      </c>
      <c r="I375" s="69">
        <f t="shared" si="109"/>
        <v>0.04</v>
      </c>
      <c r="J375" s="71">
        <f t="shared" si="110"/>
        <v>44635</v>
      </c>
      <c r="K375" s="72">
        <f t="shared" si="111"/>
        <v>19</v>
      </c>
      <c r="L375" s="73">
        <f t="shared" si="112"/>
        <v>19</v>
      </c>
      <c r="M375" s="74">
        <f t="shared" si="105"/>
        <v>1.002961494</v>
      </c>
      <c r="N375" s="74">
        <f t="shared" si="106"/>
        <v>1.011257209</v>
      </c>
      <c r="O375" s="73">
        <f t="shared" si="113"/>
        <v>0</v>
      </c>
      <c r="P375" s="70">
        <f t="shared" si="114"/>
        <v>11.257209</v>
      </c>
      <c r="Q375" s="70">
        <f t="shared" si="115"/>
        <v>0</v>
      </c>
      <c r="R375" s="75" t="str">
        <f t="shared" si="116"/>
        <v>A+J=</v>
      </c>
      <c r="S375" s="71">
        <f t="shared" si="117"/>
        <v>44819</v>
      </c>
      <c r="T375" s="8"/>
      <c r="U375" s="8"/>
      <c r="V375" s="8"/>
      <c r="W375" s="8"/>
      <c r="X375" s="1"/>
      <c r="Y375" s="8"/>
      <c r="Z375" s="8"/>
      <c r="AA375" s="8"/>
      <c r="AB375" s="8"/>
      <c r="AC375" s="8"/>
      <c r="AD375" s="9"/>
      <c r="AE375" s="8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</row>
    <row r="376" spans="1:194" x14ac:dyDescent="0.15">
      <c r="A376" s="68">
        <f t="shared" si="118"/>
        <v>44663</v>
      </c>
      <c r="B376" s="81">
        <f t="shared" si="107"/>
        <v>1011.85699599</v>
      </c>
      <c r="C376" s="70">
        <f t="shared" si="108"/>
        <v>1000</v>
      </c>
      <c r="D376" s="11">
        <f>IF(VLOOKUP(A376,[1]DI!$A$4:$B$15000,2)=0,D375,VLOOKUP(A376,[1]DI!$A$4:$B$15000,2))</f>
        <v>0.11649999999999999</v>
      </c>
      <c r="E376" s="70">
        <f t="shared" si="119"/>
        <v>1.0004373900000001</v>
      </c>
      <c r="F376" s="70">
        <f>(TRUNC(PRODUCT($E$12:$E375),16))</f>
        <v>1.0764611048138899</v>
      </c>
      <c r="G376" s="70">
        <f t="shared" si="120"/>
        <v>1.06716372908086</v>
      </c>
      <c r="H376" s="70">
        <f t="shared" si="121"/>
        <v>1.00871223</v>
      </c>
      <c r="I376" s="69">
        <f t="shared" si="109"/>
        <v>0.04</v>
      </c>
      <c r="J376" s="71">
        <f t="shared" si="110"/>
        <v>44635</v>
      </c>
      <c r="K376" s="72">
        <f t="shared" si="111"/>
        <v>20</v>
      </c>
      <c r="L376" s="73">
        <f t="shared" si="112"/>
        <v>20</v>
      </c>
      <c r="M376" s="74">
        <f t="shared" si="105"/>
        <v>1.0031176049999999</v>
      </c>
      <c r="N376" s="74">
        <f t="shared" si="106"/>
        <v>1.0118569959999999</v>
      </c>
      <c r="O376" s="73">
        <f t="shared" si="113"/>
        <v>0</v>
      </c>
      <c r="P376" s="70">
        <f t="shared" si="114"/>
        <v>11.85699599</v>
      </c>
      <c r="Q376" s="70">
        <f t="shared" si="115"/>
        <v>0</v>
      </c>
      <c r="R376" s="75" t="str">
        <f t="shared" si="116"/>
        <v>A+J=</v>
      </c>
      <c r="S376" s="71">
        <f t="shared" si="117"/>
        <v>44819</v>
      </c>
      <c r="T376" s="8"/>
      <c r="U376" s="8"/>
      <c r="V376" s="8"/>
      <c r="W376" s="8"/>
      <c r="X376" s="1"/>
      <c r="Y376" s="8"/>
      <c r="Z376" s="8"/>
      <c r="AA376" s="8"/>
      <c r="AB376" s="8"/>
      <c r="AC376" s="8"/>
      <c r="AD376" s="9"/>
      <c r="AE376" s="8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</row>
    <row r="377" spans="1:194" x14ac:dyDescent="0.15">
      <c r="A377" s="68">
        <f t="shared" si="118"/>
        <v>44664</v>
      </c>
      <c r="B377" s="81">
        <f t="shared" si="107"/>
        <v>1012.457136</v>
      </c>
      <c r="C377" s="70">
        <f t="shared" si="108"/>
        <v>1000</v>
      </c>
      <c r="D377" s="11">
        <f>IF(VLOOKUP(A377,[1]DI!$A$4:$B$15000,2)=0,D376,VLOOKUP(A377,[1]DI!$A$4:$B$15000,2))</f>
        <v>0.11649999999999999</v>
      </c>
      <c r="E377" s="70">
        <f t="shared" si="119"/>
        <v>1.0004373900000001</v>
      </c>
      <c r="F377" s="70">
        <f>(TRUNC(PRODUCT($E$12:$E376),16))</f>
        <v>1.0769319381365201</v>
      </c>
      <c r="G377" s="70">
        <f t="shared" si="120"/>
        <v>1.06716372908086</v>
      </c>
      <c r="H377" s="70">
        <f t="shared" si="121"/>
        <v>1.00915343</v>
      </c>
      <c r="I377" s="69">
        <f t="shared" si="109"/>
        <v>0.04</v>
      </c>
      <c r="J377" s="71">
        <f t="shared" si="110"/>
        <v>44635</v>
      </c>
      <c r="K377" s="72">
        <f t="shared" si="111"/>
        <v>21</v>
      </c>
      <c r="L377" s="73">
        <f t="shared" si="112"/>
        <v>21</v>
      </c>
      <c r="M377" s="74">
        <f t="shared" si="105"/>
        <v>1.00327374</v>
      </c>
      <c r="N377" s="74">
        <f t="shared" si="106"/>
        <v>1.0124571360000001</v>
      </c>
      <c r="O377" s="73">
        <f t="shared" si="113"/>
        <v>0</v>
      </c>
      <c r="P377" s="70">
        <f t="shared" si="114"/>
        <v>12.457136</v>
      </c>
      <c r="Q377" s="70">
        <f t="shared" si="115"/>
        <v>0</v>
      </c>
      <c r="R377" s="75" t="str">
        <f t="shared" si="116"/>
        <v>A+J=</v>
      </c>
      <c r="S377" s="71">
        <f t="shared" si="117"/>
        <v>44819</v>
      </c>
      <c r="T377" s="16"/>
      <c r="U377" s="8"/>
      <c r="V377" s="8"/>
      <c r="W377" s="16"/>
      <c r="X377" s="18"/>
      <c r="Y377" s="16"/>
      <c r="Z377" s="16"/>
      <c r="AA377" s="16"/>
      <c r="AB377" s="16"/>
      <c r="AC377" s="16"/>
      <c r="AD377" s="19"/>
      <c r="AE377" s="16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8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</row>
    <row r="378" spans="1:194" x14ac:dyDescent="0.15">
      <c r="A378" s="68">
        <f t="shared" si="118"/>
        <v>44665</v>
      </c>
      <c r="B378" s="81">
        <f t="shared" si="107"/>
        <v>1013.057628</v>
      </c>
      <c r="C378" s="70">
        <f t="shared" ref="C378:C441" si="122">(C377-Q377)</f>
        <v>1000</v>
      </c>
      <c r="D378" s="11">
        <f>IF(VLOOKUP(A378,[1]DI!$A$4:$B$15000,2)=0,D377,VLOOKUP(A378,[1]DI!$A$4:$B$15000,2))</f>
        <v>0.11649999999999999</v>
      </c>
      <c r="E378" s="70">
        <f t="shared" si="119"/>
        <v>1.0004373900000001</v>
      </c>
      <c r="F378" s="70">
        <f>(TRUNC(PRODUCT($E$12:$E377),16))</f>
        <v>1.07740297739694</v>
      </c>
      <c r="G378" s="70">
        <f t="shared" si="120"/>
        <v>1.06716372908086</v>
      </c>
      <c r="H378" s="70">
        <f t="shared" si="121"/>
        <v>1.00959482</v>
      </c>
      <c r="I378" s="69">
        <f t="shared" si="109"/>
        <v>0.04</v>
      </c>
      <c r="J378" s="71">
        <f t="shared" si="110"/>
        <v>44635</v>
      </c>
      <c r="K378" s="72">
        <f t="shared" si="111"/>
        <v>22</v>
      </c>
      <c r="L378" s="73">
        <f t="shared" ref="L378:L441" si="123">IF(AND(K378=1,K377=1),1,IF(K378&gt;0,IF(K378=K377,K378+1,K378),0))</f>
        <v>22</v>
      </c>
      <c r="M378" s="74">
        <f t="shared" ref="M378:M441" si="124">ROUND((I378+1)^(L378/252),9)</f>
        <v>1.0034298989999999</v>
      </c>
      <c r="N378" s="74">
        <f t="shared" ref="N378:N441" si="125">ROUND(H378*M378,9)</f>
        <v>1.0130576280000001</v>
      </c>
      <c r="O378" s="73">
        <f t="shared" si="113"/>
        <v>0</v>
      </c>
      <c r="P378" s="70">
        <f t="shared" si="114"/>
        <v>13.057627999999999</v>
      </c>
      <c r="Q378" s="70">
        <f t="shared" si="115"/>
        <v>0</v>
      </c>
      <c r="R378" s="75" t="str">
        <f t="shared" si="116"/>
        <v>A+J=</v>
      </c>
      <c r="S378" s="71">
        <f t="shared" si="117"/>
        <v>44819</v>
      </c>
      <c r="T378" s="8"/>
      <c r="U378" s="8"/>
      <c r="V378" s="8"/>
      <c r="W378" s="8"/>
      <c r="X378" s="1"/>
      <c r="Y378" s="8"/>
      <c r="Z378" s="8"/>
      <c r="AA378" s="8"/>
      <c r="AB378" s="8"/>
      <c r="AC378" s="8"/>
      <c r="AD378" s="9"/>
      <c r="AE378" s="8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</row>
    <row r="379" spans="1:194" x14ac:dyDescent="0.15">
      <c r="A379" s="68">
        <f t="shared" si="118"/>
        <v>44669</v>
      </c>
      <c r="B379" s="81">
        <f t="shared" si="107"/>
        <v>1013.658484</v>
      </c>
      <c r="C379" s="70">
        <f t="shared" si="122"/>
        <v>1000</v>
      </c>
      <c r="D379" s="11">
        <f>IF(VLOOKUP(A379,[1]DI!$A$4:$B$15000,2)=0,D378,VLOOKUP(A379,[1]DI!$A$4:$B$15000,2))</f>
        <v>0.11649999999999999</v>
      </c>
      <c r="E379" s="70">
        <f t="shared" si="119"/>
        <v>1.0004373900000001</v>
      </c>
      <c r="F379" s="70">
        <f>(TRUNC(PRODUCT($E$12:$E378),16))</f>
        <v>1.07787422268523</v>
      </c>
      <c r="G379" s="70">
        <f t="shared" si="120"/>
        <v>1.06716372908086</v>
      </c>
      <c r="H379" s="70">
        <f t="shared" si="121"/>
        <v>1.0100364100000001</v>
      </c>
      <c r="I379" s="69">
        <f t="shared" si="109"/>
        <v>0.04</v>
      </c>
      <c r="J379" s="71">
        <f t="shared" si="110"/>
        <v>44635</v>
      </c>
      <c r="K379" s="72">
        <f t="shared" si="111"/>
        <v>23</v>
      </c>
      <c r="L379" s="73">
        <f t="shared" si="123"/>
        <v>23</v>
      </c>
      <c r="M379" s="74">
        <f t="shared" si="124"/>
        <v>1.0035860830000001</v>
      </c>
      <c r="N379" s="74">
        <f t="shared" si="125"/>
        <v>1.013658484</v>
      </c>
      <c r="O379" s="73">
        <f t="shared" si="113"/>
        <v>0</v>
      </c>
      <c r="P379" s="70">
        <f t="shared" si="114"/>
        <v>13.658484</v>
      </c>
      <c r="Q379" s="70">
        <f t="shared" si="115"/>
        <v>0</v>
      </c>
      <c r="R379" s="75" t="str">
        <f t="shared" si="116"/>
        <v>A+J=</v>
      </c>
      <c r="S379" s="71">
        <f t="shared" si="117"/>
        <v>44819</v>
      </c>
      <c r="T379" s="16"/>
      <c r="U379" s="8"/>
      <c r="V379" s="8"/>
      <c r="W379" s="16"/>
      <c r="X379" s="18"/>
      <c r="Y379" s="16"/>
      <c r="Z379" s="16"/>
      <c r="AA379" s="16"/>
      <c r="AB379" s="16"/>
      <c r="AC379" s="16"/>
      <c r="AD379" s="19"/>
      <c r="AE379" s="16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8"/>
      <c r="FR379" s="18"/>
      <c r="FS379" s="18"/>
      <c r="FT379" s="18"/>
      <c r="FU379" s="18"/>
      <c r="FV379" s="18"/>
      <c r="FW379" s="18"/>
      <c r="FX379" s="18"/>
      <c r="FY379" s="18"/>
      <c r="FZ379" s="18"/>
      <c r="GA379" s="18"/>
      <c r="GB379" s="18"/>
      <c r="GC379" s="18"/>
      <c r="GD379" s="18"/>
      <c r="GE379" s="18"/>
      <c r="GF379" s="18"/>
      <c r="GG379" s="18"/>
      <c r="GH379" s="18"/>
      <c r="GI379" s="18"/>
      <c r="GJ379" s="18"/>
      <c r="GK379" s="18"/>
      <c r="GL379" s="18"/>
    </row>
    <row r="380" spans="1:194" x14ac:dyDescent="0.15">
      <c r="A380" s="68">
        <f t="shared" si="118"/>
        <v>44670</v>
      </c>
      <c r="B380" s="81">
        <f t="shared" si="107"/>
        <v>1014.259693</v>
      </c>
      <c r="C380" s="70">
        <f t="shared" si="122"/>
        <v>1000</v>
      </c>
      <c r="D380" s="11">
        <f>IF(VLOOKUP(A380,[1]DI!$A$4:$B$15000,2)=0,D379,VLOOKUP(A380,[1]DI!$A$4:$B$15000,2))</f>
        <v>0.11649999999999999</v>
      </c>
      <c r="E380" s="70">
        <f t="shared" si="119"/>
        <v>1.0004373900000001</v>
      </c>
      <c r="F380" s="70">
        <f>(TRUNC(PRODUCT($E$12:$E379),16))</f>
        <v>1.0783456740914901</v>
      </c>
      <c r="G380" s="70">
        <f t="shared" si="120"/>
        <v>1.06716372908086</v>
      </c>
      <c r="H380" s="70">
        <f t="shared" si="121"/>
        <v>1.0104781899999999</v>
      </c>
      <c r="I380" s="69">
        <f t="shared" si="109"/>
        <v>0.04</v>
      </c>
      <c r="J380" s="71">
        <f t="shared" si="110"/>
        <v>44635</v>
      </c>
      <c r="K380" s="72">
        <f t="shared" si="111"/>
        <v>24</v>
      </c>
      <c r="L380" s="73">
        <f t="shared" si="123"/>
        <v>24</v>
      </c>
      <c r="M380" s="74">
        <f t="shared" si="124"/>
        <v>1.003742291</v>
      </c>
      <c r="N380" s="74">
        <f t="shared" si="125"/>
        <v>1.0142596930000001</v>
      </c>
      <c r="O380" s="73">
        <f t="shared" si="113"/>
        <v>0</v>
      </c>
      <c r="P380" s="70">
        <f t="shared" si="114"/>
        <v>14.259693</v>
      </c>
      <c r="Q380" s="70">
        <f t="shared" si="115"/>
        <v>0</v>
      </c>
      <c r="R380" s="75" t="str">
        <f t="shared" si="116"/>
        <v>A+J=</v>
      </c>
      <c r="S380" s="71">
        <f t="shared" si="117"/>
        <v>44819</v>
      </c>
      <c r="T380" s="8"/>
      <c r="U380" s="8"/>
      <c r="V380" s="8"/>
      <c r="W380" s="8"/>
      <c r="X380" s="1"/>
      <c r="Y380" s="8"/>
      <c r="Z380" s="8"/>
      <c r="AA380" s="8"/>
      <c r="AB380" s="8"/>
      <c r="AC380" s="8"/>
      <c r="AD380" s="9"/>
      <c r="AE380" s="8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</row>
    <row r="381" spans="1:194" x14ac:dyDescent="0.15">
      <c r="A381" s="68">
        <f t="shared" si="118"/>
        <v>44671</v>
      </c>
      <c r="B381" s="81">
        <f t="shared" si="107"/>
        <v>1014.861255</v>
      </c>
      <c r="C381" s="70">
        <f t="shared" si="122"/>
        <v>1000</v>
      </c>
      <c r="D381" s="11">
        <f>IF(VLOOKUP(A381,[1]DI!$A$4:$B$15000,2)=0,D380,VLOOKUP(A381,[1]DI!$A$4:$B$15000,2))</f>
        <v>0.11649999999999999</v>
      </c>
      <c r="E381" s="70">
        <f t="shared" si="119"/>
        <v>1.0004373900000001</v>
      </c>
      <c r="F381" s="70">
        <f>(TRUNC(PRODUCT($E$12:$E380),16))</f>
        <v>1.07881733170588</v>
      </c>
      <c r="G381" s="70">
        <f t="shared" si="120"/>
        <v>1.06716372908086</v>
      </c>
      <c r="H381" s="70">
        <f t="shared" si="121"/>
        <v>1.01092016</v>
      </c>
      <c r="I381" s="69">
        <f t="shared" si="109"/>
        <v>0.04</v>
      </c>
      <c r="J381" s="71">
        <f t="shared" si="110"/>
        <v>44635</v>
      </c>
      <c r="K381" s="72">
        <f t="shared" si="111"/>
        <v>25</v>
      </c>
      <c r="L381" s="73">
        <f t="shared" si="123"/>
        <v>25</v>
      </c>
      <c r="M381" s="74">
        <f t="shared" si="124"/>
        <v>1.0038985229999999</v>
      </c>
      <c r="N381" s="74">
        <f t="shared" si="125"/>
        <v>1.014861255</v>
      </c>
      <c r="O381" s="73">
        <f t="shared" si="113"/>
        <v>0</v>
      </c>
      <c r="P381" s="70">
        <f t="shared" si="114"/>
        <v>14.861255</v>
      </c>
      <c r="Q381" s="70">
        <f t="shared" si="115"/>
        <v>0</v>
      </c>
      <c r="R381" s="75" t="str">
        <f t="shared" si="116"/>
        <v>A+J=</v>
      </c>
      <c r="S381" s="71">
        <f t="shared" si="117"/>
        <v>44819</v>
      </c>
      <c r="T381" s="8"/>
      <c r="U381" s="8"/>
      <c r="V381" s="8"/>
      <c r="W381" s="8"/>
      <c r="X381" s="1"/>
      <c r="Y381" s="8"/>
      <c r="Z381" s="8"/>
      <c r="AA381" s="8"/>
      <c r="AB381" s="8"/>
      <c r="AC381" s="8"/>
      <c r="AD381" s="9"/>
      <c r="AE381" s="8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</row>
    <row r="382" spans="1:194" x14ac:dyDescent="0.15">
      <c r="A382" s="68">
        <f t="shared" si="118"/>
        <v>44673</v>
      </c>
      <c r="B382" s="81">
        <f t="shared" si="107"/>
        <v>1015.463182</v>
      </c>
      <c r="C382" s="70">
        <f t="shared" si="122"/>
        <v>1000</v>
      </c>
      <c r="D382" s="11">
        <f>IF(VLOOKUP(A382,[1]DI!$A$4:$B$15000,2)=0,D381,VLOOKUP(A382,[1]DI!$A$4:$B$15000,2))</f>
        <v>0.11649999999999999</v>
      </c>
      <c r="E382" s="70">
        <f t="shared" si="119"/>
        <v>1.0004373900000001</v>
      </c>
      <c r="F382" s="70">
        <f>(TRUNC(PRODUCT($E$12:$E381),16))</f>
        <v>1.0792891956185899</v>
      </c>
      <c r="G382" s="70">
        <f t="shared" si="120"/>
        <v>1.06716372908086</v>
      </c>
      <c r="H382" s="70">
        <f t="shared" si="121"/>
        <v>1.0113623300000001</v>
      </c>
      <c r="I382" s="69">
        <f t="shared" si="109"/>
        <v>0.04</v>
      </c>
      <c r="J382" s="71">
        <f t="shared" si="110"/>
        <v>44635</v>
      </c>
      <c r="K382" s="72">
        <f t="shared" si="111"/>
        <v>26</v>
      </c>
      <c r="L382" s="73">
        <f t="shared" si="123"/>
        <v>26</v>
      </c>
      <c r="M382" s="74">
        <f t="shared" si="124"/>
        <v>1.0040547799999999</v>
      </c>
      <c r="N382" s="74">
        <f t="shared" si="125"/>
        <v>1.015463182</v>
      </c>
      <c r="O382" s="73">
        <f t="shared" si="113"/>
        <v>0</v>
      </c>
      <c r="P382" s="70">
        <f t="shared" si="114"/>
        <v>15.463182</v>
      </c>
      <c r="Q382" s="70">
        <f t="shared" si="115"/>
        <v>0</v>
      </c>
      <c r="R382" s="75" t="str">
        <f t="shared" si="116"/>
        <v>A+J=</v>
      </c>
      <c r="S382" s="71">
        <f t="shared" si="117"/>
        <v>44819</v>
      </c>
      <c r="T382" s="8"/>
      <c r="U382" s="8"/>
      <c r="V382" s="8"/>
      <c r="W382" s="8"/>
      <c r="X382" s="1"/>
      <c r="Y382" s="8"/>
      <c r="Z382" s="8"/>
      <c r="AA382" s="8"/>
      <c r="AB382" s="8"/>
      <c r="AC382" s="8"/>
      <c r="AD382" s="9"/>
      <c r="AE382" s="8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</row>
    <row r="383" spans="1:194" x14ac:dyDescent="0.15">
      <c r="A383" s="68">
        <f t="shared" si="118"/>
        <v>44676</v>
      </c>
      <c r="B383" s="81">
        <f t="shared" si="107"/>
        <v>1016.06546099</v>
      </c>
      <c r="C383" s="70">
        <f t="shared" si="122"/>
        <v>1000</v>
      </c>
      <c r="D383" s="11">
        <f>IF(VLOOKUP(A383,[1]DI!$A$4:$B$15000,2)=0,D382,VLOOKUP(A383,[1]DI!$A$4:$B$15000,2))</f>
        <v>0.11649999999999999</v>
      </c>
      <c r="E383" s="70">
        <f t="shared" si="119"/>
        <v>1.0004373900000001</v>
      </c>
      <c r="F383" s="70">
        <f>(TRUNC(PRODUCT($E$12:$E382),16))</f>
        <v>1.0797612659198601</v>
      </c>
      <c r="G383" s="70">
        <f t="shared" si="120"/>
        <v>1.06716372908086</v>
      </c>
      <c r="H383" s="70">
        <f t="shared" si="121"/>
        <v>1.01180469</v>
      </c>
      <c r="I383" s="69">
        <f t="shared" si="109"/>
        <v>0.04</v>
      </c>
      <c r="J383" s="71">
        <f t="shared" si="110"/>
        <v>44635</v>
      </c>
      <c r="K383" s="72">
        <f t="shared" si="111"/>
        <v>27</v>
      </c>
      <c r="L383" s="73">
        <f t="shared" si="123"/>
        <v>27</v>
      </c>
      <c r="M383" s="74">
        <f t="shared" si="124"/>
        <v>1.0042110609999999</v>
      </c>
      <c r="N383" s="74">
        <f t="shared" si="125"/>
        <v>1.0160654609999999</v>
      </c>
      <c r="O383" s="73">
        <f t="shared" si="113"/>
        <v>0</v>
      </c>
      <c r="P383" s="70">
        <f t="shared" si="114"/>
        <v>16.065460989999998</v>
      </c>
      <c r="Q383" s="70">
        <f t="shared" si="115"/>
        <v>0</v>
      </c>
      <c r="R383" s="75" t="str">
        <f t="shared" si="116"/>
        <v>A+J=</v>
      </c>
      <c r="S383" s="71">
        <f t="shared" si="117"/>
        <v>44819</v>
      </c>
      <c r="T383" s="8"/>
      <c r="U383" s="8"/>
      <c r="V383" s="8"/>
      <c r="W383" s="8"/>
      <c r="X383" s="1"/>
      <c r="Y383" s="8"/>
      <c r="Z383" s="8"/>
      <c r="AA383" s="8"/>
      <c r="AB383" s="8"/>
      <c r="AC383" s="8"/>
      <c r="AD383" s="9"/>
      <c r="AE383" s="8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</row>
    <row r="384" spans="1:194" x14ac:dyDescent="0.15">
      <c r="A384" s="68">
        <f t="shared" si="118"/>
        <v>44677</v>
      </c>
      <c r="B384" s="81">
        <f t="shared" si="107"/>
        <v>1016.66809399</v>
      </c>
      <c r="C384" s="70">
        <f t="shared" si="122"/>
        <v>1000</v>
      </c>
      <c r="D384" s="11">
        <f>IF(VLOOKUP(A384,[1]DI!$A$4:$B$15000,2)=0,D383,VLOOKUP(A384,[1]DI!$A$4:$B$15000,2))</f>
        <v>0.11649999999999999</v>
      </c>
      <c r="E384" s="70">
        <f t="shared" si="119"/>
        <v>1.0004373900000001</v>
      </c>
      <c r="F384" s="70">
        <f>(TRUNC(PRODUCT($E$12:$E383),16))</f>
        <v>1.0802335426999701</v>
      </c>
      <c r="G384" s="70">
        <f t="shared" si="120"/>
        <v>1.06716372908086</v>
      </c>
      <c r="H384" s="70">
        <f t="shared" si="121"/>
        <v>1.01224724</v>
      </c>
      <c r="I384" s="69">
        <f t="shared" si="109"/>
        <v>0.04</v>
      </c>
      <c r="J384" s="71">
        <f t="shared" si="110"/>
        <v>44635</v>
      </c>
      <c r="K384" s="72">
        <f t="shared" si="111"/>
        <v>28</v>
      </c>
      <c r="L384" s="73">
        <f t="shared" si="123"/>
        <v>28</v>
      </c>
      <c r="M384" s="74">
        <f t="shared" si="124"/>
        <v>1.0043673660000001</v>
      </c>
      <c r="N384" s="74">
        <f t="shared" si="125"/>
        <v>1.0166680939999999</v>
      </c>
      <c r="O384" s="73">
        <f t="shared" si="113"/>
        <v>0</v>
      </c>
      <c r="P384" s="70">
        <f t="shared" si="114"/>
        <v>16.668093989999999</v>
      </c>
      <c r="Q384" s="70">
        <f t="shared" si="115"/>
        <v>0</v>
      </c>
      <c r="R384" s="75" t="str">
        <f t="shared" si="116"/>
        <v>A+J=</v>
      </c>
      <c r="S384" s="71">
        <f t="shared" si="117"/>
        <v>44819</v>
      </c>
      <c r="T384" s="8"/>
      <c r="U384" s="8"/>
      <c r="V384" s="8"/>
      <c r="W384" s="8"/>
      <c r="X384" s="1"/>
      <c r="Y384" s="8"/>
      <c r="Z384" s="8"/>
      <c r="AA384" s="8"/>
      <c r="AB384" s="8"/>
      <c r="AC384" s="8"/>
      <c r="AD384" s="9"/>
      <c r="AE384" s="8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</row>
    <row r="385" spans="1:191" x14ac:dyDescent="0.15">
      <c r="A385" s="68">
        <f t="shared" si="118"/>
        <v>44678</v>
      </c>
      <c r="B385" s="81">
        <f t="shared" si="107"/>
        <v>1017.271092</v>
      </c>
      <c r="C385" s="70">
        <f t="shared" si="122"/>
        <v>1000</v>
      </c>
      <c r="D385" s="11">
        <f>IF(VLOOKUP(A385,[1]DI!$A$4:$B$15000,2)=0,D384,VLOOKUP(A385,[1]DI!$A$4:$B$15000,2))</f>
        <v>0.11649999999999999</v>
      </c>
      <c r="E385" s="70">
        <f t="shared" si="119"/>
        <v>1.0004373900000001</v>
      </c>
      <c r="F385" s="70">
        <f>(TRUNC(PRODUCT($E$12:$E384),16))</f>
        <v>1.0807060260492101</v>
      </c>
      <c r="G385" s="70">
        <f t="shared" si="120"/>
        <v>1.06716372908086</v>
      </c>
      <c r="H385" s="70">
        <f t="shared" si="121"/>
        <v>1.0126899899999999</v>
      </c>
      <c r="I385" s="69">
        <f t="shared" si="109"/>
        <v>0.04</v>
      </c>
      <c r="J385" s="71">
        <f t="shared" si="110"/>
        <v>44635</v>
      </c>
      <c r="K385" s="72">
        <f t="shared" si="111"/>
        <v>29</v>
      </c>
      <c r="L385" s="73">
        <f t="shared" si="123"/>
        <v>29</v>
      </c>
      <c r="M385" s="74">
        <f t="shared" si="124"/>
        <v>1.0045236959999999</v>
      </c>
      <c r="N385" s="74">
        <f t="shared" si="125"/>
        <v>1.0172710920000001</v>
      </c>
      <c r="O385" s="73">
        <f t="shared" si="113"/>
        <v>0</v>
      </c>
      <c r="P385" s="70">
        <f t="shared" si="114"/>
        <v>17.271091999999999</v>
      </c>
      <c r="Q385" s="70">
        <f t="shared" si="115"/>
        <v>0</v>
      </c>
      <c r="R385" s="75" t="str">
        <f t="shared" si="116"/>
        <v>A+J=</v>
      </c>
      <c r="S385" s="71">
        <f t="shared" si="117"/>
        <v>44819</v>
      </c>
      <c r="T385" s="8"/>
      <c r="U385" s="8"/>
      <c r="V385" s="8"/>
      <c r="W385" s="8"/>
      <c r="X385" s="1"/>
      <c r="Y385" s="8"/>
      <c r="Z385" s="8"/>
      <c r="AA385" s="8"/>
      <c r="AB385" s="8"/>
      <c r="AC385" s="8"/>
      <c r="AD385" s="9"/>
      <c r="AE385" s="8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</row>
    <row r="386" spans="1:191" x14ac:dyDescent="0.15">
      <c r="A386" s="68">
        <f t="shared" si="118"/>
        <v>44679</v>
      </c>
      <c r="B386" s="81">
        <f t="shared" si="107"/>
        <v>1017.874443</v>
      </c>
      <c r="C386" s="70">
        <f t="shared" si="122"/>
        <v>1000</v>
      </c>
      <c r="D386" s="11">
        <f>IF(VLOOKUP(A386,[1]DI!$A$4:$B$15000,2)=0,D385,VLOOKUP(A386,[1]DI!$A$4:$B$15000,2))</f>
        <v>0.11649999999999999</v>
      </c>
      <c r="E386" s="70">
        <f t="shared" si="119"/>
        <v>1.0004373900000001</v>
      </c>
      <c r="F386" s="70">
        <f>(TRUNC(PRODUCT($E$12:$E385),16))</f>
        <v>1.08117871605794</v>
      </c>
      <c r="G386" s="70">
        <f t="shared" si="120"/>
        <v>1.06716372908086</v>
      </c>
      <c r="H386" s="70">
        <f t="shared" si="121"/>
        <v>1.01313293</v>
      </c>
      <c r="I386" s="69">
        <f t="shared" si="109"/>
        <v>0.04</v>
      </c>
      <c r="J386" s="71">
        <f t="shared" si="110"/>
        <v>44635</v>
      </c>
      <c r="K386" s="72">
        <f t="shared" si="111"/>
        <v>30</v>
      </c>
      <c r="L386" s="73">
        <f t="shared" si="123"/>
        <v>30</v>
      </c>
      <c r="M386" s="74">
        <f t="shared" si="124"/>
        <v>1.0046800499999999</v>
      </c>
      <c r="N386" s="74">
        <f t="shared" si="125"/>
        <v>1.017874443</v>
      </c>
      <c r="O386" s="73">
        <f t="shared" si="113"/>
        <v>0</v>
      </c>
      <c r="P386" s="70">
        <f t="shared" si="114"/>
        <v>17.874442999999999</v>
      </c>
      <c r="Q386" s="70">
        <f t="shared" si="115"/>
        <v>0</v>
      </c>
      <c r="R386" s="75" t="str">
        <f t="shared" si="116"/>
        <v>A+J=</v>
      </c>
      <c r="S386" s="71">
        <f t="shared" si="117"/>
        <v>44819</v>
      </c>
      <c r="T386" s="8"/>
      <c r="U386" s="8"/>
      <c r="V386" s="8"/>
      <c r="W386" s="8"/>
      <c r="X386" s="1"/>
      <c r="Y386" s="8"/>
      <c r="Z386" s="8"/>
      <c r="AA386" s="8"/>
      <c r="AB386" s="8"/>
      <c r="AC386" s="8"/>
      <c r="AD386" s="9"/>
      <c r="AE386" s="8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</row>
    <row r="387" spans="1:191" x14ac:dyDescent="0.15">
      <c r="A387" s="68">
        <f t="shared" si="118"/>
        <v>44680</v>
      </c>
      <c r="B387" s="81">
        <f t="shared" si="107"/>
        <v>1018.478148</v>
      </c>
      <c r="C387" s="70">
        <f t="shared" si="122"/>
        <v>1000</v>
      </c>
      <c r="D387" s="11">
        <f>IF(VLOOKUP(A387,[1]DI!$A$4:$B$15000,2)=0,D386,VLOOKUP(A387,[1]DI!$A$4:$B$15000,2))</f>
        <v>0.11649999999999999</v>
      </c>
      <c r="E387" s="70">
        <f t="shared" si="119"/>
        <v>1.0004373900000001</v>
      </c>
      <c r="F387" s="70">
        <f>(TRUNC(PRODUCT($E$12:$E386),16))</f>
        <v>1.0816516128165601</v>
      </c>
      <c r="G387" s="70">
        <f t="shared" si="120"/>
        <v>1.06716372908086</v>
      </c>
      <c r="H387" s="70">
        <f t="shared" si="121"/>
        <v>1.0135760599999999</v>
      </c>
      <c r="I387" s="69">
        <f t="shared" si="109"/>
        <v>0.04</v>
      </c>
      <c r="J387" s="71">
        <f t="shared" si="110"/>
        <v>44635</v>
      </c>
      <c r="K387" s="72">
        <f t="shared" si="111"/>
        <v>31</v>
      </c>
      <c r="L387" s="73">
        <f t="shared" si="123"/>
        <v>31</v>
      </c>
      <c r="M387" s="74">
        <f t="shared" si="124"/>
        <v>1.0048364279999999</v>
      </c>
      <c r="N387" s="74">
        <f t="shared" si="125"/>
        <v>1.018478148</v>
      </c>
      <c r="O387" s="73">
        <f t="shared" si="113"/>
        <v>0</v>
      </c>
      <c r="P387" s="70">
        <f t="shared" si="114"/>
        <v>18.478148000000001</v>
      </c>
      <c r="Q387" s="70">
        <f t="shared" si="115"/>
        <v>0</v>
      </c>
      <c r="R387" s="75" t="str">
        <f t="shared" si="116"/>
        <v>A+J=</v>
      </c>
      <c r="S387" s="71">
        <f t="shared" si="117"/>
        <v>44819</v>
      </c>
      <c r="T387" s="8"/>
      <c r="U387" s="8"/>
      <c r="V387" s="8"/>
      <c r="W387" s="8"/>
      <c r="X387" s="1"/>
      <c r="Y387" s="8"/>
      <c r="Z387" s="8"/>
      <c r="AA387" s="8"/>
      <c r="AB387" s="8"/>
      <c r="AC387" s="8"/>
      <c r="AD387" s="9"/>
      <c r="AE387" s="8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</row>
    <row r="388" spans="1:191" x14ac:dyDescent="0.15">
      <c r="A388" s="68">
        <f t="shared" si="118"/>
        <v>44683</v>
      </c>
      <c r="B388" s="81">
        <f t="shared" si="107"/>
        <v>1019.082217</v>
      </c>
      <c r="C388" s="70">
        <f t="shared" si="122"/>
        <v>1000</v>
      </c>
      <c r="D388" s="11">
        <f>IF(VLOOKUP(A388,[1]DI!$A$4:$B$15000,2)=0,D387,VLOOKUP(A388,[1]DI!$A$4:$B$15000,2))</f>
        <v>0.11649999999999999</v>
      </c>
      <c r="E388" s="70">
        <f t="shared" si="119"/>
        <v>1.0004373900000001</v>
      </c>
      <c r="F388" s="70">
        <f>(TRUNC(PRODUCT($E$12:$E387),16))</f>
        <v>1.0821247164154899</v>
      </c>
      <c r="G388" s="70">
        <f t="shared" si="120"/>
        <v>1.06716372908086</v>
      </c>
      <c r="H388" s="70">
        <f t="shared" si="121"/>
        <v>1.0140193900000001</v>
      </c>
      <c r="I388" s="69">
        <f t="shared" si="109"/>
        <v>0.04</v>
      </c>
      <c r="J388" s="71">
        <f t="shared" si="110"/>
        <v>44635</v>
      </c>
      <c r="K388" s="72">
        <f t="shared" si="111"/>
        <v>32</v>
      </c>
      <c r="L388" s="73">
        <f t="shared" si="123"/>
        <v>32</v>
      </c>
      <c r="M388" s="74">
        <f t="shared" si="124"/>
        <v>1.004992831</v>
      </c>
      <c r="N388" s="74">
        <f t="shared" si="125"/>
        <v>1.019082217</v>
      </c>
      <c r="O388" s="73">
        <f t="shared" si="113"/>
        <v>0</v>
      </c>
      <c r="P388" s="70">
        <f t="shared" si="114"/>
        <v>19.082217</v>
      </c>
      <c r="Q388" s="70">
        <f t="shared" si="115"/>
        <v>0</v>
      </c>
      <c r="R388" s="75" t="str">
        <f t="shared" si="116"/>
        <v>A+J=</v>
      </c>
      <c r="S388" s="71">
        <f t="shared" si="117"/>
        <v>44819</v>
      </c>
      <c r="T388" s="8"/>
      <c r="U388" s="8"/>
      <c r="V388" s="8"/>
      <c r="W388" s="8"/>
      <c r="X388" s="1"/>
      <c r="Y388" s="8"/>
      <c r="Z388" s="8"/>
      <c r="AA388" s="8"/>
      <c r="AB388" s="8"/>
      <c r="AC388" s="8"/>
      <c r="AD388" s="9"/>
      <c r="AE388" s="8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</row>
    <row r="389" spans="1:191" x14ac:dyDescent="0.15">
      <c r="A389" s="68">
        <f t="shared" si="118"/>
        <v>44684</v>
      </c>
      <c r="B389" s="81">
        <f t="shared" si="107"/>
        <v>1019.686641</v>
      </c>
      <c r="C389" s="70">
        <f t="shared" si="122"/>
        <v>1000</v>
      </c>
      <c r="D389" s="11">
        <f>IF(VLOOKUP(A389,[1]DI!$A$4:$B$15000,2)=0,D388,VLOOKUP(A389,[1]DI!$A$4:$B$15000,2))</f>
        <v>0.11649999999999999</v>
      </c>
      <c r="E389" s="70">
        <f t="shared" si="119"/>
        <v>1.0004373900000001</v>
      </c>
      <c r="F389" s="70">
        <f>(TRUNC(PRODUCT($E$12:$E388),16))</f>
        <v>1.0825980269452</v>
      </c>
      <c r="G389" s="70">
        <f t="shared" si="120"/>
        <v>1.06716372908086</v>
      </c>
      <c r="H389" s="70">
        <f t="shared" si="121"/>
        <v>1.01446291</v>
      </c>
      <c r="I389" s="69">
        <f t="shared" si="109"/>
        <v>0.04</v>
      </c>
      <c r="J389" s="71">
        <f t="shared" si="110"/>
        <v>44635</v>
      </c>
      <c r="K389" s="72">
        <f t="shared" si="111"/>
        <v>33</v>
      </c>
      <c r="L389" s="73">
        <f t="shared" si="123"/>
        <v>33</v>
      </c>
      <c r="M389" s="74">
        <f t="shared" si="124"/>
        <v>1.0051492580000001</v>
      </c>
      <c r="N389" s="74">
        <f t="shared" si="125"/>
        <v>1.0196866410000001</v>
      </c>
      <c r="O389" s="73">
        <f t="shared" si="113"/>
        <v>0</v>
      </c>
      <c r="P389" s="70">
        <f t="shared" si="114"/>
        <v>19.686641000000002</v>
      </c>
      <c r="Q389" s="70">
        <f t="shared" si="115"/>
        <v>0</v>
      </c>
      <c r="R389" s="75" t="str">
        <f t="shared" si="116"/>
        <v>A+J=</v>
      </c>
      <c r="S389" s="71">
        <f t="shared" si="117"/>
        <v>44819</v>
      </c>
      <c r="T389" s="8"/>
      <c r="U389" s="8"/>
      <c r="V389" s="8"/>
      <c r="W389" s="8"/>
      <c r="X389" s="1"/>
      <c r="Y389" s="8"/>
      <c r="Z389" s="8"/>
      <c r="AA389" s="8"/>
      <c r="AB389" s="8"/>
      <c r="AC389" s="8"/>
      <c r="AD389" s="9"/>
      <c r="AE389" s="8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</row>
    <row r="390" spans="1:191" x14ac:dyDescent="0.15">
      <c r="A390" s="68">
        <f t="shared" si="118"/>
        <v>44685</v>
      </c>
      <c r="B390" s="81">
        <f t="shared" si="107"/>
        <v>1020.291429</v>
      </c>
      <c r="C390" s="70">
        <f t="shared" si="122"/>
        <v>1000</v>
      </c>
      <c r="D390" s="11">
        <f>IF(VLOOKUP(A390,[1]DI!$A$4:$B$15000,2)=0,D389,VLOOKUP(A390,[1]DI!$A$4:$B$15000,2))</f>
        <v>0.11649999999999999</v>
      </c>
      <c r="E390" s="70">
        <f t="shared" si="119"/>
        <v>1.0004373900000001</v>
      </c>
      <c r="F390" s="70">
        <f>(TRUNC(PRODUCT($E$12:$E389),16))</f>
        <v>1.08307154449621</v>
      </c>
      <c r="G390" s="70">
        <f t="shared" si="120"/>
        <v>1.06716372908086</v>
      </c>
      <c r="H390" s="70">
        <f t="shared" si="121"/>
        <v>1.01490663</v>
      </c>
      <c r="I390" s="69">
        <f t="shared" si="109"/>
        <v>0.04</v>
      </c>
      <c r="J390" s="71">
        <f t="shared" si="110"/>
        <v>44635</v>
      </c>
      <c r="K390" s="72">
        <f t="shared" si="111"/>
        <v>34</v>
      </c>
      <c r="L390" s="73">
        <f t="shared" si="123"/>
        <v>34</v>
      </c>
      <c r="M390" s="74">
        <f t="shared" si="124"/>
        <v>1.0053057089999999</v>
      </c>
      <c r="N390" s="74">
        <f t="shared" si="125"/>
        <v>1.020291429</v>
      </c>
      <c r="O390" s="73">
        <f t="shared" si="113"/>
        <v>0</v>
      </c>
      <c r="P390" s="70">
        <f t="shared" si="114"/>
        <v>20.291429000000001</v>
      </c>
      <c r="Q390" s="70">
        <f t="shared" si="115"/>
        <v>0</v>
      </c>
      <c r="R390" s="75" t="str">
        <f t="shared" si="116"/>
        <v>A+J=</v>
      </c>
      <c r="S390" s="71">
        <f t="shared" si="117"/>
        <v>44819</v>
      </c>
      <c r="T390" s="8"/>
      <c r="U390" s="8"/>
      <c r="V390" s="8"/>
      <c r="W390" s="8"/>
      <c r="X390" s="1"/>
      <c r="Y390" s="8"/>
      <c r="Z390" s="8"/>
      <c r="AA390" s="8"/>
      <c r="AB390" s="8"/>
      <c r="AC390" s="8"/>
      <c r="AD390" s="9"/>
      <c r="AE390" s="8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</row>
    <row r="391" spans="1:191" x14ac:dyDescent="0.15">
      <c r="A391" s="68">
        <f t="shared" si="118"/>
        <v>44686</v>
      </c>
      <c r="B391" s="81">
        <f t="shared" si="107"/>
        <v>1020.896572</v>
      </c>
      <c r="C391" s="70">
        <f t="shared" si="122"/>
        <v>1000</v>
      </c>
      <c r="D391" s="11">
        <f>IF(VLOOKUP(A391,[1]DI!$A$4:$B$15000,2)=0,D390,VLOOKUP(A391,[1]DI!$A$4:$B$15000,2))</f>
        <v>0.1265</v>
      </c>
      <c r="E391" s="70">
        <f t="shared" si="119"/>
        <v>1.0004727899999999</v>
      </c>
      <c r="F391" s="70">
        <f>(TRUNC(PRODUCT($E$12:$E390),16))</f>
        <v>1.0835452691590499</v>
      </c>
      <c r="G391" s="70">
        <f t="shared" si="120"/>
        <v>1.06716372908086</v>
      </c>
      <c r="H391" s="70">
        <f t="shared" si="121"/>
        <v>1.01535054</v>
      </c>
      <c r="I391" s="69">
        <f t="shared" si="109"/>
        <v>0.04</v>
      </c>
      <c r="J391" s="71">
        <f t="shared" si="110"/>
        <v>44635</v>
      </c>
      <c r="K391" s="72">
        <f t="shared" si="111"/>
        <v>35</v>
      </c>
      <c r="L391" s="73">
        <f t="shared" si="123"/>
        <v>35</v>
      </c>
      <c r="M391" s="74">
        <f t="shared" si="124"/>
        <v>1.0054621850000001</v>
      </c>
      <c r="N391" s="74">
        <f t="shared" si="125"/>
        <v>1.0208965720000001</v>
      </c>
      <c r="O391" s="73">
        <f t="shared" si="113"/>
        <v>0</v>
      </c>
      <c r="P391" s="70">
        <f t="shared" si="114"/>
        <v>20.896571999999999</v>
      </c>
      <c r="Q391" s="70">
        <f t="shared" si="115"/>
        <v>0</v>
      </c>
      <c r="R391" s="75" t="str">
        <f t="shared" si="116"/>
        <v>A+J=</v>
      </c>
      <c r="S391" s="71">
        <f t="shared" si="117"/>
        <v>44819</v>
      </c>
      <c r="T391" s="8"/>
      <c r="U391" s="8"/>
      <c r="V391" s="8"/>
      <c r="W391" s="8"/>
      <c r="X391" s="1"/>
      <c r="Y391" s="8"/>
      <c r="Z391" s="8"/>
      <c r="AA391" s="8"/>
      <c r="AB391" s="8"/>
      <c r="AC391" s="8"/>
      <c r="AD391" s="9"/>
      <c r="AE391" s="8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</row>
    <row r="392" spans="1:191" x14ac:dyDescent="0.15">
      <c r="A392" s="68">
        <f t="shared" si="118"/>
        <v>44687</v>
      </c>
      <c r="B392" s="81">
        <f t="shared" si="107"/>
        <v>1021.538222</v>
      </c>
      <c r="C392" s="70">
        <f t="shared" si="122"/>
        <v>1000</v>
      </c>
      <c r="D392" s="11">
        <f>IF(VLOOKUP(A392,[1]DI!$A$4:$B$15000,2)=0,D391,VLOOKUP(A392,[1]DI!$A$4:$B$15000,2))</f>
        <v>0.1265</v>
      </c>
      <c r="E392" s="70">
        <f t="shared" si="119"/>
        <v>1.0004727899999999</v>
      </c>
      <c r="F392" s="70">
        <f>(TRUNC(PRODUCT($E$12:$E391),16))</f>
        <v>1.0840575585268599</v>
      </c>
      <c r="G392" s="70">
        <f t="shared" si="120"/>
        <v>1.06716372908086</v>
      </c>
      <c r="H392" s="70">
        <f t="shared" si="121"/>
        <v>1.01583059</v>
      </c>
      <c r="I392" s="69">
        <f t="shared" si="109"/>
        <v>0.04</v>
      </c>
      <c r="J392" s="71">
        <f t="shared" si="110"/>
        <v>44635</v>
      </c>
      <c r="K392" s="72">
        <f t="shared" si="111"/>
        <v>36</v>
      </c>
      <c r="L392" s="73">
        <f t="shared" si="123"/>
        <v>36</v>
      </c>
      <c r="M392" s="74">
        <f t="shared" si="124"/>
        <v>1.005618685</v>
      </c>
      <c r="N392" s="74">
        <f t="shared" si="125"/>
        <v>1.021538222</v>
      </c>
      <c r="O392" s="73">
        <f t="shared" si="113"/>
        <v>0</v>
      </c>
      <c r="P392" s="70">
        <f t="shared" si="114"/>
        <v>21.538222000000001</v>
      </c>
      <c r="Q392" s="70">
        <f t="shared" si="115"/>
        <v>0</v>
      </c>
      <c r="R392" s="75" t="str">
        <f t="shared" si="116"/>
        <v>A+J=</v>
      </c>
      <c r="S392" s="71">
        <f t="shared" si="117"/>
        <v>44819</v>
      </c>
      <c r="T392" s="8"/>
      <c r="U392" s="8"/>
      <c r="V392" s="8"/>
      <c r="W392" s="8"/>
      <c r="X392" s="1"/>
      <c r="Y392" s="8"/>
      <c r="Z392" s="8"/>
      <c r="AA392" s="8"/>
      <c r="AB392" s="8"/>
      <c r="AC392" s="8"/>
      <c r="AD392" s="9"/>
      <c r="AE392" s="8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</row>
    <row r="393" spans="1:191" x14ac:dyDescent="0.15">
      <c r="A393" s="68">
        <f t="shared" si="118"/>
        <v>44690</v>
      </c>
      <c r="B393" s="81">
        <f t="shared" si="107"/>
        <v>1022.180268</v>
      </c>
      <c r="C393" s="70">
        <f t="shared" si="122"/>
        <v>1000</v>
      </c>
      <c r="D393" s="11">
        <f>IF(VLOOKUP(A393,[1]DI!$A$4:$B$15000,2)=0,D392,VLOOKUP(A393,[1]DI!$A$4:$B$15000,2))</f>
        <v>0.1265</v>
      </c>
      <c r="E393" s="70">
        <f t="shared" si="119"/>
        <v>1.0004727899999999</v>
      </c>
      <c r="F393" s="70">
        <f>(TRUNC(PRODUCT($E$12:$E392),16))</f>
        <v>1.08457009009995</v>
      </c>
      <c r="G393" s="70">
        <f t="shared" si="120"/>
        <v>1.06716372908086</v>
      </c>
      <c r="H393" s="70">
        <f t="shared" si="121"/>
        <v>1.0163108599999999</v>
      </c>
      <c r="I393" s="69">
        <f t="shared" si="109"/>
        <v>0.04</v>
      </c>
      <c r="J393" s="71">
        <f t="shared" si="110"/>
        <v>44635</v>
      </c>
      <c r="K393" s="72">
        <f t="shared" si="111"/>
        <v>37</v>
      </c>
      <c r="L393" s="73">
        <f t="shared" si="123"/>
        <v>37</v>
      </c>
      <c r="M393" s="74">
        <f t="shared" si="124"/>
        <v>1.0057752090000001</v>
      </c>
      <c r="N393" s="74">
        <f t="shared" si="125"/>
        <v>1.0221802680000001</v>
      </c>
      <c r="O393" s="73">
        <f t="shared" si="113"/>
        <v>0</v>
      </c>
      <c r="P393" s="70">
        <f t="shared" si="114"/>
        <v>22.180268000000002</v>
      </c>
      <c r="Q393" s="70">
        <f t="shared" si="115"/>
        <v>0</v>
      </c>
      <c r="R393" s="75" t="str">
        <f t="shared" si="116"/>
        <v>A+J=</v>
      </c>
      <c r="S393" s="71">
        <f t="shared" si="117"/>
        <v>44819</v>
      </c>
      <c r="T393" s="8"/>
      <c r="U393" s="8"/>
      <c r="V393" s="8"/>
      <c r="W393" s="8"/>
      <c r="X393" s="1"/>
      <c r="Y393" s="8"/>
      <c r="Z393" s="8"/>
      <c r="AA393" s="8"/>
      <c r="AB393" s="8"/>
      <c r="AC393" s="8"/>
      <c r="AD393" s="9"/>
      <c r="AE393" s="8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</row>
    <row r="394" spans="1:191" x14ac:dyDescent="0.15">
      <c r="A394" s="68">
        <f t="shared" si="118"/>
        <v>44691</v>
      </c>
      <c r="B394" s="81">
        <f t="shared" si="107"/>
        <v>1022.82272</v>
      </c>
      <c r="C394" s="70">
        <f t="shared" si="122"/>
        <v>1000</v>
      </c>
      <c r="D394" s="11">
        <f>IF(VLOOKUP(A394,[1]DI!$A$4:$B$15000,2)=0,D393,VLOOKUP(A394,[1]DI!$A$4:$B$15000,2))</f>
        <v>0.1265</v>
      </c>
      <c r="E394" s="70">
        <f t="shared" si="119"/>
        <v>1.0004727899999999</v>
      </c>
      <c r="F394" s="70">
        <f>(TRUNC(PRODUCT($E$12:$E393),16))</f>
        <v>1.08508286399285</v>
      </c>
      <c r="G394" s="70">
        <f t="shared" si="120"/>
        <v>1.06716372908086</v>
      </c>
      <c r="H394" s="70">
        <f t="shared" si="121"/>
        <v>1.01679136</v>
      </c>
      <c r="I394" s="69">
        <f t="shared" si="109"/>
        <v>0.04</v>
      </c>
      <c r="J394" s="71">
        <f t="shared" si="110"/>
        <v>44635</v>
      </c>
      <c r="K394" s="72">
        <f t="shared" si="111"/>
        <v>38</v>
      </c>
      <c r="L394" s="73">
        <f t="shared" si="123"/>
        <v>38</v>
      </c>
      <c r="M394" s="74">
        <f t="shared" si="124"/>
        <v>1.005931758</v>
      </c>
      <c r="N394" s="74">
        <f t="shared" si="125"/>
        <v>1.02282272</v>
      </c>
      <c r="O394" s="73">
        <f t="shared" si="113"/>
        <v>0</v>
      </c>
      <c r="P394" s="70">
        <f t="shared" si="114"/>
        <v>22.82272</v>
      </c>
      <c r="Q394" s="70">
        <f t="shared" si="115"/>
        <v>0</v>
      </c>
      <c r="R394" s="75" t="str">
        <f t="shared" si="116"/>
        <v>A+J=</v>
      </c>
      <c r="S394" s="71">
        <f t="shared" si="117"/>
        <v>44819</v>
      </c>
      <c r="T394" s="8"/>
      <c r="U394" s="8"/>
      <c r="V394" s="8"/>
      <c r="W394" s="8"/>
      <c r="X394" s="1"/>
      <c r="Y394" s="8"/>
      <c r="Z394" s="8"/>
      <c r="AA394" s="8"/>
      <c r="AB394" s="8"/>
      <c r="AC394" s="8"/>
      <c r="AD394" s="9"/>
      <c r="AE394" s="8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</row>
    <row r="395" spans="1:191" x14ac:dyDescent="0.15">
      <c r="A395" s="68">
        <f t="shared" si="118"/>
        <v>44692</v>
      </c>
      <c r="B395" s="81">
        <f t="shared" si="107"/>
        <v>1023.465579</v>
      </c>
      <c r="C395" s="70">
        <f t="shared" si="122"/>
        <v>1000</v>
      </c>
      <c r="D395" s="11">
        <f>IF(VLOOKUP(A395,[1]DI!$A$4:$B$15000,2)=0,D394,VLOOKUP(A395,[1]DI!$A$4:$B$15000,2))</f>
        <v>0.1265</v>
      </c>
      <c r="E395" s="70">
        <f t="shared" si="119"/>
        <v>1.0004727899999999</v>
      </c>
      <c r="F395" s="70">
        <f>(TRUNC(PRODUCT($E$12:$E394),16))</f>
        <v>1.08559588032012</v>
      </c>
      <c r="G395" s="70">
        <f t="shared" si="120"/>
        <v>1.06716372908086</v>
      </c>
      <c r="H395" s="70">
        <f t="shared" si="121"/>
        <v>1.0172720900000001</v>
      </c>
      <c r="I395" s="69">
        <f t="shared" si="109"/>
        <v>0.04</v>
      </c>
      <c r="J395" s="71">
        <f t="shared" si="110"/>
        <v>44635</v>
      </c>
      <c r="K395" s="72">
        <f t="shared" si="111"/>
        <v>39</v>
      </c>
      <c r="L395" s="73">
        <f t="shared" si="123"/>
        <v>39</v>
      </c>
      <c r="M395" s="74">
        <f t="shared" si="124"/>
        <v>1.0060883309999999</v>
      </c>
      <c r="N395" s="74">
        <f t="shared" si="125"/>
        <v>1.023465579</v>
      </c>
      <c r="O395" s="73">
        <f t="shared" si="113"/>
        <v>0</v>
      </c>
      <c r="P395" s="70">
        <f t="shared" si="114"/>
        <v>23.465579000000002</v>
      </c>
      <c r="Q395" s="70">
        <f t="shared" si="115"/>
        <v>0</v>
      </c>
      <c r="R395" s="75" t="str">
        <f t="shared" si="116"/>
        <v>A+J=</v>
      </c>
      <c r="S395" s="71">
        <f t="shared" si="117"/>
        <v>44819</v>
      </c>
      <c r="T395" s="8"/>
      <c r="U395" s="8"/>
      <c r="V395" s="8"/>
      <c r="W395" s="8"/>
      <c r="X395" s="1"/>
      <c r="Y395" s="8"/>
      <c r="Z395" s="8"/>
      <c r="AA395" s="8"/>
      <c r="AB395" s="8"/>
      <c r="AC395" s="8"/>
      <c r="AD395" s="9"/>
      <c r="AE395" s="8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</row>
    <row r="396" spans="1:191" x14ac:dyDescent="0.15">
      <c r="A396" s="68">
        <f t="shared" si="118"/>
        <v>44693</v>
      </c>
      <c r="B396" s="81">
        <f t="shared" si="107"/>
        <v>1024.1088460000001</v>
      </c>
      <c r="C396" s="70">
        <f t="shared" si="122"/>
        <v>1000</v>
      </c>
      <c r="D396" s="11">
        <f>IF(VLOOKUP(A396,[1]DI!$A$4:$B$15000,2)=0,D395,VLOOKUP(A396,[1]DI!$A$4:$B$15000,2))</f>
        <v>0.1265</v>
      </c>
      <c r="E396" s="70">
        <f t="shared" si="119"/>
        <v>1.0004727899999999</v>
      </c>
      <c r="F396" s="70">
        <f>(TRUNC(PRODUCT($E$12:$E395),16))</f>
        <v>1.08610913919638</v>
      </c>
      <c r="G396" s="70">
        <f t="shared" si="120"/>
        <v>1.06716372908086</v>
      </c>
      <c r="H396" s="70">
        <f t="shared" si="121"/>
        <v>1.01775305</v>
      </c>
      <c r="I396" s="69">
        <f t="shared" si="109"/>
        <v>0.04</v>
      </c>
      <c r="J396" s="71">
        <f t="shared" si="110"/>
        <v>44635</v>
      </c>
      <c r="K396" s="72">
        <f t="shared" si="111"/>
        <v>40</v>
      </c>
      <c r="L396" s="73">
        <f t="shared" si="123"/>
        <v>40</v>
      </c>
      <c r="M396" s="74">
        <f t="shared" si="124"/>
        <v>1.006244929</v>
      </c>
      <c r="N396" s="74">
        <f t="shared" si="125"/>
        <v>1.0241088460000001</v>
      </c>
      <c r="O396" s="73">
        <f t="shared" si="113"/>
        <v>0</v>
      </c>
      <c r="P396" s="70">
        <f t="shared" si="114"/>
        <v>24.108846</v>
      </c>
      <c r="Q396" s="70">
        <f t="shared" si="115"/>
        <v>0</v>
      </c>
      <c r="R396" s="75" t="str">
        <f t="shared" si="116"/>
        <v>A+J=</v>
      </c>
      <c r="S396" s="71">
        <f t="shared" si="117"/>
        <v>44819</v>
      </c>
      <c r="T396" s="8"/>
      <c r="U396" s="8"/>
      <c r="V396" s="8"/>
      <c r="W396" s="8"/>
      <c r="X396" s="1"/>
      <c r="Y396" s="8"/>
      <c r="Z396" s="8"/>
      <c r="AA396" s="8"/>
      <c r="AB396" s="8"/>
      <c r="AC396" s="8"/>
      <c r="AD396" s="9"/>
      <c r="AE396" s="8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</row>
    <row r="397" spans="1:191" x14ac:dyDescent="0.15">
      <c r="A397" s="68">
        <f t="shared" si="118"/>
        <v>44694</v>
      </c>
      <c r="B397" s="81">
        <f t="shared" ref="B397:B460" si="126">C397+P397</f>
        <v>1024.7525079899999</v>
      </c>
      <c r="C397" s="70">
        <f t="shared" si="122"/>
        <v>1000</v>
      </c>
      <c r="D397" s="11">
        <f>IF(VLOOKUP(A397,[1]DI!$A$4:$B$15000,2)=0,D396,VLOOKUP(A397,[1]DI!$A$4:$B$15000,2))</f>
        <v>0.1265</v>
      </c>
      <c r="E397" s="70">
        <f t="shared" si="119"/>
        <v>1.0004727899999999</v>
      </c>
      <c r="F397" s="70">
        <f>(TRUNC(PRODUCT($E$12:$E396),16))</f>
        <v>1.0866226407363</v>
      </c>
      <c r="G397" s="70">
        <f t="shared" si="120"/>
        <v>1.06716372908086</v>
      </c>
      <c r="H397" s="70">
        <f t="shared" si="121"/>
        <v>1.01823423</v>
      </c>
      <c r="I397" s="69">
        <f t="shared" ref="I397:I460" si="127">I396</f>
        <v>0.04</v>
      </c>
      <c r="J397" s="71">
        <f t="shared" ref="J397:J460" si="128">IF(O396&gt;0,VLOOKUP(O396,U$12:AE$48,2),J396)</f>
        <v>44635</v>
      </c>
      <c r="K397" s="72">
        <f t="shared" ref="K397:K460" si="129">IF(A397&gt;J397,IF(NETWORKDAYS(J397,A397,$U$72:$U$436)-1=0,1,NETWORKDAYS(J397,A397,$U$72:$U$436)-1),0)</f>
        <v>41</v>
      </c>
      <c r="L397" s="73">
        <f t="shared" si="123"/>
        <v>41</v>
      </c>
      <c r="M397" s="74">
        <f t="shared" si="124"/>
        <v>1.0064015509999999</v>
      </c>
      <c r="N397" s="74">
        <f t="shared" si="125"/>
        <v>1.024752508</v>
      </c>
      <c r="O397" s="73">
        <f t="shared" ref="O397:O460" si="130">IF(VLOOKUP(A397,V$12:AC$60,8)=VLOOKUP(A396,V$12:AC$60,8),0,VLOOKUP(A397,V$12:AC$60,8))</f>
        <v>0</v>
      </c>
      <c r="P397" s="70">
        <f t="shared" ref="P397:P460" si="131">TRUNC(((N397-1)*C397),8)</f>
        <v>24.752507990000002</v>
      </c>
      <c r="Q397" s="70">
        <f t="shared" ref="Q397:Q460" si="132">IF(O397&gt;0,VLOOKUP(O397,$U$12:$Z$60,6),0)</f>
        <v>0</v>
      </c>
      <c r="R397" s="75" t="str">
        <f t="shared" ref="R397:R460" si="133">IF(O396&gt;0,VLOOKUP(O396,U$12:AE$60,10),R396)</f>
        <v>A+J=</v>
      </c>
      <c r="S397" s="71">
        <f t="shared" ref="S397:S460" si="134">IF(O396&gt;0,VLOOKUP(O396,U$12:AE$60,11),S396)</f>
        <v>44819</v>
      </c>
      <c r="T397" s="8"/>
      <c r="U397" s="8"/>
      <c r="V397" s="8"/>
      <c r="W397" s="8"/>
      <c r="X397" s="1"/>
      <c r="Y397" s="8"/>
      <c r="Z397" s="8"/>
      <c r="AA397" s="8"/>
      <c r="AB397" s="8"/>
      <c r="AC397" s="8"/>
      <c r="AD397" s="9"/>
      <c r="AE397" s="8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</row>
    <row r="398" spans="1:191" x14ac:dyDescent="0.15">
      <c r="A398" s="68">
        <f t="shared" ref="A398:A461" si="135">WORKDAY(A397,1,$U$72:$U$214)</f>
        <v>44697</v>
      </c>
      <c r="B398" s="81">
        <f t="shared" si="126"/>
        <v>1025.3965780000001</v>
      </c>
      <c r="C398" s="70">
        <f t="shared" si="122"/>
        <v>1000</v>
      </c>
      <c r="D398" s="11">
        <f>IF(VLOOKUP(A398,[1]DI!$A$4:$B$15000,2)=0,D397,VLOOKUP(A398,[1]DI!$A$4:$B$15000,2))</f>
        <v>0.1265</v>
      </c>
      <c r="E398" s="70">
        <f t="shared" ref="E398:E461" si="136">IF(A398&lt;A$10,1,ROUND(((1+D398)^(1/252)),8))</f>
        <v>1.0004727899999999</v>
      </c>
      <c r="F398" s="70">
        <f>(TRUNC(PRODUCT($E$12:$E397),16))</f>
        <v>1.0871363850546101</v>
      </c>
      <c r="G398" s="70">
        <f t="shared" ref="G398:G461" si="137">IF(O397&gt;0,F397,G397)</f>
        <v>1.06716372908086</v>
      </c>
      <c r="H398" s="70">
        <f t="shared" ref="H398:H461" si="138">ROUND(F398/G398,8)</f>
        <v>1.0187156399999999</v>
      </c>
      <c r="I398" s="69">
        <f t="shared" si="127"/>
        <v>0.04</v>
      </c>
      <c r="J398" s="71">
        <f t="shared" si="128"/>
        <v>44635</v>
      </c>
      <c r="K398" s="72">
        <f t="shared" si="129"/>
        <v>42</v>
      </c>
      <c r="L398" s="73">
        <f t="shared" si="123"/>
        <v>42</v>
      </c>
      <c r="M398" s="74">
        <f t="shared" si="124"/>
        <v>1.0065581969999999</v>
      </c>
      <c r="N398" s="74">
        <f t="shared" si="125"/>
        <v>1.0253965780000001</v>
      </c>
      <c r="O398" s="73">
        <f t="shared" si="130"/>
        <v>0</v>
      </c>
      <c r="P398" s="70">
        <f t="shared" si="131"/>
        <v>25.396578000000002</v>
      </c>
      <c r="Q398" s="70">
        <f t="shared" si="132"/>
        <v>0</v>
      </c>
      <c r="R398" s="75" t="str">
        <f t="shared" si="133"/>
        <v>A+J=</v>
      </c>
      <c r="S398" s="71">
        <f t="shared" si="134"/>
        <v>44819</v>
      </c>
      <c r="T398" s="8"/>
      <c r="U398" s="8"/>
      <c r="V398" s="8"/>
      <c r="W398" s="8"/>
      <c r="X398" s="1"/>
      <c r="Y398" s="8"/>
      <c r="Z398" s="8"/>
      <c r="AA398" s="8"/>
      <c r="AB398" s="8"/>
      <c r="AC398" s="8"/>
      <c r="AD398" s="9"/>
      <c r="AE398" s="8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</row>
    <row r="399" spans="1:191" x14ac:dyDescent="0.15">
      <c r="A399" s="68">
        <f t="shared" si="135"/>
        <v>44698</v>
      </c>
      <c r="B399" s="81">
        <f t="shared" si="126"/>
        <v>1026.0410549999999</v>
      </c>
      <c r="C399" s="70">
        <f t="shared" si="122"/>
        <v>1000</v>
      </c>
      <c r="D399" s="11">
        <f>IF(VLOOKUP(A399,[1]DI!$A$4:$B$15000,2)=0,D398,VLOOKUP(A399,[1]DI!$A$4:$B$15000,2))</f>
        <v>0.1265</v>
      </c>
      <c r="E399" s="70">
        <f t="shared" si="136"/>
        <v>1.0004727899999999</v>
      </c>
      <c r="F399" s="70">
        <f>(TRUNC(PRODUCT($E$12:$E398),16))</f>
        <v>1.0876503722661</v>
      </c>
      <c r="G399" s="70">
        <f t="shared" si="137"/>
        <v>1.06716372908086</v>
      </c>
      <c r="H399" s="70">
        <f t="shared" si="138"/>
        <v>1.01919728</v>
      </c>
      <c r="I399" s="69">
        <f t="shared" si="127"/>
        <v>0.04</v>
      </c>
      <c r="J399" s="71">
        <f t="shared" si="128"/>
        <v>44635</v>
      </c>
      <c r="K399" s="72">
        <f t="shared" si="129"/>
        <v>43</v>
      </c>
      <c r="L399" s="73">
        <f t="shared" si="123"/>
        <v>43</v>
      </c>
      <c r="M399" s="74">
        <f t="shared" si="124"/>
        <v>1.006714868</v>
      </c>
      <c r="N399" s="74">
        <f t="shared" si="125"/>
        <v>1.0260410550000001</v>
      </c>
      <c r="O399" s="73">
        <f t="shared" si="130"/>
        <v>0</v>
      </c>
      <c r="P399" s="70">
        <f t="shared" si="131"/>
        <v>26.041055</v>
      </c>
      <c r="Q399" s="70">
        <f t="shared" si="132"/>
        <v>0</v>
      </c>
      <c r="R399" s="75" t="str">
        <f t="shared" si="133"/>
        <v>A+J=</v>
      </c>
      <c r="S399" s="71">
        <f t="shared" si="134"/>
        <v>44819</v>
      </c>
      <c r="T399" s="8"/>
      <c r="U399" s="8"/>
      <c r="V399" s="8"/>
      <c r="W399" s="8"/>
      <c r="X399" s="1"/>
      <c r="Y399" s="8"/>
      <c r="Z399" s="8"/>
      <c r="AA399" s="8"/>
      <c r="AB399" s="8"/>
      <c r="AC399" s="8"/>
      <c r="AD399" s="9"/>
      <c r="AE399" s="8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</row>
    <row r="400" spans="1:191" x14ac:dyDescent="0.15">
      <c r="A400" s="68">
        <f t="shared" si="135"/>
        <v>44699</v>
      </c>
      <c r="B400" s="81">
        <f t="shared" si="126"/>
        <v>1026.68593999</v>
      </c>
      <c r="C400" s="70">
        <f t="shared" si="122"/>
        <v>1000</v>
      </c>
      <c r="D400" s="11">
        <f>IF(VLOOKUP(A400,[1]DI!$A$4:$B$15000,2)=0,D399,VLOOKUP(A400,[1]DI!$A$4:$B$15000,2))</f>
        <v>0.1265</v>
      </c>
      <c r="E400" s="70">
        <f t="shared" si="136"/>
        <v>1.0004727899999999</v>
      </c>
      <c r="F400" s="70">
        <f>(TRUNC(PRODUCT($E$12:$E399),16))</f>
        <v>1.0881646024856</v>
      </c>
      <c r="G400" s="70">
        <f t="shared" si="137"/>
        <v>1.06716372908086</v>
      </c>
      <c r="H400" s="70">
        <f t="shared" si="138"/>
        <v>1.01967915</v>
      </c>
      <c r="I400" s="69">
        <f t="shared" si="127"/>
        <v>0.04</v>
      </c>
      <c r="J400" s="71">
        <f t="shared" si="128"/>
        <v>44635</v>
      </c>
      <c r="K400" s="72">
        <f t="shared" si="129"/>
        <v>44</v>
      </c>
      <c r="L400" s="73">
        <f t="shared" si="123"/>
        <v>44</v>
      </c>
      <c r="M400" s="74">
        <f t="shared" si="124"/>
        <v>1.006871563</v>
      </c>
      <c r="N400" s="74">
        <f t="shared" si="125"/>
        <v>1.0266859399999999</v>
      </c>
      <c r="O400" s="73">
        <f t="shared" si="130"/>
        <v>0</v>
      </c>
      <c r="P400" s="70">
        <f t="shared" si="131"/>
        <v>26.685939990000001</v>
      </c>
      <c r="Q400" s="70">
        <f t="shared" si="132"/>
        <v>0</v>
      </c>
      <c r="R400" s="75" t="str">
        <f t="shared" si="133"/>
        <v>A+J=</v>
      </c>
      <c r="S400" s="71">
        <f t="shared" si="134"/>
        <v>44819</v>
      </c>
      <c r="T400" s="8"/>
      <c r="U400" s="8"/>
      <c r="V400" s="8"/>
      <c r="W400" s="8"/>
      <c r="X400" s="1"/>
      <c r="Y400" s="8"/>
      <c r="Z400" s="8"/>
      <c r="AA400" s="8"/>
      <c r="AB400" s="8"/>
      <c r="AC400" s="8"/>
      <c r="AD400" s="9"/>
      <c r="AE400" s="8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</row>
    <row r="401" spans="1:194" x14ac:dyDescent="0.15">
      <c r="A401" s="68">
        <f t="shared" si="135"/>
        <v>44700</v>
      </c>
      <c r="B401" s="81">
        <f t="shared" si="126"/>
        <v>1027.3312209999999</v>
      </c>
      <c r="C401" s="70">
        <f t="shared" si="122"/>
        <v>1000</v>
      </c>
      <c r="D401" s="11">
        <f>IF(VLOOKUP(A401,[1]DI!$A$4:$B$15000,2)=0,D400,VLOOKUP(A401,[1]DI!$A$4:$B$15000,2))</f>
        <v>0.1265</v>
      </c>
      <c r="E401" s="70">
        <f t="shared" si="136"/>
        <v>1.0004727899999999</v>
      </c>
      <c r="F401" s="70">
        <f>(TRUNC(PRODUCT($E$12:$E400),16))</f>
        <v>1.08867907582801</v>
      </c>
      <c r="G401" s="70">
        <f t="shared" si="137"/>
        <v>1.06716372908086</v>
      </c>
      <c r="H401" s="70">
        <f t="shared" si="138"/>
        <v>1.02016124</v>
      </c>
      <c r="I401" s="69">
        <f t="shared" si="127"/>
        <v>0.04</v>
      </c>
      <c r="J401" s="71">
        <f t="shared" si="128"/>
        <v>44635</v>
      </c>
      <c r="K401" s="72">
        <f t="shared" si="129"/>
        <v>45</v>
      </c>
      <c r="L401" s="73">
        <f t="shared" si="123"/>
        <v>45</v>
      </c>
      <c r="M401" s="74">
        <f t="shared" si="124"/>
        <v>1.0070282820000001</v>
      </c>
      <c r="N401" s="74">
        <f t="shared" si="125"/>
        <v>1.0273312210000001</v>
      </c>
      <c r="O401" s="73">
        <f t="shared" si="130"/>
        <v>0</v>
      </c>
      <c r="P401" s="70">
        <f t="shared" si="131"/>
        <v>27.331220999999999</v>
      </c>
      <c r="Q401" s="70">
        <f t="shared" si="132"/>
        <v>0</v>
      </c>
      <c r="R401" s="75" t="str">
        <f t="shared" si="133"/>
        <v>A+J=</v>
      </c>
      <c r="S401" s="71">
        <f t="shared" si="134"/>
        <v>44819</v>
      </c>
      <c r="T401" s="8"/>
      <c r="U401" s="8"/>
      <c r="V401" s="8"/>
      <c r="W401" s="8"/>
      <c r="X401" s="1"/>
      <c r="Y401" s="8"/>
      <c r="Z401" s="8"/>
      <c r="AA401" s="8"/>
      <c r="AB401" s="8"/>
      <c r="AC401" s="8"/>
      <c r="AD401" s="9"/>
      <c r="AE401" s="8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</row>
    <row r="402" spans="1:194" x14ac:dyDescent="0.15">
      <c r="A402" s="68">
        <f t="shared" si="135"/>
        <v>44701</v>
      </c>
      <c r="B402" s="81">
        <f t="shared" si="126"/>
        <v>1027.976911</v>
      </c>
      <c r="C402" s="70">
        <f t="shared" si="122"/>
        <v>1000</v>
      </c>
      <c r="D402" s="11">
        <f>IF(VLOOKUP(A402,[1]DI!$A$4:$B$15000,2)=0,D401,VLOOKUP(A402,[1]DI!$A$4:$B$15000,2))</f>
        <v>0.1265</v>
      </c>
      <c r="E402" s="70">
        <f t="shared" si="136"/>
        <v>1.0004727899999999</v>
      </c>
      <c r="F402" s="70">
        <f>(TRUNC(PRODUCT($E$12:$E401),16))</f>
        <v>1.08919379240827</v>
      </c>
      <c r="G402" s="70">
        <f t="shared" si="137"/>
        <v>1.06716372908086</v>
      </c>
      <c r="H402" s="70">
        <f t="shared" si="138"/>
        <v>1.0206435599999999</v>
      </c>
      <c r="I402" s="69">
        <f t="shared" si="127"/>
        <v>0.04</v>
      </c>
      <c r="J402" s="71">
        <f t="shared" si="128"/>
        <v>44635</v>
      </c>
      <c r="K402" s="72">
        <f t="shared" si="129"/>
        <v>46</v>
      </c>
      <c r="L402" s="73">
        <f t="shared" si="123"/>
        <v>46</v>
      </c>
      <c r="M402" s="74">
        <f t="shared" si="124"/>
        <v>1.0071850259999999</v>
      </c>
      <c r="N402" s="74">
        <f t="shared" si="125"/>
        <v>1.0279769110000001</v>
      </c>
      <c r="O402" s="73">
        <f t="shared" si="130"/>
        <v>0</v>
      </c>
      <c r="P402" s="70">
        <f t="shared" si="131"/>
        <v>27.976911000000001</v>
      </c>
      <c r="Q402" s="70">
        <f t="shared" si="132"/>
        <v>0</v>
      </c>
      <c r="R402" s="75" t="str">
        <f t="shared" si="133"/>
        <v>A+J=</v>
      </c>
      <c r="S402" s="71">
        <f t="shared" si="134"/>
        <v>44819</v>
      </c>
      <c r="T402" s="8"/>
      <c r="U402" s="8"/>
      <c r="V402" s="8"/>
      <c r="W402" s="8"/>
      <c r="X402" s="1"/>
      <c r="Y402" s="8"/>
      <c r="Z402" s="8"/>
      <c r="AA402" s="8"/>
      <c r="AB402" s="8"/>
      <c r="AC402" s="8"/>
      <c r="AD402" s="9"/>
      <c r="AE402" s="8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</row>
    <row r="403" spans="1:194" x14ac:dyDescent="0.15">
      <c r="A403" s="68">
        <f t="shared" si="135"/>
        <v>44704</v>
      </c>
      <c r="B403" s="81">
        <f t="shared" si="126"/>
        <v>1028.623008</v>
      </c>
      <c r="C403" s="70">
        <f t="shared" si="122"/>
        <v>1000</v>
      </c>
      <c r="D403" s="11">
        <f>IF(VLOOKUP(A403,[1]DI!$A$4:$B$15000,2)=0,D402,VLOOKUP(A403,[1]DI!$A$4:$B$15000,2))</f>
        <v>0.1265</v>
      </c>
      <c r="E403" s="70">
        <f t="shared" si="136"/>
        <v>1.0004727899999999</v>
      </c>
      <c r="F403" s="70">
        <f>(TRUNC(PRODUCT($E$12:$E402),16))</f>
        <v>1.08970875234139</v>
      </c>
      <c r="G403" s="70">
        <f t="shared" si="137"/>
        <v>1.06716372908086</v>
      </c>
      <c r="H403" s="70">
        <f t="shared" si="138"/>
        <v>1.02112611</v>
      </c>
      <c r="I403" s="69">
        <f t="shared" si="127"/>
        <v>0.04</v>
      </c>
      <c r="J403" s="71">
        <f t="shared" si="128"/>
        <v>44635</v>
      </c>
      <c r="K403" s="72">
        <f t="shared" si="129"/>
        <v>47</v>
      </c>
      <c r="L403" s="73">
        <f t="shared" si="123"/>
        <v>47</v>
      </c>
      <c r="M403" s="74">
        <f t="shared" si="124"/>
        <v>1.007341794</v>
      </c>
      <c r="N403" s="74">
        <f t="shared" si="125"/>
        <v>1.0286230080000001</v>
      </c>
      <c r="O403" s="73">
        <f t="shared" si="130"/>
        <v>0</v>
      </c>
      <c r="P403" s="70">
        <f t="shared" si="131"/>
        <v>28.623007999999999</v>
      </c>
      <c r="Q403" s="70">
        <f t="shared" si="132"/>
        <v>0</v>
      </c>
      <c r="R403" s="75" t="str">
        <f t="shared" si="133"/>
        <v>A+J=</v>
      </c>
      <c r="S403" s="71">
        <f t="shared" si="134"/>
        <v>44819</v>
      </c>
      <c r="T403" s="8"/>
      <c r="U403" s="8"/>
      <c r="V403" s="8"/>
      <c r="W403" s="8"/>
      <c r="X403" s="1"/>
      <c r="Y403" s="8"/>
      <c r="Z403" s="8"/>
      <c r="AA403" s="8"/>
      <c r="AB403" s="8"/>
      <c r="AC403" s="8"/>
      <c r="AD403" s="9"/>
      <c r="AE403" s="8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</row>
    <row r="404" spans="1:194" x14ac:dyDescent="0.15">
      <c r="A404" s="68">
        <f t="shared" si="135"/>
        <v>44705</v>
      </c>
      <c r="B404" s="81">
        <f t="shared" si="126"/>
        <v>1029.269513</v>
      </c>
      <c r="C404" s="70">
        <f t="shared" si="122"/>
        <v>1000</v>
      </c>
      <c r="D404" s="11">
        <f>IF(VLOOKUP(A404,[1]DI!$A$4:$B$15000,2)=0,D403,VLOOKUP(A404,[1]DI!$A$4:$B$15000,2))</f>
        <v>0.1265</v>
      </c>
      <c r="E404" s="70">
        <f t="shared" si="136"/>
        <v>1.0004727899999999</v>
      </c>
      <c r="F404" s="70">
        <f>(TRUNC(PRODUCT($E$12:$E403),16))</f>
        <v>1.09022395574241</v>
      </c>
      <c r="G404" s="70">
        <f t="shared" si="137"/>
        <v>1.06716372908086</v>
      </c>
      <c r="H404" s="70">
        <f t="shared" si="138"/>
        <v>1.02160889</v>
      </c>
      <c r="I404" s="69">
        <f t="shared" si="127"/>
        <v>0.04</v>
      </c>
      <c r="J404" s="71">
        <f t="shared" si="128"/>
        <v>44635</v>
      </c>
      <c r="K404" s="72">
        <f t="shared" si="129"/>
        <v>48</v>
      </c>
      <c r="L404" s="73">
        <f t="shared" si="123"/>
        <v>48</v>
      </c>
      <c r="M404" s="74">
        <f t="shared" si="124"/>
        <v>1.0074985869999999</v>
      </c>
      <c r="N404" s="74">
        <f t="shared" si="125"/>
        <v>1.029269513</v>
      </c>
      <c r="O404" s="73">
        <f t="shared" si="130"/>
        <v>0</v>
      </c>
      <c r="P404" s="70">
        <f t="shared" si="131"/>
        <v>29.269513</v>
      </c>
      <c r="Q404" s="70">
        <f t="shared" si="132"/>
        <v>0</v>
      </c>
      <c r="R404" s="75" t="str">
        <f t="shared" si="133"/>
        <v>A+J=</v>
      </c>
      <c r="S404" s="71">
        <f t="shared" si="134"/>
        <v>44819</v>
      </c>
      <c r="T404" s="8"/>
      <c r="U404" s="8"/>
      <c r="V404" s="8"/>
      <c r="W404" s="8"/>
      <c r="X404" s="1"/>
      <c r="Y404" s="8"/>
      <c r="Z404" s="8"/>
      <c r="AA404" s="8"/>
      <c r="AB404" s="8"/>
      <c r="AC404" s="8"/>
      <c r="AD404" s="9"/>
      <c r="AE404" s="8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</row>
    <row r="405" spans="1:194" x14ac:dyDescent="0.15">
      <c r="A405" s="68">
        <f t="shared" si="135"/>
        <v>44706</v>
      </c>
      <c r="B405" s="81">
        <f t="shared" si="126"/>
        <v>1029.916426</v>
      </c>
      <c r="C405" s="70">
        <f t="shared" si="122"/>
        <v>1000</v>
      </c>
      <c r="D405" s="11">
        <f>IF(VLOOKUP(A405,[1]DI!$A$4:$B$15000,2)=0,D404,VLOOKUP(A405,[1]DI!$A$4:$B$15000,2))</f>
        <v>0.1265</v>
      </c>
      <c r="E405" s="70">
        <f t="shared" si="136"/>
        <v>1.0004727899999999</v>
      </c>
      <c r="F405" s="70">
        <f>(TRUNC(PRODUCT($E$12:$E404),16))</f>
        <v>1.0907394027264401</v>
      </c>
      <c r="G405" s="70">
        <f t="shared" si="137"/>
        <v>1.06716372908086</v>
      </c>
      <c r="H405" s="70">
        <f t="shared" si="138"/>
        <v>1.0220918999999999</v>
      </c>
      <c r="I405" s="69">
        <f t="shared" si="127"/>
        <v>0.04</v>
      </c>
      <c r="J405" s="71">
        <f t="shared" si="128"/>
        <v>44635</v>
      </c>
      <c r="K405" s="72">
        <f t="shared" si="129"/>
        <v>49</v>
      </c>
      <c r="L405" s="73">
        <f t="shared" si="123"/>
        <v>49</v>
      </c>
      <c r="M405" s="74">
        <f t="shared" si="124"/>
        <v>1.0076554040000001</v>
      </c>
      <c r="N405" s="74">
        <f t="shared" si="125"/>
        <v>1.029916426</v>
      </c>
      <c r="O405" s="73">
        <f t="shared" si="130"/>
        <v>0</v>
      </c>
      <c r="P405" s="70">
        <f t="shared" si="131"/>
        <v>29.916426000000001</v>
      </c>
      <c r="Q405" s="70">
        <f t="shared" si="132"/>
        <v>0</v>
      </c>
      <c r="R405" s="75" t="str">
        <f t="shared" si="133"/>
        <v>A+J=</v>
      </c>
      <c r="S405" s="71">
        <f t="shared" si="134"/>
        <v>44819</v>
      </c>
      <c r="T405" s="8"/>
      <c r="U405" s="8"/>
      <c r="V405" s="8"/>
      <c r="W405" s="8"/>
      <c r="X405" s="1"/>
      <c r="Y405" s="8"/>
      <c r="Z405" s="8"/>
      <c r="AA405" s="8"/>
      <c r="AB405" s="8"/>
      <c r="AC405" s="8"/>
      <c r="AD405" s="9"/>
      <c r="AE405" s="8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</row>
    <row r="406" spans="1:194" x14ac:dyDescent="0.15">
      <c r="A406" s="68">
        <f t="shared" si="135"/>
        <v>44707</v>
      </c>
      <c r="B406" s="81">
        <f t="shared" si="126"/>
        <v>1030.5637369999999</v>
      </c>
      <c r="C406" s="70">
        <f t="shared" si="122"/>
        <v>1000</v>
      </c>
      <c r="D406" s="11">
        <f>IF(VLOOKUP(A406,[1]DI!$A$4:$B$15000,2)=0,D405,VLOOKUP(A406,[1]DI!$A$4:$B$15000,2))</f>
        <v>0.1265</v>
      </c>
      <c r="E406" s="70">
        <f t="shared" si="136"/>
        <v>1.0004727899999999</v>
      </c>
      <c r="F406" s="70">
        <f>(TRUNC(PRODUCT($E$12:$E405),16))</f>
        <v>1.09125509340866</v>
      </c>
      <c r="G406" s="70">
        <f t="shared" si="137"/>
        <v>1.06716372908086</v>
      </c>
      <c r="H406" s="70">
        <f t="shared" si="138"/>
        <v>1.0225751300000001</v>
      </c>
      <c r="I406" s="69">
        <f t="shared" si="127"/>
        <v>0.04</v>
      </c>
      <c r="J406" s="71">
        <f t="shared" si="128"/>
        <v>44635</v>
      </c>
      <c r="K406" s="72">
        <f t="shared" si="129"/>
        <v>50</v>
      </c>
      <c r="L406" s="73">
        <f t="shared" si="123"/>
        <v>50</v>
      </c>
      <c r="M406" s="74">
        <f t="shared" si="124"/>
        <v>1.007812245</v>
      </c>
      <c r="N406" s="74">
        <f t="shared" si="125"/>
        <v>1.030563737</v>
      </c>
      <c r="O406" s="73">
        <f t="shared" si="130"/>
        <v>0</v>
      </c>
      <c r="P406" s="70">
        <f t="shared" si="131"/>
        <v>30.563737</v>
      </c>
      <c r="Q406" s="70">
        <f t="shared" si="132"/>
        <v>0</v>
      </c>
      <c r="R406" s="75" t="str">
        <f t="shared" si="133"/>
        <v>A+J=</v>
      </c>
      <c r="S406" s="71">
        <f t="shared" si="134"/>
        <v>44819</v>
      </c>
      <c r="T406" s="8"/>
      <c r="U406" s="8"/>
      <c r="V406" s="8"/>
      <c r="W406" s="8"/>
      <c r="X406" s="1"/>
      <c r="Y406" s="8"/>
      <c r="Z406" s="8"/>
      <c r="AA406" s="8"/>
      <c r="AB406" s="8"/>
      <c r="AC406" s="8"/>
      <c r="AD406" s="9"/>
      <c r="AE406" s="8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</row>
    <row r="407" spans="1:194" x14ac:dyDescent="0.15">
      <c r="A407" s="68">
        <f t="shared" si="135"/>
        <v>44708</v>
      </c>
      <c r="B407" s="81">
        <f t="shared" si="126"/>
        <v>1031.211468</v>
      </c>
      <c r="C407" s="70">
        <f t="shared" si="122"/>
        <v>1000</v>
      </c>
      <c r="D407" s="11">
        <f>IF(VLOOKUP(A407,[1]DI!$A$4:$B$15000,2)=0,D406,VLOOKUP(A407,[1]DI!$A$4:$B$15000,2))</f>
        <v>0.1265</v>
      </c>
      <c r="E407" s="70">
        <f t="shared" si="136"/>
        <v>1.0004727899999999</v>
      </c>
      <c r="F407" s="70">
        <f>(TRUNC(PRODUCT($E$12:$E406),16))</f>
        <v>1.0917710279042701</v>
      </c>
      <c r="G407" s="70">
        <f t="shared" si="137"/>
        <v>1.06716372908086</v>
      </c>
      <c r="H407" s="70">
        <f t="shared" si="138"/>
        <v>1.0230585999999999</v>
      </c>
      <c r="I407" s="69">
        <f t="shared" si="127"/>
        <v>0.04</v>
      </c>
      <c r="J407" s="71">
        <f t="shared" si="128"/>
        <v>44635</v>
      </c>
      <c r="K407" s="72">
        <f t="shared" si="129"/>
        <v>51</v>
      </c>
      <c r="L407" s="73">
        <f t="shared" si="123"/>
        <v>51</v>
      </c>
      <c r="M407" s="74">
        <f t="shared" si="124"/>
        <v>1.007969111</v>
      </c>
      <c r="N407" s="74">
        <f t="shared" si="125"/>
        <v>1.031211468</v>
      </c>
      <c r="O407" s="73">
        <f t="shared" si="130"/>
        <v>0</v>
      </c>
      <c r="P407" s="70">
        <f t="shared" si="131"/>
        <v>31.211468</v>
      </c>
      <c r="Q407" s="70">
        <f t="shared" si="132"/>
        <v>0</v>
      </c>
      <c r="R407" s="75" t="str">
        <f t="shared" si="133"/>
        <v>A+J=</v>
      </c>
      <c r="S407" s="71">
        <f t="shared" si="134"/>
        <v>44819</v>
      </c>
      <c r="T407" s="16"/>
      <c r="U407" s="8"/>
      <c r="V407" s="8"/>
      <c r="W407" s="16"/>
      <c r="X407" s="18"/>
      <c r="Y407" s="16"/>
      <c r="Z407" s="16"/>
      <c r="AA407" s="16"/>
      <c r="AB407" s="16"/>
      <c r="AC407" s="16"/>
      <c r="AD407" s="19"/>
      <c r="AE407" s="16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8"/>
      <c r="FR407" s="18"/>
      <c r="FS407" s="18"/>
      <c r="FT407" s="18"/>
      <c r="FU407" s="18"/>
      <c r="FV407" s="18"/>
      <c r="FW407" s="18"/>
      <c r="FX407" s="18"/>
      <c r="FY407" s="18"/>
      <c r="FZ407" s="18"/>
      <c r="GA407" s="18"/>
      <c r="GB407" s="18"/>
      <c r="GC407" s="18"/>
      <c r="GD407" s="18"/>
      <c r="GE407" s="18"/>
      <c r="GF407" s="18"/>
      <c r="GG407" s="18"/>
      <c r="GH407" s="18"/>
      <c r="GI407" s="18"/>
      <c r="GJ407" s="18"/>
      <c r="GK407" s="18"/>
      <c r="GL407" s="18"/>
    </row>
    <row r="408" spans="1:194" x14ac:dyDescent="0.15">
      <c r="A408" s="68">
        <f t="shared" si="135"/>
        <v>44711</v>
      </c>
      <c r="B408" s="81">
        <f t="shared" si="126"/>
        <v>1031.859596</v>
      </c>
      <c r="C408" s="70">
        <f t="shared" si="122"/>
        <v>1000</v>
      </c>
      <c r="D408" s="11">
        <f>IF(VLOOKUP(A408,[1]DI!$A$4:$B$15000,2)=0,D407,VLOOKUP(A408,[1]DI!$A$4:$B$15000,2))</f>
        <v>0.1265</v>
      </c>
      <c r="E408" s="70">
        <f t="shared" si="136"/>
        <v>1.0004727899999999</v>
      </c>
      <c r="F408" s="70">
        <f>(TRUNC(PRODUCT($E$12:$E407),16))</f>
        <v>1.09228720632855</v>
      </c>
      <c r="G408" s="70">
        <f t="shared" si="137"/>
        <v>1.06716372908086</v>
      </c>
      <c r="H408" s="70">
        <f t="shared" si="138"/>
        <v>1.02354229</v>
      </c>
      <c r="I408" s="69">
        <f t="shared" si="127"/>
        <v>0.04</v>
      </c>
      <c r="J408" s="71">
        <f t="shared" si="128"/>
        <v>44635</v>
      </c>
      <c r="K408" s="72">
        <f t="shared" si="129"/>
        <v>52</v>
      </c>
      <c r="L408" s="73">
        <f t="shared" si="123"/>
        <v>52</v>
      </c>
      <c r="M408" s="74">
        <f t="shared" si="124"/>
        <v>1.0081260009999999</v>
      </c>
      <c r="N408" s="74">
        <f t="shared" si="125"/>
        <v>1.0318595960000001</v>
      </c>
      <c r="O408" s="73">
        <f t="shared" si="130"/>
        <v>0</v>
      </c>
      <c r="P408" s="70">
        <f t="shared" si="131"/>
        <v>31.859596</v>
      </c>
      <c r="Q408" s="70">
        <f t="shared" si="132"/>
        <v>0</v>
      </c>
      <c r="R408" s="75" t="str">
        <f t="shared" si="133"/>
        <v>A+J=</v>
      </c>
      <c r="S408" s="71">
        <f t="shared" si="134"/>
        <v>44819</v>
      </c>
      <c r="T408" s="8"/>
      <c r="U408" s="8"/>
      <c r="V408" s="8"/>
      <c r="W408" s="8"/>
      <c r="X408" s="1"/>
      <c r="Y408" s="8"/>
      <c r="Z408" s="8"/>
      <c r="AA408" s="8"/>
      <c r="AB408" s="8"/>
      <c r="AC408" s="8"/>
      <c r="AD408" s="9"/>
      <c r="AE408" s="8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</row>
    <row r="409" spans="1:194" x14ac:dyDescent="0.15">
      <c r="A409" s="68">
        <f t="shared" si="135"/>
        <v>44712</v>
      </c>
      <c r="B409" s="81">
        <f t="shared" si="126"/>
        <v>1032.508133</v>
      </c>
      <c r="C409" s="70">
        <f t="shared" si="122"/>
        <v>1000</v>
      </c>
      <c r="D409" s="11">
        <f>IF(VLOOKUP(A409,[1]DI!$A$4:$B$15000,2)=0,D408,VLOOKUP(A409,[1]DI!$A$4:$B$15000,2))</f>
        <v>0.1265</v>
      </c>
      <c r="E409" s="70">
        <f t="shared" si="136"/>
        <v>1.0004727899999999</v>
      </c>
      <c r="F409" s="70">
        <f>(TRUNC(PRODUCT($E$12:$E408),16))</f>
        <v>1.0928036287968299</v>
      </c>
      <c r="G409" s="70">
        <f t="shared" si="137"/>
        <v>1.06716372908086</v>
      </c>
      <c r="H409" s="70">
        <f t="shared" si="138"/>
        <v>1.0240262099999999</v>
      </c>
      <c r="I409" s="69">
        <f t="shared" si="127"/>
        <v>0.04</v>
      </c>
      <c r="J409" s="71">
        <f t="shared" si="128"/>
        <v>44635</v>
      </c>
      <c r="K409" s="72">
        <f t="shared" si="129"/>
        <v>53</v>
      </c>
      <c r="L409" s="73">
        <f t="shared" si="123"/>
        <v>53</v>
      </c>
      <c r="M409" s="74">
        <f t="shared" si="124"/>
        <v>1.008282916</v>
      </c>
      <c r="N409" s="74">
        <f t="shared" si="125"/>
        <v>1.0325081330000001</v>
      </c>
      <c r="O409" s="73">
        <f t="shared" si="130"/>
        <v>0</v>
      </c>
      <c r="P409" s="70">
        <f t="shared" si="131"/>
        <v>32.508133000000001</v>
      </c>
      <c r="Q409" s="70">
        <f t="shared" si="132"/>
        <v>0</v>
      </c>
      <c r="R409" s="75" t="str">
        <f t="shared" si="133"/>
        <v>A+J=</v>
      </c>
      <c r="S409" s="71">
        <f t="shared" si="134"/>
        <v>44819</v>
      </c>
      <c r="T409" s="8"/>
      <c r="U409" s="8"/>
      <c r="V409" s="8"/>
      <c r="W409" s="8"/>
      <c r="X409" s="1"/>
      <c r="Y409" s="8"/>
      <c r="Z409" s="8"/>
      <c r="AA409" s="8"/>
      <c r="AB409" s="8"/>
      <c r="AC409" s="8"/>
      <c r="AD409" s="9"/>
      <c r="AE409" s="8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</row>
    <row r="410" spans="1:194" x14ac:dyDescent="0.15">
      <c r="A410" s="68">
        <f t="shared" si="135"/>
        <v>44713</v>
      </c>
      <c r="B410" s="81">
        <f t="shared" si="126"/>
        <v>1033.1570790000001</v>
      </c>
      <c r="C410" s="70">
        <f t="shared" si="122"/>
        <v>1000</v>
      </c>
      <c r="D410" s="11">
        <f>IF(VLOOKUP(A410,[1]DI!$A$4:$B$15000,2)=0,D409,VLOOKUP(A410,[1]DI!$A$4:$B$15000,2))</f>
        <v>0.1265</v>
      </c>
      <c r="E410" s="70">
        <f t="shared" si="136"/>
        <v>1.0004727899999999</v>
      </c>
      <c r="F410" s="70">
        <f>(TRUNC(PRODUCT($E$12:$E409),16))</f>
        <v>1.0933202954244901</v>
      </c>
      <c r="G410" s="70">
        <f t="shared" si="137"/>
        <v>1.06716372908086</v>
      </c>
      <c r="H410" s="70">
        <f t="shared" si="138"/>
        <v>1.0245103600000001</v>
      </c>
      <c r="I410" s="69">
        <f t="shared" si="127"/>
        <v>0.04</v>
      </c>
      <c r="J410" s="71">
        <f t="shared" si="128"/>
        <v>44635</v>
      </c>
      <c r="K410" s="72">
        <f t="shared" si="129"/>
        <v>54</v>
      </c>
      <c r="L410" s="73">
        <f t="shared" si="123"/>
        <v>54</v>
      </c>
      <c r="M410" s="74">
        <f t="shared" si="124"/>
        <v>1.008439855</v>
      </c>
      <c r="N410" s="74">
        <f t="shared" si="125"/>
        <v>1.033157079</v>
      </c>
      <c r="O410" s="73">
        <f t="shared" si="130"/>
        <v>0</v>
      </c>
      <c r="P410" s="70">
        <f t="shared" si="131"/>
        <v>33.157079000000003</v>
      </c>
      <c r="Q410" s="70">
        <f t="shared" si="132"/>
        <v>0</v>
      </c>
      <c r="R410" s="75" t="str">
        <f t="shared" si="133"/>
        <v>A+J=</v>
      </c>
      <c r="S410" s="71">
        <f t="shared" si="134"/>
        <v>44819</v>
      </c>
      <c r="T410" s="8"/>
      <c r="U410" s="8"/>
      <c r="V410" s="8"/>
      <c r="W410" s="8"/>
      <c r="X410" s="1"/>
      <c r="Y410" s="8"/>
      <c r="Z410" s="8"/>
      <c r="AA410" s="8"/>
      <c r="AB410" s="8"/>
      <c r="AC410" s="8"/>
      <c r="AD410" s="9"/>
      <c r="AE410" s="8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</row>
    <row r="411" spans="1:194" x14ac:dyDescent="0.15">
      <c r="A411" s="68">
        <f t="shared" si="135"/>
        <v>44714</v>
      </c>
      <c r="B411" s="81">
        <f t="shared" si="126"/>
        <v>1033.80643399</v>
      </c>
      <c r="C411" s="70">
        <f t="shared" si="122"/>
        <v>1000</v>
      </c>
      <c r="D411" s="11">
        <f>IF(VLOOKUP(A411,[1]DI!$A$4:$B$15000,2)=0,D410,VLOOKUP(A411,[1]DI!$A$4:$B$15000,2))</f>
        <v>0.1265</v>
      </c>
      <c r="E411" s="70">
        <f t="shared" si="136"/>
        <v>1.0004727899999999</v>
      </c>
      <c r="F411" s="70">
        <f>(TRUNC(PRODUCT($E$12:$E410),16))</f>
        <v>1.0938372063269599</v>
      </c>
      <c r="G411" s="70">
        <f t="shared" si="137"/>
        <v>1.06716372908086</v>
      </c>
      <c r="H411" s="70">
        <f t="shared" si="138"/>
        <v>1.0249947399999999</v>
      </c>
      <c r="I411" s="69">
        <f t="shared" si="127"/>
        <v>0.04</v>
      </c>
      <c r="J411" s="71">
        <f t="shared" si="128"/>
        <v>44635</v>
      </c>
      <c r="K411" s="72">
        <f t="shared" si="129"/>
        <v>55</v>
      </c>
      <c r="L411" s="73">
        <f t="shared" si="123"/>
        <v>55</v>
      </c>
      <c r="M411" s="74">
        <f t="shared" si="124"/>
        <v>1.0085968190000001</v>
      </c>
      <c r="N411" s="74">
        <f t="shared" si="125"/>
        <v>1.0338064339999999</v>
      </c>
      <c r="O411" s="73">
        <f t="shared" si="130"/>
        <v>0</v>
      </c>
      <c r="P411" s="70">
        <f t="shared" si="131"/>
        <v>33.806433990000002</v>
      </c>
      <c r="Q411" s="70">
        <f t="shared" si="132"/>
        <v>0</v>
      </c>
      <c r="R411" s="75" t="str">
        <f t="shared" si="133"/>
        <v>A+J=</v>
      </c>
      <c r="S411" s="71">
        <f t="shared" si="134"/>
        <v>44819</v>
      </c>
      <c r="T411" s="8"/>
      <c r="U411" s="8"/>
      <c r="V411" s="8"/>
      <c r="W411" s="8"/>
      <c r="X411" s="1"/>
      <c r="Y411" s="8"/>
      <c r="Z411" s="8"/>
      <c r="AA411" s="8"/>
      <c r="AB411" s="8"/>
      <c r="AC411" s="8"/>
      <c r="AD411" s="9"/>
      <c r="AE411" s="8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</row>
    <row r="412" spans="1:194" x14ac:dyDescent="0.15">
      <c r="A412" s="68">
        <f t="shared" si="135"/>
        <v>44715</v>
      </c>
      <c r="B412" s="81">
        <f t="shared" si="126"/>
        <v>1034.456187</v>
      </c>
      <c r="C412" s="70">
        <f t="shared" si="122"/>
        <v>1000</v>
      </c>
      <c r="D412" s="11">
        <f>IF(VLOOKUP(A412,[1]DI!$A$4:$B$15000,2)=0,D411,VLOOKUP(A412,[1]DI!$A$4:$B$15000,2))</f>
        <v>0.1265</v>
      </c>
      <c r="E412" s="70">
        <f t="shared" si="136"/>
        <v>1.0004727899999999</v>
      </c>
      <c r="F412" s="70">
        <f>(TRUNC(PRODUCT($E$12:$E411),16))</f>
        <v>1.09435436161974</v>
      </c>
      <c r="G412" s="70">
        <f t="shared" si="137"/>
        <v>1.06716372908086</v>
      </c>
      <c r="H412" s="70">
        <f t="shared" si="138"/>
        <v>1.02547934</v>
      </c>
      <c r="I412" s="69">
        <f t="shared" si="127"/>
        <v>0.04</v>
      </c>
      <c r="J412" s="71">
        <f t="shared" si="128"/>
        <v>44635</v>
      </c>
      <c r="K412" s="72">
        <f t="shared" si="129"/>
        <v>56</v>
      </c>
      <c r="L412" s="73">
        <f t="shared" si="123"/>
        <v>56</v>
      </c>
      <c r="M412" s="74">
        <f t="shared" si="124"/>
        <v>1.0087538060000001</v>
      </c>
      <c r="N412" s="74">
        <f t="shared" si="125"/>
        <v>1.034456187</v>
      </c>
      <c r="O412" s="73">
        <f t="shared" si="130"/>
        <v>0</v>
      </c>
      <c r="P412" s="70">
        <f t="shared" si="131"/>
        <v>34.456187</v>
      </c>
      <c r="Q412" s="70">
        <f t="shared" si="132"/>
        <v>0</v>
      </c>
      <c r="R412" s="75" t="str">
        <f t="shared" si="133"/>
        <v>A+J=</v>
      </c>
      <c r="S412" s="71">
        <f t="shared" si="134"/>
        <v>44819</v>
      </c>
      <c r="T412" s="8"/>
      <c r="U412" s="8"/>
      <c r="V412" s="8"/>
      <c r="W412" s="8"/>
      <c r="X412" s="1"/>
      <c r="Y412" s="8"/>
      <c r="Z412" s="8"/>
      <c r="AA412" s="8"/>
      <c r="AB412" s="8"/>
      <c r="AC412" s="8"/>
      <c r="AD412" s="9"/>
      <c r="AE412" s="8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</row>
    <row r="413" spans="1:194" x14ac:dyDescent="0.15">
      <c r="A413" s="68">
        <f t="shared" si="135"/>
        <v>44718</v>
      </c>
      <c r="B413" s="81">
        <f t="shared" si="126"/>
        <v>1035.1063610000001</v>
      </c>
      <c r="C413" s="70">
        <f t="shared" si="122"/>
        <v>1000</v>
      </c>
      <c r="D413" s="11">
        <f>IF(VLOOKUP(A413,[1]DI!$A$4:$B$15000,2)=0,D412,VLOOKUP(A413,[1]DI!$A$4:$B$15000,2))</f>
        <v>0.1265</v>
      </c>
      <c r="E413" s="70">
        <f t="shared" si="136"/>
        <v>1.0004727899999999</v>
      </c>
      <c r="F413" s="70">
        <f>(TRUNC(PRODUCT($E$12:$E412),16))</f>
        <v>1.0948717614183701</v>
      </c>
      <c r="G413" s="70">
        <f t="shared" si="137"/>
        <v>1.06716372908086</v>
      </c>
      <c r="H413" s="70">
        <f t="shared" si="138"/>
        <v>1.0259641799999999</v>
      </c>
      <c r="I413" s="69">
        <f t="shared" si="127"/>
        <v>0.04</v>
      </c>
      <c r="J413" s="71">
        <f t="shared" si="128"/>
        <v>44635</v>
      </c>
      <c r="K413" s="72">
        <f t="shared" si="129"/>
        <v>57</v>
      </c>
      <c r="L413" s="73">
        <f t="shared" si="123"/>
        <v>57</v>
      </c>
      <c r="M413" s="74">
        <f t="shared" si="124"/>
        <v>1.008910819</v>
      </c>
      <c r="N413" s="74">
        <f t="shared" si="125"/>
        <v>1.035106361</v>
      </c>
      <c r="O413" s="73">
        <f t="shared" si="130"/>
        <v>0</v>
      </c>
      <c r="P413" s="70">
        <f t="shared" si="131"/>
        <v>35.106361</v>
      </c>
      <c r="Q413" s="70">
        <f t="shared" si="132"/>
        <v>0</v>
      </c>
      <c r="R413" s="75" t="str">
        <f t="shared" si="133"/>
        <v>A+J=</v>
      </c>
      <c r="S413" s="71">
        <f t="shared" si="134"/>
        <v>44819</v>
      </c>
      <c r="T413" s="8"/>
      <c r="U413" s="8"/>
      <c r="V413" s="8"/>
      <c r="W413" s="8"/>
      <c r="X413" s="1"/>
      <c r="Y413" s="8"/>
      <c r="Z413" s="8"/>
      <c r="AA413" s="8"/>
      <c r="AB413" s="8"/>
      <c r="AC413" s="8"/>
      <c r="AD413" s="9"/>
      <c r="AE413" s="8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</row>
    <row r="414" spans="1:194" x14ac:dyDescent="0.15">
      <c r="A414" s="68">
        <f t="shared" si="135"/>
        <v>44719</v>
      </c>
      <c r="B414" s="81">
        <f t="shared" si="126"/>
        <v>1035.756944</v>
      </c>
      <c r="C414" s="70">
        <f t="shared" si="122"/>
        <v>1000</v>
      </c>
      <c r="D414" s="11">
        <f>IF(VLOOKUP(A414,[1]DI!$A$4:$B$15000,2)=0,D413,VLOOKUP(A414,[1]DI!$A$4:$B$15000,2))</f>
        <v>0.1265</v>
      </c>
      <c r="E414" s="70">
        <f t="shared" si="136"/>
        <v>1.0004727899999999</v>
      </c>
      <c r="F414" s="70">
        <f>(TRUNC(PRODUCT($E$12:$E413),16))</f>
        <v>1.0953894058384499</v>
      </c>
      <c r="G414" s="70">
        <f t="shared" si="137"/>
        <v>1.06716372908086</v>
      </c>
      <c r="H414" s="70">
        <f t="shared" si="138"/>
        <v>1.02644925</v>
      </c>
      <c r="I414" s="69">
        <f t="shared" si="127"/>
        <v>0.04</v>
      </c>
      <c r="J414" s="71">
        <f t="shared" si="128"/>
        <v>44635</v>
      </c>
      <c r="K414" s="72">
        <f t="shared" si="129"/>
        <v>58</v>
      </c>
      <c r="L414" s="73">
        <f t="shared" si="123"/>
        <v>58</v>
      </c>
      <c r="M414" s="74">
        <f t="shared" si="124"/>
        <v>1.0090678559999999</v>
      </c>
      <c r="N414" s="74">
        <f t="shared" si="125"/>
        <v>1.0357569440000001</v>
      </c>
      <c r="O414" s="73">
        <f t="shared" si="130"/>
        <v>0</v>
      </c>
      <c r="P414" s="70">
        <f t="shared" si="131"/>
        <v>35.756943999999997</v>
      </c>
      <c r="Q414" s="70">
        <f t="shared" si="132"/>
        <v>0</v>
      </c>
      <c r="R414" s="75" t="str">
        <f t="shared" si="133"/>
        <v>A+J=</v>
      </c>
      <c r="S414" s="71">
        <f t="shared" si="134"/>
        <v>44819</v>
      </c>
      <c r="T414" s="8"/>
      <c r="U414" s="8"/>
      <c r="V414" s="8"/>
      <c r="W414" s="8"/>
      <c r="X414" s="1"/>
      <c r="Y414" s="8"/>
      <c r="Z414" s="8"/>
      <c r="AA414" s="8"/>
      <c r="AB414" s="8"/>
      <c r="AC414" s="8"/>
      <c r="AD414" s="9"/>
      <c r="AE414" s="8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</row>
    <row r="415" spans="1:194" x14ac:dyDescent="0.15">
      <c r="A415" s="68">
        <f t="shared" si="135"/>
        <v>44720</v>
      </c>
      <c r="B415" s="81">
        <f t="shared" si="126"/>
        <v>1036.4079260000001</v>
      </c>
      <c r="C415" s="70">
        <f t="shared" si="122"/>
        <v>1000</v>
      </c>
      <c r="D415" s="11">
        <f>IF(VLOOKUP(A415,[1]DI!$A$4:$B$15000,2)=0,D414,VLOOKUP(A415,[1]DI!$A$4:$B$15000,2))</f>
        <v>0.1265</v>
      </c>
      <c r="E415" s="70">
        <f t="shared" si="136"/>
        <v>1.0004727899999999</v>
      </c>
      <c r="F415" s="70">
        <f>(TRUNC(PRODUCT($E$12:$E414),16))</f>
        <v>1.0959072949956401</v>
      </c>
      <c r="G415" s="70">
        <f t="shared" si="137"/>
        <v>1.06716372908086</v>
      </c>
      <c r="H415" s="70">
        <f t="shared" si="138"/>
        <v>1.0269345400000001</v>
      </c>
      <c r="I415" s="69">
        <f t="shared" si="127"/>
        <v>0.04</v>
      </c>
      <c r="J415" s="71">
        <f t="shared" si="128"/>
        <v>44635</v>
      </c>
      <c r="K415" s="72">
        <f t="shared" si="129"/>
        <v>59</v>
      </c>
      <c r="L415" s="73">
        <f t="shared" si="123"/>
        <v>59</v>
      </c>
      <c r="M415" s="74">
        <f t="shared" si="124"/>
        <v>1.0092249170000001</v>
      </c>
      <c r="N415" s="74">
        <f t="shared" si="125"/>
        <v>1.0364079260000001</v>
      </c>
      <c r="O415" s="73">
        <f t="shared" si="130"/>
        <v>0</v>
      </c>
      <c r="P415" s="70">
        <f t="shared" si="131"/>
        <v>36.407926000000003</v>
      </c>
      <c r="Q415" s="70">
        <f t="shared" si="132"/>
        <v>0</v>
      </c>
      <c r="R415" s="75" t="str">
        <f t="shared" si="133"/>
        <v>A+J=</v>
      </c>
      <c r="S415" s="71">
        <f t="shared" si="134"/>
        <v>44819</v>
      </c>
      <c r="T415" s="8"/>
      <c r="U415" s="8"/>
      <c r="V415" s="8"/>
      <c r="W415" s="8"/>
      <c r="X415" s="1"/>
      <c r="Y415" s="8"/>
      <c r="Z415" s="8"/>
      <c r="AA415" s="8"/>
      <c r="AB415" s="8"/>
      <c r="AC415" s="8"/>
      <c r="AD415" s="9"/>
      <c r="AE415" s="8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</row>
    <row r="416" spans="1:194" x14ac:dyDescent="0.15">
      <c r="A416" s="68">
        <f t="shared" si="135"/>
        <v>44721</v>
      </c>
      <c r="B416" s="81">
        <f t="shared" si="126"/>
        <v>1037.0593280000001</v>
      </c>
      <c r="C416" s="70">
        <f t="shared" si="122"/>
        <v>1000</v>
      </c>
      <c r="D416" s="11">
        <f>IF(VLOOKUP(A416,[1]DI!$A$4:$B$15000,2)=0,D415,VLOOKUP(A416,[1]DI!$A$4:$B$15000,2))</f>
        <v>0.1265</v>
      </c>
      <c r="E416" s="70">
        <f t="shared" si="136"/>
        <v>1.0004727899999999</v>
      </c>
      <c r="F416" s="70">
        <f>(TRUNC(PRODUCT($E$12:$E415),16))</f>
        <v>1.0964254290056401</v>
      </c>
      <c r="G416" s="70">
        <f t="shared" si="137"/>
        <v>1.06716372908086</v>
      </c>
      <c r="H416" s="70">
        <f t="shared" si="138"/>
        <v>1.02742007</v>
      </c>
      <c r="I416" s="69">
        <f t="shared" si="127"/>
        <v>0.04</v>
      </c>
      <c r="J416" s="71">
        <f t="shared" si="128"/>
        <v>44635</v>
      </c>
      <c r="K416" s="72">
        <f t="shared" si="129"/>
        <v>60</v>
      </c>
      <c r="L416" s="73">
        <f t="shared" si="123"/>
        <v>60</v>
      </c>
      <c r="M416" s="74">
        <f t="shared" si="124"/>
        <v>1.009382003</v>
      </c>
      <c r="N416" s="74">
        <f t="shared" si="125"/>
        <v>1.037059328</v>
      </c>
      <c r="O416" s="73">
        <f t="shared" si="130"/>
        <v>0</v>
      </c>
      <c r="P416" s="70">
        <f t="shared" si="131"/>
        <v>37.059328000000001</v>
      </c>
      <c r="Q416" s="70">
        <f t="shared" si="132"/>
        <v>0</v>
      </c>
      <c r="R416" s="75" t="str">
        <f t="shared" si="133"/>
        <v>A+J=</v>
      </c>
      <c r="S416" s="71">
        <f t="shared" si="134"/>
        <v>44819</v>
      </c>
      <c r="T416" s="8"/>
      <c r="U416" s="8"/>
      <c r="V416" s="8"/>
      <c r="W416" s="8"/>
      <c r="X416" s="1"/>
      <c r="Y416" s="8"/>
      <c r="Z416" s="8"/>
      <c r="AA416" s="8"/>
      <c r="AB416" s="8"/>
      <c r="AC416" s="8"/>
      <c r="AD416" s="9"/>
      <c r="AE416" s="8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</row>
    <row r="417" spans="1:191" x14ac:dyDescent="0.15">
      <c r="A417" s="68">
        <f t="shared" si="135"/>
        <v>44722</v>
      </c>
      <c r="B417" s="81">
        <f t="shared" si="126"/>
        <v>1037.71112999</v>
      </c>
      <c r="C417" s="70">
        <f t="shared" si="122"/>
        <v>1000</v>
      </c>
      <c r="D417" s="11">
        <f>IF(VLOOKUP(A417,[1]DI!$A$4:$B$15000,2)=0,D416,VLOOKUP(A417,[1]DI!$A$4:$B$15000,2))</f>
        <v>0.1265</v>
      </c>
      <c r="E417" s="70">
        <f t="shared" si="136"/>
        <v>1.0004727899999999</v>
      </c>
      <c r="F417" s="70">
        <f>(TRUNC(PRODUCT($E$12:$E416),16))</f>
        <v>1.09694380798422</v>
      </c>
      <c r="G417" s="70">
        <f t="shared" si="137"/>
        <v>1.06716372908086</v>
      </c>
      <c r="H417" s="70">
        <f t="shared" si="138"/>
        <v>1.02790582</v>
      </c>
      <c r="I417" s="69">
        <f t="shared" si="127"/>
        <v>0.04</v>
      </c>
      <c r="J417" s="71">
        <f t="shared" si="128"/>
        <v>44635</v>
      </c>
      <c r="K417" s="72">
        <f t="shared" si="129"/>
        <v>61</v>
      </c>
      <c r="L417" s="73">
        <f t="shared" si="123"/>
        <v>61</v>
      </c>
      <c r="M417" s="74">
        <f t="shared" si="124"/>
        <v>1.009539113</v>
      </c>
      <c r="N417" s="74">
        <f t="shared" si="125"/>
        <v>1.0377111299999999</v>
      </c>
      <c r="O417" s="73">
        <f t="shared" si="130"/>
        <v>0</v>
      </c>
      <c r="P417" s="70">
        <f t="shared" si="131"/>
        <v>37.711129990000003</v>
      </c>
      <c r="Q417" s="70">
        <f t="shared" si="132"/>
        <v>0</v>
      </c>
      <c r="R417" s="75" t="str">
        <f t="shared" si="133"/>
        <v>A+J=</v>
      </c>
      <c r="S417" s="71">
        <f t="shared" si="134"/>
        <v>44819</v>
      </c>
      <c r="T417" s="8"/>
      <c r="U417" s="8"/>
      <c r="V417" s="8"/>
      <c r="W417" s="8"/>
      <c r="X417" s="1"/>
      <c r="Y417" s="8"/>
      <c r="Z417" s="8"/>
      <c r="AA417" s="8"/>
      <c r="AB417" s="8"/>
      <c r="AC417" s="8"/>
      <c r="AD417" s="9"/>
      <c r="AE417" s="8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</row>
    <row r="418" spans="1:191" x14ac:dyDescent="0.15">
      <c r="A418" s="68">
        <f t="shared" si="135"/>
        <v>44725</v>
      </c>
      <c r="B418" s="81">
        <f t="shared" si="126"/>
        <v>1038.3633409900001</v>
      </c>
      <c r="C418" s="70">
        <f t="shared" si="122"/>
        <v>1000</v>
      </c>
      <c r="D418" s="11">
        <f>IF(VLOOKUP(A418,[1]DI!$A$4:$B$15000,2)=0,D417,VLOOKUP(A418,[1]DI!$A$4:$B$15000,2))</f>
        <v>0.1265</v>
      </c>
      <c r="E418" s="70">
        <f t="shared" si="136"/>
        <v>1.0004727899999999</v>
      </c>
      <c r="F418" s="70">
        <f>(TRUNC(PRODUCT($E$12:$E417),16))</f>
        <v>1.0974624320472</v>
      </c>
      <c r="G418" s="70">
        <f t="shared" si="137"/>
        <v>1.06716372908086</v>
      </c>
      <c r="H418" s="70">
        <f t="shared" si="138"/>
        <v>1.0283918000000001</v>
      </c>
      <c r="I418" s="69">
        <f t="shared" si="127"/>
        <v>0.04</v>
      </c>
      <c r="J418" s="71">
        <f t="shared" si="128"/>
        <v>44635</v>
      </c>
      <c r="K418" s="72">
        <f t="shared" si="129"/>
        <v>62</v>
      </c>
      <c r="L418" s="73">
        <f t="shared" si="123"/>
        <v>62</v>
      </c>
      <c r="M418" s="74">
        <f t="shared" si="124"/>
        <v>1.0096962469999999</v>
      </c>
      <c r="N418" s="74">
        <f t="shared" si="125"/>
        <v>1.0383633409999999</v>
      </c>
      <c r="O418" s="73">
        <f t="shared" si="130"/>
        <v>0</v>
      </c>
      <c r="P418" s="70">
        <f t="shared" si="131"/>
        <v>38.363340989999998</v>
      </c>
      <c r="Q418" s="70">
        <f t="shared" si="132"/>
        <v>0</v>
      </c>
      <c r="R418" s="75" t="str">
        <f t="shared" si="133"/>
        <v>A+J=</v>
      </c>
      <c r="S418" s="71">
        <f t="shared" si="134"/>
        <v>44819</v>
      </c>
      <c r="T418" s="8"/>
      <c r="U418" s="8"/>
      <c r="V418" s="8"/>
      <c r="W418" s="8"/>
      <c r="X418" s="1"/>
      <c r="Y418" s="8"/>
      <c r="Z418" s="8"/>
      <c r="AA418" s="8"/>
      <c r="AB418" s="8"/>
      <c r="AC418" s="8"/>
      <c r="AD418" s="9"/>
      <c r="AE418" s="8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</row>
    <row r="419" spans="1:191" x14ac:dyDescent="0.15">
      <c r="A419" s="68">
        <f t="shared" si="135"/>
        <v>44726</v>
      </c>
      <c r="B419" s="81">
        <f t="shared" si="126"/>
        <v>1039.0159739999999</v>
      </c>
      <c r="C419" s="70">
        <f t="shared" si="122"/>
        <v>1000</v>
      </c>
      <c r="D419" s="11">
        <f>IF(VLOOKUP(A419,[1]DI!$A$4:$B$15000,2)=0,D418,VLOOKUP(A419,[1]DI!$A$4:$B$15000,2))</f>
        <v>0.1265</v>
      </c>
      <c r="E419" s="70">
        <f t="shared" si="136"/>
        <v>1.0004727899999999</v>
      </c>
      <c r="F419" s="70">
        <f>(TRUNC(PRODUCT($E$12:$E418),16))</f>
        <v>1.09798130131044</v>
      </c>
      <c r="G419" s="70">
        <f t="shared" si="137"/>
        <v>1.06716372908086</v>
      </c>
      <c r="H419" s="70">
        <f t="shared" si="138"/>
        <v>1.0288780200000001</v>
      </c>
      <c r="I419" s="69">
        <f t="shared" si="127"/>
        <v>0.04</v>
      </c>
      <c r="J419" s="71">
        <f t="shared" si="128"/>
        <v>44635</v>
      </c>
      <c r="K419" s="72">
        <f t="shared" si="129"/>
        <v>63</v>
      </c>
      <c r="L419" s="73">
        <f t="shared" si="123"/>
        <v>63</v>
      </c>
      <c r="M419" s="74">
        <f t="shared" si="124"/>
        <v>1.009853407</v>
      </c>
      <c r="N419" s="74">
        <f t="shared" si="125"/>
        <v>1.039015974</v>
      </c>
      <c r="O419" s="73">
        <f t="shared" si="130"/>
        <v>0</v>
      </c>
      <c r="P419" s="70">
        <f t="shared" si="131"/>
        <v>39.015974</v>
      </c>
      <c r="Q419" s="70">
        <f t="shared" si="132"/>
        <v>0</v>
      </c>
      <c r="R419" s="75" t="str">
        <f t="shared" si="133"/>
        <v>A+J=</v>
      </c>
      <c r="S419" s="71">
        <f t="shared" si="134"/>
        <v>44819</v>
      </c>
      <c r="T419" s="8"/>
      <c r="U419" s="8"/>
      <c r="V419" s="8"/>
      <c r="W419" s="8"/>
      <c r="X419" s="1"/>
      <c r="Y419" s="8"/>
      <c r="Z419" s="8"/>
      <c r="AA419" s="8"/>
      <c r="AB419" s="8"/>
      <c r="AC419" s="8"/>
      <c r="AD419" s="9"/>
      <c r="AE419" s="8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</row>
    <row r="420" spans="1:191" x14ac:dyDescent="0.15">
      <c r="A420" s="68">
        <f t="shared" si="135"/>
        <v>44727</v>
      </c>
      <c r="B420" s="81">
        <f t="shared" si="126"/>
        <v>1039.6690060000001</v>
      </c>
      <c r="C420" s="70">
        <f t="shared" si="122"/>
        <v>1000</v>
      </c>
      <c r="D420" s="11">
        <f>IF(VLOOKUP(A420,[1]DI!$A$4:$B$15000,2)=0,D419,VLOOKUP(A420,[1]DI!$A$4:$B$15000,2))</f>
        <v>0.1265</v>
      </c>
      <c r="E420" s="70">
        <f t="shared" si="136"/>
        <v>1.0004727899999999</v>
      </c>
      <c r="F420" s="70">
        <f>(TRUNC(PRODUCT($E$12:$E419),16))</f>
        <v>1.0985004158898899</v>
      </c>
      <c r="G420" s="70">
        <f t="shared" si="137"/>
        <v>1.06716372908086</v>
      </c>
      <c r="H420" s="70">
        <f t="shared" si="138"/>
        <v>1.02936446</v>
      </c>
      <c r="I420" s="69">
        <f t="shared" si="127"/>
        <v>0.04</v>
      </c>
      <c r="J420" s="71">
        <f t="shared" si="128"/>
        <v>44635</v>
      </c>
      <c r="K420" s="72">
        <f t="shared" si="129"/>
        <v>64</v>
      </c>
      <c r="L420" s="73">
        <f t="shared" si="123"/>
        <v>64</v>
      </c>
      <c r="M420" s="74">
        <f t="shared" si="124"/>
        <v>1.01001059</v>
      </c>
      <c r="N420" s="74">
        <f t="shared" si="125"/>
        <v>1.039669006</v>
      </c>
      <c r="O420" s="73">
        <f t="shared" si="130"/>
        <v>0</v>
      </c>
      <c r="P420" s="70">
        <f t="shared" si="131"/>
        <v>39.669006000000003</v>
      </c>
      <c r="Q420" s="70">
        <f t="shared" si="132"/>
        <v>0</v>
      </c>
      <c r="R420" s="75" t="str">
        <f t="shared" si="133"/>
        <v>A+J=</v>
      </c>
      <c r="S420" s="71">
        <f t="shared" si="134"/>
        <v>44819</v>
      </c>
      <c r="T420" s="8"/>
      <c r="U420" s="8"/>
      <c r="V420" s="8"/>
      <c r="W420" s="8"/>
      <c r="X420" s="1"/>
      <c r="Y420" s="8"/>
      <c r="Z420" s="8"/>
      <c r="AA420" s="8"/>
      <c r="AB420" s="8"/>
      <c r="AC420" s="8"/>
      <c r="AD420" s="9"/>
      <c r="AE420" s="8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</row>
    <row r="421" spans="1:191" x14ac:dyDescent="0.15">
      <c r="A421" s="68">
        <f t="shared" si="135"/>
        <v>44729</v>
      </c>
      <c r="B421" s="81">
        <f t="shared" si="126"/>
        <v>1040.3224479999999</v>
      </c>
      <c r="C421" s="70">
        <f t="shared" si="122"/>
        <v>1000</v>
      </c>
      <c r="D421" s="11">
        <f>IF(VLOOKUP(A421,[1]DI!$A$4:$B$15000,2)=0,D420,VLOOKUP(A421,[1]DI!$A$4:$B$15000,2))</f>
        <v>0.13150000000000001</v>
      </c>
      <c r="E421" s="70">
        <f t="shared" si="136"/>
        <v>1.0004903700000001</v>
      </c>
      <c r="F421" s="70">
        <f>(TRUNC(PRODUCT($E$12:$E420),16))</f>
        <v>1.0990197759015199</v>
      </c>
      <c r="G421" s="70">
        <f t="shared" si="137"/>
        <v>1.06716372908086</v>
      </c>
      <c r="H421" s="70">
        <f t="shared" si="138"/>
        <v>1.0298511299999999</v>
      </c>
      <c r="I421" s="69">
        <f t="shared" si="127"/>
        <v>0.04</v>
      </c>
      <c r="J421" s="71">
        <f t="shared" si="128"/>
        <v>44635</v>
      </c>
      <c r="K421" s="72">
        <f t="shared" si="129"/>
        <v>65</v>
      </c>
      <c r="L421" s="73">
        <f t="shared" si="123"/>
        <v>65</v>
      </c>
      <c r="M421" s="74">
        <f t="shared" si="124"/>
        <v>1.0101677979999999</v>
      </c>
      <c r="N421" s="74">
        <f t="shared" si="125"/>
        <v>1.040322448</v>
      </c>
      <c r="O421" s="73">
        <f t="shared" si="130"/>
        <v>0</v>
      </c>
      <c r="P421" s="70">
        <f t="shared" si="131"/>
        <v>40.322448000000001</v>
      </c>
      <c r="Q421" s="70">
        <f t="shared" si="132"/>
        <v>0</v>
      </c>
      <c r="R421" s="75" t="str">
        <f t="shared" si="133"/>
        <v>A+J=</v>
      </c>
      <c r="S421" s="71">
        <f t="shared" si="134"/>
        <v>44819</v>
      </c>
      <c r="T421" s="8"/>
      <c r="U421" s="8"/>
      <c r="V421" s="8"/>
      <c r="W421" s="8"/>
      <c r="X421" s="1"/>
      <c r="Y421" s="8"/>
      <c r="Z421" s="8"/>
      <c r="AA421" s="8"/>
      <c r="AB421" s="8"/>
      <c r="AC421" s="8"/>
      <c r="AD421" s="9"/>
      <c r="AE421" s="8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</row>
    <row r="422" spans="1:191" x14ac:dyDescent="0.15">
      <c r="A422" s="68">
        <f t="shared" si="135"/>
        <v>44732</v>
      </c>
      <c r="B422" s="81">
        <f t="shared" si="126"/>
        <v>1040.9945990000001</v>
      </c>
      <c r="C422" s="70">
        <f t="shared" si="122"/>
        <v>1000</v>
      </c>
      <c r="D422" s="11">
        <f>IF(VLOOKUP(A422,[1]DI!$A$4:$B$15000,2)=0,D421,VLOOKUP(A422,[1]DI!$A$4:$B$15000,2))</f>
        <v>0.13150000000000001</v>
      </c>
      <c r="E422" s="70">
        <f t="shared" si="136"/>
        <v>1.0004903700000001</v>
      </c>
      <c r="F422" s="70">
        <f>(TRUNC(PRODUCT($E$12:$E421),16))</f>
        <v>1.0995587022290301</v>
      </c>
      <c r="G422" s="70">
        <f t="shared" si="137"/>
        <v>1.06716372908086</v>
      </c>
      <c r="H422" s="70">
        <f t="shared" si="138"/>
        <v>1.0303561400000001</v>
      </c>
      <c r="I422" s="69">
        <f t="shared" si="127"/>
        <v>0.04</v>
      </c>
      <c r="J422" s="71">
        <f t="shared" si="128"/>
        <v>44635</v>
      </c>
      <c r="K422" s="72">
        <f t="shared" si="129"/>
        <v>66</v>
      </c>
      <c r="L422" s="73">
        <f t="shared" si="123"/>
        <v>66</v>
      </c>
      <c r="M422" s="74">
        <f t="shared" si="124"/>
        <v>1.010325031</v>
      </c>
      <c r="N422" s="74">
        <f t="shared" si="125"/>
        <v>1.040994599</v>
      </c>
      <c r="O422" s="73">
        <f t="shared" si="130"/>
        <v>0</v>
      </c>
      <c r="P422" s="70">
        <f t="shared" si="131"/>
        <v>40.994599000000001</v>
      </c>
      <c r="Q422" s="70">
        <f t="shared" si="132"/>
        <v>0</v>
      </c>
      <c r="R422" s="75" t="str">
        <f t="shared" si="133"/>
        <v>A+J=</v>
      </c>
      <c r="S422" s="71">
        <f t="shared" si="134"/>
        <v>44819</v>
      </c>
      <c r="T422" s="8"/>
      <c r="U422" s="8"/>
      <c r="V422" s="8"/>
      <c r="W422" s="8"/>
      <c r="X422" s="1"/>
      <c r="Y422" s="8"/>
      <c r="Z422" s="8"/>
      <c r="AA422" s="8"/>
      <c r="AB422" s="8"/>
      <c r="AC422" s="8"/>
      <c r="AD422" s="9"/>
      <c r="AE422" s="8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</row>
    <row r="423" spans="1:191" x14ac:dyDescent="0.15">
      <c r="A423" s="68">
        <f t="shared" si="135"/>
        <v>44733</v>
      </c>
      <c r="B423" s="81">
        <f t="shared" si="126"/>
        <v>1041.6671859999999</v>
      </c>
      <c r="C423" s="70">
        <f t="shared" si="122"/>
        <v>1000</v>
      </c>
      <c r="D423" s="11">
        <f>IF(VLOOKUP(A423,[1]DI!$A$4:$B$15000,2)=0,D422,VLOOKUP(A423,[1]DI!$A$4:$B$15000,2))</f>
        <v>0.13150000000000001</v>
      </c>
      <c r="E423" s="70">
        <f t="shared" si="136"/>
        <v>1.0004903700000001</v>
      </c>
      <c r="F423" s="70">
        <f>(TRUNC(PRODUCT($E$12:$E422),16))</f>
        <v>1.1000978928298399</v>
      </c>
      <c r="G423" s="70">
        <f t="shared" si="137"/>
        <v>1.06716372908086</v>
      </c>
      <c r="H423" s="70">
        <f t="shared" si="138"/>
        <v>1.0308614</v>
      </c>
      <c r="I423" s="69">
        <f t="shared" si="127"/>
        <v>0.04</v>
      </c>
      <c r="J423" s="71">
        <f t="shared" si="128"/>
        <v>44635</v>
      </c>
      <c r="K423" s="72">
        <f t="shared" si="129"/>
        <v>67</v>
      </c>
      <c r="L423" s="73">
        <f t="shared" si="123"/>
        <v>67</v>
      </c>
      <c r="M423" s="74">
        <f t="shared" si="124"/>
        <v>1.010482288</v>
      </c>
      <c r="N423" s="74">
        <f t="shared" si="125"/>
        <v>1.041667186</v>
      </c>
      <c r="O423" s="73">
        <f t="shared" si="130"/>
        <v>0</v>
      </c>
      <c r="P423" s="70">
        <f t="shared" si="131"/>
        <v>41.667186000000001</v>
      </c>
      <c r="Q423" s="70">
        <f t="shared" si="132"/>
        <v>0</v>
      </c>
      <c r="R423" s="75" t="str">
        <f t="shared" si="133"/>
        <v>A+J=</v>
      </c>
      <c r="S423" s="71">
        <f t="shared" si="134"/>
        <v>44819</v>
      </c>
      <c r="T423" s="8"/>
      <c r="U423" s="8"/>
      <c r="V423" s="8"/>
      <c r="W423" s="8"/>
      <c r="X423" s="1"/>
      <c r="Y423" s="8"/>
      <c r="Z423" s="8"/>
      <c r="AA423" s="8"/>
      <c r="AB423" s="8"/>
      <c r="AC423" s="8"/>
      <c r="AD423" s="9"/>
      <c r="AE423" s="8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</row>
    <row r="424" spans="1:191" x14ac:dyDescent="0.15">
      <c r="A424" s="68">
        <f t="shared" si="135"/>
        <v>44734</v>
      </c>
      <c r="B424" s="81">
        <f t="shared" si="126"/>
        <v>1042.340199</v>
      </c>
      <c r="C424" s="70">
        <f t="shared" si="122"/>
        <v>1000</v>
      </c>
      <c r="D424" s="11">
        <f>IF(VLOOKUP(A424,[1]DI!$A$4:$B$15000,2)=0,D423,VLOOKUP(A424,[1]DI!$A$4:$B$15000,2))</f>
        <v>0.13150000000000001</v>
      </c>
      <c r="E424" s="70">
        <f t="shared" si="136"/>
        <v>1.0004903700000001</v>
      </c>
      <c r="F424" s="70">
        <f>(TRUNC(PRODUCT($E$12:$E423),16))</f>
        <v>1.1006373478335501</v>
      </c>
      <c r="G424" s="70">
        <f t="shared" si="137"/>
        <v>1.06716372908086</v>
      </c>
      <c r="H424" s="70">
        <f t="shared" si="138"/>
        <v>1.0313669000000001</v>
      </c>
      <c r="I424" s="69">
        <f t="shared" si="127"/>
        <v>0.04</v>
      </c>
      <c r="J424" s="71">
        <f t="shared" si="128"/>
        <v>44635</v>
      </c>
      <c r="K424" s="72">
        <f t="shared" si="129"/>
        <v>68</v>
      </c>
      <c r="L424" s="73">
        <f t="shared" si="123"/>
        <v>68</v>
      </c>
      <c r="M424" s="74">
        <f t="shared" si="124"/>
        <v>1.0106395690000001</v>
      </c>
      <c r="N424" s="74">
        <f t="shared" si="125"/>
        <v>1.0423401990000001</v>
      </c>
      <c r="O424" s="73">
        <f t="shared" si="130"/>
        <v>0</v>
      </c>
      <c r="P424" s="70">
        <f t="shared" si="131"/>
        <v>42.340198999999998</v>
      </c>
      <c r="Q424" s="70">
        <f t="shared" si="132"/>
        <v>0</v>
      </c>
      <c r="R424" s="75" t="str">
        <f t="shared" si="133"/>
        <v>A+J=</v>
      </c>
      <c r="S424" s="71">
        <f t="shared" si="134"/>
        <v>44819</v>
      </c>
      <c r="T424" s="8"/>
      <c r="U424" s="8"/>
      <c r="V424" s="8"/>
      <c r="W424" s="8"/>
      <c r="X424" s="1"/>
      <c r="Y424" s="8"/>
      <c r="Z424" s="8"/>
      <c r="AA424" s="8"/>
      <c r="AB424" s="8"/>
      <c r="AC424" s="8"/>
      <c r="AD424" s="9"/>
      <c r="AE424" s="8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</row>
    <row r="425" spans="1:191" x14ac:dyDescent="0.15">
      <c r="A425" s="68">
        <f t="shared" si="135"/>
        <v>44735</v>
      </c>
      <c r="B425" s="81">
        <f t="shared" si="126"/>
        <v>1043.0136500000001</v>
      </c>
      <c r="C425" s="70">
        <f t="shared" si="122"/>
        <v>1000</v>
      </c>
      <c r="D425" s="11">
        <f>IF(VLOOKUP(A425,[1]DI!$A$4:$B$15000,2)=0,D424,VLOOKUP(A425,[1]DI!$A$4:$B$15000,2))</f>
        <v>0.13150000000000001</v>
      </c>
      <c r="E425" s="70">
        <f t="shared" si="136"/>
        <v>1.0004903700000001</v>
      </c>
      <c r="F425" s="70">
        <f>(TRUNC(PRODUCT($E$12:$E424),16))</f>
        <v>1.1011770673698</v>
      </c>
      <c r="G425" s="70">
        <f t="shared" si="137"/>
        <v>1.06716372908086</v>
      </c>
      <c r="H425" s="70">
        <f t="shared" si="138"/>
        <v>1.0318726499999999</v>
      </c>
      <c r="I425" s="69">
        <f t="shared" si="127"/>
        <v>0.04</v>
      </c>
      <c r="J425" s="71">
        <f t="shared" si="128"/>
        <v>44635</v>
      </c>
      <c r="K425" s="72">
        <f t="shared" si="129"/>
        <v>69</v>
      </c>
      <c r="L425" s="73">
        <f t="shared" si="123"/>
        <v>69</v>
      </c>
      <c r="M425" s="74">
        <f t="shared" si="124"/>
        <v>1.010796875</v>
      </c>
      <c r="N425" s="74">
        <f t="shared" si="125"/>
        <v>1.04301365</v>
      </c>
      <c r="O425" s="73">
        <f t="shared" si="130"/>
        <v>0</v>
      </c>
      <c r="P425" s="70">
        <f t="shared" si="131"/>
        <v>43.013649999999998</v>
      </c>
      <c r="Q425" s="70">
        <f t="shared" si="132"/>
        <v>0</v>
      </c>
      <c r="R425" s="75" t="str">
        <f t="shared" si="133"/>
        <v>A+J=</v>
      </c>
      <c r="S425" s="71">
        <f t="shared" si="134"/>
        <v>44819</v>
      </c>
      <c r="T425" s="8"/>
      <c r="U425" s="8"/>
      <c r="V425" s="8"/>
      <c r="W425" s="8"/>
      <c r="X425" s="1"/>
      <c r="Y425" s="8"/>
      <c r="Z425" s="8"/>
      <c r="AA425" s="8"/>
      <c r="AB425" s="8"/>
      <c r="AC425" s="8"/>
      <c r="AD425" s="9"/>
      <c r="AE425" s="8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</row>
    <row r="426" spans="1:191" x14ac:dyDescent="0.15">
      <c r="A426" s="68">
        <f t="shared" si="135"/>
        <v>44736</v>
      </c>
      <c r="B426" s="81">
        <f t="shared" si="126"/>
        <v>1043.687537</v>
      </c>
      <c r="C426" s="70">
        <f t="shared" si="122"/>
        <v>1000</v>
      </c>
      <c r="D426" s="11">
        <f>IF(VLOOKUP(A426,[1]DI!$A$4:$B$15000,2)=0,D425,VLOOKUP(A426,[1]DI!$A$4:$B$15000,2))</f>
        <v>0.13150000000000001</v>
      </c>
      <c r="E426" s="70">
        <f t="shared" si="136"/>
        <v>1.0004903700000001</v>
      </c>
      <c r="F426" s="70">
        <f>(TRUNC(PRODUCT($E$12:$E425),16))</f>
        <v>1.1017170515683301</v>
      </c>
      <c r="G426" s="70">
        <f t="shared" si="137"/>
        <v>1.06716372908086</v>
      </c>
      <c r="H426" s="70">
        <f t="shared" si="138"/>
        <v>1.0323786500000001</v>
      </c>
      <c r="I426" s="69">
        <f t="shared" si="127"/>
        <v>0.04</v>
      </c>
      <c r="J426" s="71">
        <f t="shared" si="128"/>
        <v>44635</v>
      </c>
      <c r="K426" s="72">
        <f t="shared" si="129"/>
        <v>70</v>
      </c>
      <c r="L426" s="73">
        <f t="shared" si="123"/>
        <v>70</v>
      </c>
      <c r="M426" s="74">
        <f t="shared" si="124"/>
        <v>1.010954205</v>
      </c>
      <c r="N426" s="74">
        <f t="shared" si="125"/>
        <v>1.0436875370000001</v>
      </c>
      <c r="O426" s="73">
        <f t="shared" si="130"/>
        <v>0</v>
      </c>
      <c r="P426" s="70">
        <f t="shared" si="131"/>
        <v>43.687536999999999</v>
      </c>
      <c r="Q426" s="70">
        <f t="shared" si="132"/>
        <v>0</v>
      </c>
      <c r="R426" s="75" t="str">
        <f t="shared" si="133"/>
        <v>A+J=</v>
      </c>
      <c r="S426" s="71">
        <f t="shared" si="134"/>
        <v>44819</v>
      </c>
      <c r="T426" s="8"/>
      <c r="U426" s="8"/>
      <c r="V426" s="8"/>
      <c r="W426" s="8"/>
      <c r="X426" s="1"/>
      <c r="Y426" s="8"/>
      <c r="Z426" s="8"/>
      <c r="AA426" s="8"/>
      <c r="AB426" s="8"/>
      <c r="AC426" s="8"/>
      <c r="AD426" s="9"/>
      <c r="AE426" s="8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</row>
    <row r="427" spans="1:191" x14ac:dyDescent="0.15">
      <c r="A427" s="68">
        <f t="shared" si="135"/>
        <v>44739</v>
      </c>
      <c r="B427" s="81">
        <f t="shared" si="126"/>
        <v>1044.3618630000001</v>
      </c>
      <c r="C427" s="70">
        <f t="shared" si="122"/>
        <v>1000</v>
      </c>
      <c r="D427" s="11">
        <f>IF(VLOOKUP(A427,[1]DI!$A$4:$B$15000,2)=0,D426,VLOOKUP(A427,[1]DI!$A$4:$B$15000,2))</f>
        <v>0.13150000000000001</v>
      </c>
      <c r="E427" s="70">
        <f t="shared" si="136"/>
        <v>1.0004903700000001</v>
      </c>
      <c r="F427" s="70">
        <f>(TRUNC(PRODUCT($E$12:$E426),16))</f>
        <v>1.10225730055891</v>
      </c>
      <c r="G427" s="70">
        <f t="shared" si="137"/>
        <v>1.06716372908086</v>
      </c>
      <c r="H427" s="70">
        <f t="shared" si="138"/>
        <v>1.0328849</v>
      </c>
      <c r="I427" s="69">
        <f t="shared" si="127"/>
        <v>0.04</v>
      </c>
      <c r="J427" s="71">
        <f t="shared" si="128"/>
        <v>44635</v>
      </c>
      <c r="K427" s="72">
        <f t="shared" si="129"/>
        <v>71</v>
      </c>
      <c r="L427" s="73">
        <f t="shared" si="123"/>
        <v>71</v>
      </c>
      <c r="M427" s="74">
        <f t="shared" si="124"/>
        <v>1.01111156</v>
      </c>
      <c r="N427" s="74">
        <f t="shared" si="125"/>
        <v>1.044361863</v>
      </c>
      <c r="O427" s="73">
        <f t="shared" si="130"/>
        <v>0</v>
      </c>
      <c r="P427" s="70">
        <f t="shared" si="131"/>
        <v>44.361863</v>
      </c>
      <c r="Q427" s="70">
        <f t="shared" si="132"/>
        <v>0</v>
      </c>
      <c r="R427" s="75" t="str">
        <f t="shared" si="133"/>
        <v>A+J=</v>
      </c>
      <c r="S427" s="71">
        <f t="shared" si="134"/>
        <v>44819</v>
      </c>
      <c r="T427" s="8"/>
      <c r="U427" s="8"/>
      <c r="V427" s="8"/>
      <c r="W427" s="8"/>
      <c r="X427" s="1"/>
      <c r="Y427" s="8"/>
      <c r="Z427" s="8"/>
      <c r="AA427" s="8"/>
      <c r="AB427" s="8"/>
      <c r="AC427" s="8"/>
      <c r="AD427" s="9"/>
      <c r="AE427" s="8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</row>
    <row r="428" spans="1:191" x14ac:dyDescent="0.15">
      <c r="A428" s="68">
        <f t="shared" si="135"/>
        <v>44740</v>
      </c>
      <c r="B428" s="81">
        <f t="shared" si="126"/>
        <v>1045.0366160000001</v>
      </c>
      <c r="C428" s="70">
        <f t="shared" si="122"/>
        <v>1000</v>
      </c>
      <c r="D428" s="11">
        <f>IF(VLOOKUP(A428,[1]DI!$A$4:$B$15000,2)=0,D427,VLOOKUP(A428,[1]DI!$A$4:$B$15000,2))</f>
        <v>0.13150000000000001</v>
      </c>
      <c r="E428" s="70">
        <f t="shared" si="136"/>
        <v>1.0004903700000001</v>
      </c>
      <c r="F428" s="70">
        <f>(TRUNC(PRODUCT($E$12:$E427),16))</f>
        <v>1.1027978144713799</v>
      </c>
      <c r="G428" s="70">
        <f t="shared" si="137"/>
        <v>1.06716372908086</v>
      </c>
      <c r="H428" s="70">
        <f t="shared" si="138"/>
        <v>1.03339139</v>
      </c>
      <c r="I428" s="69">
        <f t="shared" si="127"/>
        <v>0.04</v>
      </c>
      <c r="J428" s="71">
        <f t="shared" si="128"/>
        <v>44635</v>
      </c>
      <c r="K428" s="72">
        <f t="shared" si="129"/>
        <v>72</v>
      </c>
      <c r="L428" s="73">
        <f t="shared" si="123"/>
        <v>72</v>
      </c>
      <c r="M428" s="74">
        <f t="shared" si="124"/>
        <v>1.0112689399999999</v>
      </c>
      <c r="N428" s="74">
        <f t="shared" si="125"/>
        <v>1.045036616</v>
      </c>
      <c r="O428" s="73">
        <f t="shared" si="130"/>
        <v>0</v>
      </c>
      <c r="P428" s="70">
        <f t="shared" si="131"/>
        <v>45.036616000000002</v>
      </c>
      <c r="Q428" s="70">
        <f t="shared" si="132"/>
        <v>0</v>
      </c>
      <c r="R428" s="75" t="str">
        <f t="shared" si="133"/>
        <v>A+J=</v>
      </c>
      <c r="S428" s="71">
        <f t="shared" si="134"/>
        <v>44819</v>
      </c>
      <c r="T428" s="8"/>
      <c r="U428" s="8"/>
      <c r="V428" s="8"/>
      <c r="W428" s="8"/>
      <c r="X428" s="1"/>
      <c r="Y428" s="8"/>
      <c r="Z428" s="8"/>
      <c r="AA428" s="8"/>
      <c r="AB428" s="8"/>
      <c r="AC428" s="8"/>
      <c r="AD428" s="9"/>
      <c r="AE428" s="8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</row>
    <row r="429" spans="1:191" x14ac:dyDescent="0.15">
      <c r="A429" s="68">
        <f t="shared" si="135"/>
        <v>44741</v>
      </c>
      <c r="B429" s="81">
        <f t="shared" si="126"/>
        <v>1045.7118150000001</v>
      </c>
      <c r="C429" s="70">
        <f t="shared" si="122"/>
        <v>1000</v>
      </c>
      <c r="D429" s="11">
        <f>IF(VLOOKUP(A429,[1]DI!$A$4:$B$15000,2)=0,D428,VLOOKUP(A429,[1]DI!$A$4:$B$15000,2))</f>
        <v>0.13150000000000001</v>
      </c>
      <c r="E429" s="70">
        <f t="shared" si="136"/>
        <v>1.0004903700000001</v>
      </c>
      <c r="F429" s="70">
        <f>(TRUNC(PRODUCT($E$12:$E428),16))</f>
        <v>1.1033385934356701</v>
      </c>
      <c r="G429" s="70">
        <f t="shared" si="137"/>
        <v>1.06716372908086</v>
      </c>
      <c r="H429" s="70">
        <f t="shared" si="138"/>
        <v>1.03389814</v>
      </c>
      <c r="I429" s="69">
        <f t="shared" si="127"/>
        <v>0.04</v>
      </c>
      <c r="J429" s="71">
        <f t="shared" si="128"/>
        <v>44635</v>
      </c>
      <c r="K429" s="72">
        <f t="shared" si="129"/>
        <v>73</v>
      </c>
      <c r="L429" s="73">
        <f t="shared" si="123"/>
        <v>73</v>
      </c>
      <c r="M429" s="74">
        <f t="shared" si="124"/>
        <v>1.0114263429999999</v>
      </c>
      <c r="N429" s="74">
        <f t="shared" si="125"/>
        <v>1.045711815</v>
      </c>
      <c r="O429" s="73">
        <f t="shared" si="130"/>
        <v>0</v>
      </c>
      <c r="P429" s="70">
        <f t="shared" si="131"/>
        <v>45.711815000000001</v>
      </c>
      <c r="Q429" s="70">
        <f t="shared" si="132"/>
        <v>0</v>
      </c>
      <c r="R429" s="75" t="str">
        <f t="shared" si="133"/>
        <v>A+J=</v>
      </c>
      <c r="S429" s="71">
        <f t="shared" si="134"/>
        <v>44819</v>
      </c>
      <c r="T429" s="8"/>
      <c r="U429" s="8"/>
      <c r="V429" s="8"/>
      <c r="W429" s="8"/>
      <c r="X429" s="1"/>
      <c r="Y429" s="8"/>
      <c r="Z429" s="8"/>
      <c r="AA429" s="8"/>
      <c r="AB429" s="8"/>
      <c r="AC429" s="8"/>
      <c r="AD429" s="9"/>
      <c r="AE429" s="8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</row>
    <row r="430" spans="1:191" x14ac:dyDescent="0.15">
      <c r="A430" s="68">
        <f t="shared" si="135"/>
        <v>44742</v>
      </c>
      <c r="B430" s="81">
        <f t="shared" si="126"/>
        <v>1046.3874430000001</v>
      </c>
      <c r="C430" s="70">
        <f t="shared" si="122"/>
        <v>1000</v>
      </c>
      <c r="D430" s="11">
        <f>IF(VLOOKUP(A430,[1]DI!$A$4:$B$15000,2)=0,D429,VLOOKUP(A430,[1]DI!$A$4:$B$15000,2))</f>
        <v>0.13150000000000001</v>
      </c>
      <c r="E430" s="70">
        <f t="shared" si="136"/>
        <v>1.0004903700000001</v>
      </c>
      <c r="F430" s="70">
        <f>(TRUNC(PRODUCT($E$12:$E429),16))</f>
        <v>1.1038796375817299</v>
      </c>
      <c r="G430" s="70">
        <f t="shared" si="137"/>
        <v>1.06716372908086</v>
      </c>
      <c r="H430" s="70">
        <f t="shared" si="138"/>
        <v>1.0344051299999999</v>
      </c>
      <c r="I430" s="69">
        <f t="shared" si="127"/>
        <v>0.04</v>
      </c>
      <c r="J430" s="71">
        <f t="shared" si="128"/>
        <v>44635</v>
      </c>
      <c r="K430" s="72">
        <f t="shared" si="129"/>
        <v>74</v>
      </c>
      <c r="L430" s="73">
        <f t="shared" si="123"/>
        <v>74</v>
      </c>
      <c r="M430" s="74">
        <f t="shared" si="124"/>
        <v>1.011583772</v>
      </c>
      <c r="N430" s="74">
        <f t="shared" si="125"/>
        <v>1.046387443</v>
      </c>
      <c r="O430" s="73">
        <f t="shared" si="130"/>
        <v>0</v>
      </c>
      <c r="P430" s="70">
        <f t="shared" si="131"/>
        <v>46.387442999999998</v>
      </c>
      <c r="Q430" s="70">
        <f t="shared" si="132"/>
        <v>0</v>
      </c>
      <c r="R430" s="75" t="str">
        <f t="shared" si="133"/>
        <v>A+J=</v>
      </c>
      <c r="S430" s="71">
        <f t="shared" si="134"/>
        <v>44819</v>
      </c>
      <c r="T430" s="8"/>
      <c r="U430" s="8"/>
      <c r="V430" s="8"/>
      <c r="W430" s="8"/>
      <c r="X430" s="1"/>
      <c r="Y430" s="8"/>
      <c r="Z430" s="8"/>
      <c r="AA430" s="8"/>
      <c r="AB430" s="8"/>
      <c r="AC430" s="8"/>
      <c r="AD430" s="9"/>
      <c r="AE430" s="8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</row>
    <row r="431" spans="1:191" x14ac:dyDescent="0.15">
      <c r="A431" s="68">
        <f t="shared" si="135"/>
        <v>44743</v>
      </c>
      <c r="B431" s="81">
        <f t="shared" si="126"/>
        <v>1047.0635090000001</v>
      </c>
      <c r="C431" s="70">
        <f t="shared" si="122"/>
        <v>1000</v>
      </c>
      <c r="D431" s="11">
        <f>IF(VLOOKUP(A431,[1]DI!$A$4:$B$15000,2)=0,D430,VLOOKUP(A431,[1]DI!$A$4:$B$15000,2))</f>
        <v>0.13150000000000001</v>
      </c>
      <c r="E431" s="70">
        <f t="shared" si="136"/>
        <v>1.0004903700000001</v>
      </c>
      <c r="F431" s="70">
        <f>(TRUNC(PRODUCT($E$12:$E430),16))</f>
        <v>1.10442094703961</v>
      </c>
      <c r="G431" s="70">
        <f t="shared" si="137"/>
        <v>1.06716372908086</v>
      </c>
      <c r="H431" s="70">
        <f t="shared" si="138"/>
        <v>1.03491237</v>
      </c>
      <c r="I431" s="69">
        <f t="shared" si="127"/>
        <v>0.04</v>
      </c>
      <c r="J431" s="71">
        <f t="shared" si="128"/>
        <v>44635</v>
      </c>
      <c r="K431" s="72">
        <f t="shared" si="129"/>
        <v>75</v>
      </c>
      <c r="L431" s="73">
        <f t="shared" si="123"/>
        <v>75</v>
      </c>
      <c r="M431" s="74">
        <f t="shared" si="124"/>
        <v>1.011741225</v>
      </c>
      <c r="N431" s="74">
        <f t="shared" si="125"/>
        <v>1.047063509</v>
      </c>
      <c r="O431" s="73">
        <f t="shared" si="130"/>
        <v>0</v>
      </c>
      <c r="P431" s="70">
        <f t="shared" si="131"/>
        <v>47.063509000000003</v>
      </c>
      <c r="Q431" s="70">
        <f t="shared" si="132"/>
        <v>0</v>
      </c>
      <c r="R431" s="75" t="str">
        <f t="shared" si="133"/>
        <v>A+J=</v>
      </c>
      <c r="S431" s="71">
        <f t="shared" si="134"/>
        <v>44819</v>
      </c>
      <c r="T431" s="8"/>
      <c r="U431" s="8"/>
      <c r="V431" s="8"/>
      <c r="W431" s="8"/>
      <c r="X431" s="1"/>
      <c r="Y431" s="8"/>
      <c r="Z431" s="8"/>
      <c r="AA431" s="8"/>
      <c r="AB431" s="8"/>
      <c r="AC431" s="8"/>
      <c r="AD431" s="9"/>
      <c r="AE431" s="8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</row>
    <row r="432" spans="1:191" x14ac:dyDescent="0.15">
      <c r="A432" s="68">
        <f t="shared" si="135"/>
        <v>44746</v>
      </c>
      <c r="B432" s="81">
        <f t="shared" si="126"/>
        <v>1047.740012</v>
      </c>
      <c r="C432" s="70">
        <f t="shared" si="122"/>
        <v>1000</v>
      </c>
      <c r="D432" s="11">
        <f>IF(VLOOKUP(A432,[1]DI!$A$4:$B$15000,2)=0,D431,VLOOKUP(A432,[1]DI!$A$4:$B$15000,2))</f>
        <v>0.13150000000000001</v>
      </c>
      <c r="E432" s="70">
        <f t="shared" si="136"/>
        <v>1.0004903700000001</v>
      </c>
      <c r="F432" s="70">
        <f>(TRUNC(PRODUCT($E$12:$E431),16))</f>
        <v>1.1049625219394099</v>
      </c>
      <c r="G432" s="70">
        <f t="shared" si="137"/>
        <v>1.06716372908086</v>
      </c>
      <c r="H432" s="70">
        <f t="shared" si="138"/>
        <v>1.03541986</v>
      </c>
      <c r="I432" s="69">
        <f t="shared" si="127"/>
        <v>0.04</v>
      </c>
      <c r="J432" s="71">
        <f t="shared" si="128"/>
        <v>44635</v>
      </c>
      <c r="K432" s="72">
        <f t="shared" si="129"/>
        <v>76</v>
      </c>
      <c r="L432" s="73">
        <f t="shared" si="123"/>
        <v>76</v>
      </c>
      <c r="M432" s="74">
        <f t="shared" si="124"/>
        <v>1.0118987020000001</v>
      </c>
      <c r="N432" s="74">
        <f t="shared" si="125"/>
        <v>1.047740012</v>
      </c>
      <c r="O432" s="73">
        <f t="shared" si="130"/>
        <v>0</v>
      </c>
      <c r="P432" s="70">
        <f t="shared" si="131"/>
        <v>47.740012</v>
      </c>
      <c r="Q432" s="70">
        <f t="shared" si="132"/>
        <v>0</v>
      </c>
      <c r="R432" s="75" t="str">
        <f t="shared" si="133"/>
        <v>A+J=</v>
      </c>
      <c r="S432" s="71">
        <f t="shared" si="134"/>
        <v>44819</v>
      </c>
      <c r="T432" s="8"/>
      <c r="U432" s="8"/>
      <c r="V432" s="8"/>
      <c r="W432" s="8"/>
      <c r="X432" s="1"/>
      <c r="Y432" s="8"/>
      <c r="Z432" s="8"/>
      <c r="AA432" s="8"/>
      <c r="AB432" s="8"/>
      <c r="AC432" s="8"/>
      <c r="AD432" s="9"/>
      <c r="AE432" s="8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</row>
    <row r="433" spans="1:191" x14ac:dyDescent="0.15">
      <c r="A433" s="68">
        <f t="shared" si="135"/>
        <v>44747</v>
      </c>
      <c r="B433" s="81">
        <f t="shared" si="126"/>
        <v>1048.4169539899999</v>
      </c>
      <c r="C433" s="70">
        <f t="shared" si="122"/>
        <v>1000</v>
      </c>
      <c r="D433" s="11">
        <f>IF(VLOOKUP(A433,[1]DI!$A$4:$B$15000,2)=0,D432,VLOOKUP(A433,[1]DI!$A$4:$B$15000,2))</f>
        <v>0.13150000000000001</v>
      </c>
      <c r="E433" s="70">
        <f t="shared" si="136"/>
        <v>1.0004903700000001</v>
      </c>
      <c r="F433" s="70">
        <f>(TRUNC(PRODUCT($E$12:$E432),16))</f>
        <v>1.1055043624112899</v>
      </c>
      <c r="G433" s="70">
        <f t="shared" si="137"/>
        <v>1.06716372908086</v>
      </c>
      <c r="H433" s="70">
        <f t="shared" si="138"/>
        <v>1.0359275999999999</v>
      </c>
      <c r="I433" s="69">
        <f t="shared" si="127"/>
        <v>0.04</v>
      </c>
      <c r="J433" s="71">
        <f t="shared" si="128"/>
        <v>44635</v>
      </c>
      <c r="K433" s="72">
        <f t="shared" si="129"/>
        <v>77</v>
      </c>
      <c r="L433" s="73">
        <f t="shared" si="123"/>
        <v>77</v>
      </c>
      <c r="M433" s="74">
        <f t="shared" si="124"/>
        <v>1.0120562040000001</v>
      </c>
      <c r="N433" s="74">
        <f t="shared" si="125"/>
        <v>1.0484169539999999</v>
      </c>
      <c r="O433" s="73">
        <f t="shared" si="130"/>
        <v>0</v>
      </c>
      <c r="P433" s="70">
        <f t="shared" si="131"/>
        <v>48.416953990000003</v>
      </c>
      <c r="Q433" s="70">
        <f t="shared" si="132"/>
        <v>0</v>
      </c>
      <c r="R433" s="75" t="str">
        <f t="shared" si="133"/>
        <v>A+J=</v>
      </c>
      <c r="S433" s="71">
        <f t="shared" si="134"/>
        <v>44819</v>
      </c>
      <c r="T433" s="8"/>
      <c r="U433" s="8"/>
      <c r="V433" s="8"/>
      <c r="W433" s="8"/>
      <c r="X433" s="1"/>
      <c r="Y433" s="8"/>
      <c r="Z433" s="8"/>
      <c r="AA433" s="8"/>
      <c r="AB433" s="8"/>
      <c r="AC433" s="8"/>
      <c r="AD433" s="9"/>
      <c r="AE433" s="8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</row>
    <row r="434" spans="1:191" x14ac:dyDescent="0.15">
      <c r="A434" s="68">
        <f t="shared" si="135"/>
        <v>44748</v>
      </c>
      <c r="B434" s="81">
        <f t="shared" si="126"/>
        <v>1049.0943339999999</v>
      </c>
      <c r="C434" s="70">
        <f t="shared" si="122"/>
        <v>1000</v>
      </c>
      <c r="D434" s="11">
        <f>IF(VLOOKUP(A434,[1]DI!$A$4:$B$15000,2)=0,D433,VLOOKUP(A434,[1]DI!$A$4:$B$15000,2))</f>
        <v>0.13150000000000001</v>
      </c>
      <c r="E434" s="70">
        <f t="shared" si="136"/>
        <v>1.0004903700000001</v>
      </c>
      <c r="F434" s="70">
        <f>(TRUNC(PRODUCT($E$12:$E433),16))</f>
        <v>1.1060464685854901</v>
      </c>
      <c r="G434" s="70">
        <f t="shared" si="137"/>
        <v>1.06716372908086</v>
      </c>
      <c r="H434" s="70">
        <f t="shared" si="138"/>
        <v>1.03643559</v>
      </c>
      <c r="I434" s="69">
        <f t="shared" si="127"/>
        <v>0.04</v>
      </c>
      <c r="J434" s="71">
        <f t="shared" si="128"/>
        <v>44635</v>
      </c>
      <c r="K434" s="72">
        <f t="shared" si="129"/>
        <v>78</v>
      </c>
      <c r="L434" s="73">
        <f t="shared" si="123"/>
        <v>78</v>
      </c>
      <c r="M434" s="74">
        <f t="shared" si="124"/>
        <v>1.01221373</v>
      </c>
      <c r="N434" s="74">
        <f t="shared" si="125"/>
        <v>1.0490943340000001</v>
      </c>
      <c r="O434" s="73">
        <f t="shared" si="130"/>
        <v>0</v>
      </c>
      <c r="P434" s="70">
        <f t="shared" si="131"/>
        <v>49.094334000000003</v>
      </c>
      <c r="Q434" s="70">
        <f t="shared" si="132"/>
        <v>0</v>
      </c>
      <c r="R434" s="75" t="str">
        <f t="shared" si="133"/>
        <v>A+J=</v>
      </c>
      <c r="S434" s="71">
        <f t="shared" si="134"/>
        <v>44819</v>
      </c>
      <c r="T434" s="8"/>
      <c r="U434" s="8"/>
      <c r="V434" s="8"/>
      <c r="W434" s="8"/>
      <c r="X434" s="1"/>
      <c r="Y434" s="8"/>
      <c r="Z434" s="8"/>
      <c r="AA434" s="8"/>
      <c r="AB434" s="8"/>
      <c r="AC434" s="8"/>
      <c r="AD434" s="9"/>
      <c r="AE434" s="8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</row>
    <row r="435" spans="1:191" x14ac:dyDescent="0.15">
      <c r="A435" s="68">
        <f t="shared" si="135"/>
        <v>44749</v>
      </c>
      <c r="B435" s="81">
        <f t="shared" si="126"/>
        <v>1049.772154</v>
      </c>
      <c r="C435" s="70">
        <f t="shared" si="122"/>
        <v>1000</v>
      </c>
      <c r="D435" s="11">
        <f>IF(VLOOKUP(A435,[1]DI!$A$4:$B$15000,2)=0,D434,VLOOKUP(A435,[1]DI!$A$4:$B$15000,2))</f>
        <v>0.13150000000000001</v>
      </c>
      <c r="E435" s="70">
        <f t="shared" si="136"/>
        <v>1.0004903700000001</v>
      </c>
      <c r="F435" s="70">
        <f>(TRUNC(PRODUCT($E$12:$E434),16))</f>
        <v>1.1065888405922899</v>
      </c>
      <c r="G435" s="70">
        <f t="shared" si="137"/>
        <v>1.06716372908086</v>
      </c>
      <c r="H435" s="70">
        <f t="shared" si="138"/>
        <v>1.03694383</v>
      </c>
      <c r="I435" s="69">
        <f t="shared" si="127"/>
        <v>0.04</v>
      </c>
      <c r="J435" s="71">
        <f t="shared" si="128"/>
        <v>44635</v>
      </c>
      <c r="K435" s="72">
        <f t="shared" si="129"/>
        <v>79</v>
      </c>
      <c r="L435" s="73">
        <f t="shared" si="123"/>
        <v>79</v>
      </c>
      <c r="M435" s="74">
        <f t="shared" si="124"/>
        <v>1.0123712810000001</v>
      </c>
      <c r="N435" s="74">
        <f t="shared" si="125"/>
        <v>1.049772154</v>
      </c>
      <c r="O435" s="73">
        <f t="shared" si="130"/>
        <v>0</v>
      </c>
      <c r="P435" s="70">
        <f t="shared" si="131"/>
        <v>49.772154</v>
      </c>
      <c r="Q435" s="70">
        <f t="shared" si="132"/>
        <v>0</v>
      </c>
      <c r="R435" s="75" t="str">
        <f t="shared" si="133"/>
        <v>A+J=</v>
      </c>
      <c r="S435" s="71">
        <f t="shared" si="134"/>
        <v>44819</v>
      </c>
      <c r="T435" s="8"/>
      <c r="U435" s="8"/>
      <c r="V435" s="8"/>
      <c r="W435" s="8"/>
      <c r="X435" s="1"/>
      <c r="Y435" s="8"/>
      <c r="Z435" s="8"/>
      <c r="AA435" s="8"/>
      <c r="AB435" s="8"/>
      <c r="AC435" s="8"/>
      <c r="AD435" s="9"/>
      <c r="AE435" s="8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</row>
    <row r="436" spans="1:191" x14ac:dyDescent="0.15">
      <c r="A436" s="68">
        <f t="shared" si="135"/>
        <v>44750</v>
      </c>
      <c r="B436" s="81">
        <f t="shared" si="126"/>
        <v>1050.4504019999999</v>
      </c>
      <c r="C436" s="70">
        <f t="shared" si="122"/>
        <v>1000</v>
      </c>
      <c r="D436" s="11">
        <f>IF(VLOOKUP(A436,[1]DI!$A$4:$B$15000,2)=0,D435,VLOOKUP(A436,[1]DI!$A$4:$B$15000,2))</f>
        <v>0.13150000000000001</v>
      </c>
      <c r="E436" s="70">
        <f t="shared" si="136"/>
        <v>1.0004903700000001</v>
      </c>
      <c r="F436" s="70">
        <f>(TRUNC(PRODUCT($E$12:$E435),16))</f>
        <v>1.1071314785620501</v>
      </c>
      <c r="G436" s="70">
        <f t="shared" si="137"/>
        <v>1.06716372908086</v>
      </c>
      <c r="H436" s="70">
        <f t="shared" si="138"/>
        <v>1.0374523099999999</v>
      </c>
      <c r="I436" s="69">
        <f t="shared" si="127"/>
        <v>0.04</v>
      </c>
      <c r="J436" s="71">
        <f t="shared" si="128"/>
        <v>44635</v>
      </c>
      <c r="K436" s="72">
        <f t="shared" si="129"/>
        <v>80</v>
      </c>
      <c r="L436" s="73">
        <f t="shared" si="123"/>
        <v>80</v>
      </c>
      <c r="M436" s="74">
        <f t="shared" si="124"/>
        <v>1.0125288569999999</v>
      </c>
      <c r="N436" s="74">
        <f t="shared" si="125"/>
        <v>1.0504504020000001</v>
      </c>
      <c r="O436" s="73">
        <f t="shared" si="130"/>
        <v>0</v>
      </c>
      <c r="P436" s="70">
        <f t="shared" si="131"/>
        <v>50.450401999999997</v>
      </c>
      <c r="Q436" s="70">
        <f t="shared" si="132"/>
        <v>0</v>
      </c>
      <c r="R436" s="75" t="str">
        <f t="shared" si="133"/>
        <v>A+J=</v>
      </c>
      <c r="S436" s="71">
        <f t="shared" si="134"/>
        <v>44819</v>
      </c>
      <c r="T436" s="8"/>
      <c r="U436" s="8"/>
      <c r="V436" s="8"/>
      <c r="W436" s="8"/>
      <c r="X436" s="1"/>
      <c r="Y436" s="8"/>
      <c r="Z436" s="8"/>
      <c r="AA436" s="8"/>
      <c r="AB436" s="8"/>
      <c r="AC436" s="8"/>
      <c r="AD436" s="9"/>
      <c r="AE436" s="8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</row>
    <row r="437" spans="1:191" x14ac:dyDescent="0.15">
      <c r="A437" s="68">
        <f t="shared" si="135"/>
        <v>44753</v>
      </c>
      <c r="B437" s="81">
        <f t="shared" si="126"/>
        <v>1051.1290979999999</v>
      </c>
      <c r="C437" s="70">
        <f t="shared" si="122"/>
        <v>1000</v>
      </c>
      <c r="D437" s="11">
        <f>IF(VLOOKUP(A437,[1]DI!$A$4:$B$15000,2)=0,D436,VLOOKUP(A437,[1]DI!$A$4:$B$15000,2))</f>
        <v>0.13150000000000001</v>
      </c>
      <c r="E437" s="70">
        <f t="shared" si="136"/>
        <v>1.0004903700000001</v>
      </c>
      <c r="F437" s="70">
        <f>(TRUNC(PRODUCT($E$12:$E436),16))</f>
        <v>1.10767438262519</v>
      </c>
      <c r="G437" s="70">
        <f t="shared" si="137"/>
        <v>1.06716372908086</v>
      </c>
      <c r="H437" s="70">
        <f t="shared" si="138"/>
        <v>1.0379610500000001</v>
      </c>
      <c r="I437" s="69">
        <f t="shared" si="127"/>
        <v>0.04</v>
      </c>
      <c r="J437" s="71">
        <f t="shared" si="128"/>
        <v>44635</v>
      </c>
      <c r="K437" s="72">
        <f t="shared" si="129"/>
        <v>81</v>
      </c>
      <c r="L437" s="73">
        <f t="shared" si="123"/>
        <v>81</v>
      </c>
      <c r="M437" s="74">
        <f t="shared" si="124"/>
        <v>1.012686457</v>
      </c>
      <c r="N437" s="74">
        <f t="shared" si="125"/>
        <v>1.0511290980000001</v>
      </c>
      <c r="O437" s="73">
        <f t="shared" si="130"/>
        <v>0</v>
      </c>
      <c r="P437" s="70">
        <f t="shared" si="131"/>
        <v>51.129097999999999</v>
      </c>
      <c r="Q437" s="70">
        <f t="shared" si="132"/>
        <v>0</v>
      </c>
      <c r="R437" s="75" t="str">
        <f t="shared" si="133"/>
        <v>A+J=</v>
      </c>
      <c r="S437" s="71">
        <f t="shared" si="134"/>
        <v>44819</v>
      </c>
      <c r="T437" s="8"/>
      <c r="U437" s="8"/>
      <c r="V437" s="8"/>
      <c r="W437" s="8"/>
      <c r="X437" s="1"/>
      <c r="Y437" s="8"/>
      <c r="Z437" s="8"/>
      <c r="AA437" s="8"/>
      <c r="AB437" s="8"/>
      <c r="AC437" s="8"/>
      <c r="AD437" s="9"/>
      <c r="AE437" s="8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</row>
    <row r="438" spans="1:191" x14ac:dyDescent="0.15">
      <c r="A438" s="68">
        <f t="shared" si="135"/>
        <v>44754</v>
      </c>
      <c r="B438" s="81">
        <f t="shared" si="126"/>
        <v>1051.808223</v>
      </c>
      <c r="C438" s="70">
        <f t="shared" si="122"/>
        <v>1000</v>
      </c>
      <c r="D438" s="11">
        <f>IF(VLOOKUP(A438,[1]DI!$A$4:$B$15000,2)=0,D437,VLOOKUP(A438,[1]DI!$A$4:$B$15000,2))</f>
        <v>0.13150000000000001</v>
      </c>
      <c r="E438" s="70">
        <f t="shared" si="136"/>
        <v>1.0004903700000001</v>
      </c>
      <c r="F438" s="70">
        <f>(TRUNC(PRODUCT($E$12:$E437),16))</f>
        <v>1.1082175529122</v>
      </c>
      <c r="G438" s="70">
        <f t="shared" si="137"/>
        <v>1.06716372908086</v>
      </c>
      <c r="H438" s="70">
        <f t="shared" si="138"/>
        <v>1.03847003</v>
      </c>
      <c r="I438" s="69">
        <f t="shared" si="127"/>
        <v>0.04</v>
      </c>
      <c r="J438" s="71">
        <f t="shared" si="128"/>
        <v>44635</v>
      </c>
      <c r="K438" s="72">
        <f t="shared" si="129"/>
        <v>82</v>
      </c>
      <c r="L438" s="73">
        <f t="shared" si="123"/>
        <v>82</v>
      </c>
      <c r="M438" s="74">
        <f t="shared" si="124"/>
        <v>1.0128440809999999</v>
      </c>
      <c r="N438" s="74">
        <f t="shared" si="125"/>
        <v>1.0518082230000001</v>
      </c>
      <c r="O438" s="73">
        <f t="shared" si="130"/>
        <v>0</v>
      </c>
      <c r="P438" s="70">
        <f t="shared" si="131"/>
        <v>51.808222999999998</v>
      </c>
      <c r="Q438" s="70">
        <f t="shared" si="132"/>
        <v>0</v>
      </c>
      <c r="R438" s="75" t="str">
        <f t="shared" si="133"/>
        <v>A+J=</v>
      </c>
      <c r="S438" s="71">
        <f t="shared" si="134"/>
        <v>44819</v>
      </c>
      <c r="T438" s="8"/>
      <c r="U438" s="8"/>
      <c r="V438" s="8"/>
      <c r="W438" s="8"/>
      <c r="X438" s="1"/>
      <c r="Y438" s="8"/>
      <c r="Z438" s="8"/>
      <c r="AA438" s="8"/>
      <c r="AB438" s="8"/>
      <c r="AC438" s="8"/>
      <c r="AD438" s="9"/>
      <c r="AE438" s="8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</row>
    <row r="439" spans="1:191" x14ac:dyDescent="0.15">
      <c r="A439" s="68">
        <f t="shared" si="135"/>
        <v>44755</v>
      </c>
      <c r="B439" s="81">
        <f t="shared" si="126"/>
        <v>1052.4877980000001</v>
      </c>
      <c r="C439" s="70">
        <f t="shared" si="122"/>
        <v>1000</v>
      </c>
      <c r="D439" s="11">
        <f>IF(VLOOKUP(A439,[1]DI!$A$4:$B$15000,2)=0,D438,VLOOKUP(A439,[1]DI!$A$4:$B$15000,2))</f>
        <v>0.13150000000000001</v>
      </c>
      <c r="E439" s="70">
        <f t="shared" si="136"/>
        <v>1.0004903700000001</v>
      </c>
      <c r="F439" s="70">
        <f>(TRUNC(PRODUCT($E$12:$E438),16))</f>
        <v>1.1087609895536199</v>
      </c>
      <c r="G439" s="70">
        <f t="shared" si="137"/>
        <v>1.06716372908086</v>
      </c>
      <c r="H439" s="70">
        <f t="shared" si="138"/>
        <v>1.03897927</v>
      </c>
      <c r="I439" s="69">
        <f t="shared" si="127"/>
        <v>0.04</v>
      </c>
      <c r="J439" s="71">
        <f t="shared" si="128"/>
        <v>44635</v>
      </c>
      <c r="K439" s="72">
        <f t="shared" si="129"/>
        <v>83</v>
      </c>
      <c r="L439" s="73">
        <f t="shared" si="123"/>
        <v>83</v>
      </c>
      <c r="M439" s="74">
        <f t="shared" si="124"/>
        <v>1.01300173</v>
      </c>
      <c r="N439" s="74">
        <f t="shared" si="125"/>
        <v>1.052487798</v>
      </c>
      <c r="O439" s="73">
        <f t="shared" si="130"/>
        <v>0</v>
      </c>
      <c r="P439" s="70">
        <f t="shared" si="131"/>
        <v>52.487797999999998</v>
      </c>
      <c r="Q439" s="70">
        <f t="shared" si="132"/>
        <v>0</v>
      </c>
      <c r="R439" s="75" t="str">
        <f t="shared" si="133"/>
        <v>A+J=</v>
      </c>
      <c r="S439" s="71">
        <f t="shared" si="134"/>
        <v>44819</v>
      </c>
      <c r="T439" s="8"/>
      <c r="U439" s="8"/>
      <c r="V439" s="8"/>
      <c r="W439" s="8"/>
      <c r="X439" s="1"/>
      <c r="Y439" s="8"/>
      <c r="Z439" s="8"/>
      <c r="AA439" s="8"/>
      <c r="AB439" s="8"/>
      <c r="AC439" s="8"/>
      <c r="AD439" s="9"/>
      <c r="AE439" s="8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</row>
    <row r="440" spans="1:191" x14ac:dyDescent="0.15">
      <c r="A440" s="68">
        <f t="shared" si="135"/>
        <v>44756</v>
      </c>
      <c r="B440" s="81">
        <f t="shared" si="126"/>
        <v>1053.16780199</v>
      </c>
      <c r="C440" s="70">
        <f t="shared" si="122"/>
        <v>1000</v>
      </c>
      <c r="D440" s="11">
        <f>IF(VLOOKUP(A440,[1]DI!$A$4:$B$15000,2)=0,D439,VLOOKUP(A440,[1]DI!$A$4:$B$15000,2))</f>
        <v>0.13150000000000001</v>
      </c>
      <c r="E440" s="70">
        <f t="shared" si="136"/>
        <v>1.0004903700000001</v>
      </c>
      <c r="F440" s="70">
        <f>(TRUNC(PRODUCT($E$12:$E439),16))</f>
        <v>1.10930469268007</v>
      </c>
      <c r="G440" s="70">
        <f t="shared" si="137"/>
        <v>1.06716372908086</v>
      </c>
      <c r="H440" s="70">
        <f t="shared" si="138"/>
        <v>1.0394887500000001</v>
      </c>
      <c r="I440" s="69">
        <f t="shared" si="127"/>
        <v>0.04</v>
      </c>
      <c r="J440" s="71">
        <f t="shared" si="128"/>
        <v>44635</v>
      </c>
      <c r="K440" s="72">
        <f t="shared" si="129"/>
        <v>84</v>
      </c>
      <c r="L440" s="73">
        <f t="shared" si="123"/>
        <v>84</v>
      </c>
      <c r="M440" s="74">
        <f t="shared" si="124"/>
        <v>1.013159404</v>
      </c>
      <c r="N440" s="74">
        <f t="shared" si="125"/>
        <v>1.0531678019999999</v>
      </c>
      <c r="O440" s="73">
        <f t="shared" si="130"/>
        <v>0</v>
      </c>
      <c r="P440" s="70">
        <f t="shared" si="131"/>
        <v>53.167801990000001</v>
      </c>
      <c r="Q440" s="70">
        <f t="shared" si="132"/>
        <v>0</v>
      </c>
      <c r="R440" s="75" t="str">
        <f t="shared" si="133"/>
        <v>A+J=</v>
      </c>
      <c r="S440" s="71">
        <f t="shared" si="134"/>
        <v>44819</v>
      </c>
      <c r="T440" s="8"/>
      <c r="U440" s="8"/>
      <c r="V440" s="8"/>
      <c r="W440" s="8"/>
      <c r="X440" s="1"/>
      <c r="Y440" s="8"/>
      <c r="Z440" s="8"/>
      <c r="AA440" s="8"/>
      <c r="AB440" s="8"/>
      <c r="AC440" s="8"/>
      <c r="AD440" s="9"/>
      <c r="AE440" s="8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</row>
    <row r="441" spans="1:191" x14ac:dyDescent="0.15">
      <c r="A441" s="68">
        <f t="shared" si="135"/>
        <v>44757</v>
      </c>
      <c r="B441" s="81">
        <f t="shared" si="126"/>
        <v>1053.848256</v>
      </c>
      <c r="C441" s="70">
        <f t="shared" si="122"/>
        <v>1000</v>
      </c>
      <c r="D441" s="11">
        <f>IF(VLOOKUP(A441,[1]DI!$A$4:$B$15000,2)=0,D440,VLOOKUP(A441,[1]DI!$A$4:$B$15000,2))</f>
        <v>0.13150000000000001</v>
      </c>
      <c r="E441" s="70">
        <f t="shared" si="136"/>
        <v>1.0004903700000001</v>
      </c>
      <c r="F441" s="70">
        <f>(TRUNC(PRODUCT($E$12:$E440),16))</f>
        <v>1.1098486624222199</v>
      </c>
      <c r="G441" s="70">
        <f t="shared" si="137"/>
        <v>1.06716372908086</v>
      </c>
      <c r="H441" s="70">
        <f t="shared" si="138"/>
        <v>1.0399984900000001</v>
      </c>
      <c r="I441" s="69">
        <f t="shared" si="127"/>
        <v>0.04</v>
      </c>
      <c r="J441" s="71">
        <f t="shared" si="128"/>
        <v>44635</v>
      </c>
      <c r="K441" s="72">
        <f t="shared" si="129"/>
        <v>85</v>
      </c>
      <c r="L441" s="73">
        <f t="shared" si="123"/>
        <v>85</v>
      </c>
      <c r="M441" s="74">
        <f t="shared" si="124"/>
        <v>1.013317102</v>
      </c>
      <c r="N441" s="74">
        <f t="shared" si="125"/>
        <v>1.053848256</v>
      </c>
      <c r="O441" s="73">
        <f t="shared" si="130"/>
        <v>0</v>
      </c>
      <c r="P441" s="70">
        <f t="shared" si="131"/>
        <v>53.848255999999999</v>
      </c>
      <c r="Q441" s="70">
        <f t="shared" si="132"/>
        <v>0</v>
      </c>
      <c r="R441" s="75" t="str">
        <f t="shared" si="133"/>
        <v>A+J=</v>
      </c>
      <c r="S441" s="71">
        <f t="shared" si="134"/>
        <v>44819</v>
      </c>
      <c r="T441" s="8"/>
      <c r="U441" s="8"/>
      <c r="V441" s="8"/>
      <c r="W441" s="8"/>
      <c r="X441" s="1"/>
      <c r="Y441" s="8"/>
      <c r="Z441" s="8"/>
      <c r="AA441" s="8"/>
      <c r="AB441" s="8"/>
      <c r="AC441" s="8"/>
      <c r="AD441" s="9"/>
      <c r="AE441" s="8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</row>
    <row r="442" spans="1:191" x14ac:dyDescent="0.15">
      <c r="A442" s="68">
        <f t="shared" si="135"/>
        <v>44760</v>
      </c>
      <c r="B442" s="81">
        <f t="shared" si="126"/>
        <v>1054.5291400000001</v>
      </c>
      <c r="C442" s="70">
        <f t="shared" ref="C442:C505" si="139">(C441-Q441)</f>
        <v>1000</v>
      </c>
      <c r="D442" s="11">
        <f>IF(VLOOKUP(A442,[1]DI!$A$4:$B$15000,2)=0,D441,VLOOKUP(A442,[1]DI!$A$4:$B$15000,2))</f>
        <v>0.13150000000000001</v>
      </c>
      <c r="E442" s="70">
        <f t="shared" si="136"/>
        <v>1.0004903700000001</v>
      </c>
      <c r="F442" s="70">
        <f>(TRUNC(PRODUCT($E$12:$E441),16))</f>
        <v>1.1103928989108101</v>
      </c>
      <c r="G442" s="70">
        <f t="shared" si="137"/>
        <v>1.06716372908086</v>
      </c>
      <c r="H442" s="70">
        <f t="shared" si="138"/>
        <v>1.04050847</v>
      </c>
      <c r="I442" s="69">
        <f t="shared" si="127"/>
        <v>0.04</v>
      </c>
      <c r="J442" s="71">
        <f t="shared" si="128"/>
        <v>44635</v>
      </c>
      <c r="K442" s="72">
        <f t="shared" si="129"/>
        <v>86</v>
      </c>
      <c r="L442" s="73">
        <f t="shared" ref="L442:L505" si="140">IF(AND(K442=1,K441=1),1,IF(K442&gt;0,IF(K442=K441,K442+1,K442),0))</f>
        <v>86</v>
      </c>
      <c r="M442" s="74">
        <f t="shared" ref="M442:M505" si="141">ROUND((I442+1)^(L442/252),9)</f>
        <v>1.0134748250000001</v>
      </c>
      <c r="N442" s="74">
        <f t="shared" ref="N442:N505" si="142">ROUND(H442*M442,9)</f>
        <v>1.0545291400000001</v>
      </c>
      <c r="O442" s="73">
        <f t="shared" si="130"/>
        <v>0</v>
      </c>
      <c r="P442" s="70">
        <f t="shared" si="131"/>
        <v>54.529139999999998</v>
      </c>
      <c r="Q442" s="70">
        <f t="shared" si="132"/>
        <v>0</v>
      </c>
      <c r="R442" s="75" t="str">
        <f t="shared" si="133"/>
        <v>A+J=</v>
      </c>
      <c r="S442" s="71">
        <f t="shared" si="134"/>
        <v>44819</v>
      </c>
      <c r="T442" s="8"/>
      <c r="U442" s="8"/>
      <c r="V442" s="8"/>
      <c r="W442" s="8"/>
      <c r="X442" s="1"/>
      <c r="Y442" s="8"/>
      <c r="Z442" s="8"/>
      <c r="AA442" s="8"/>
      <c r="AB442" s="8"/>
      <c r="AC442" s="8"/>
      <c r="AD442" s="9"/>
      <c r="AE442" s="8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</row>
    <row r="443" spans="1:191" x14ac:dyDescent="0.15">
      <c r="A443" s="68">
        <f t="shared" si="135"/>
        <v>44761</v>
      </c>
      <c r="B443" s="81">
        <f t="shared" si="126"/>
        <v>1055.210462</v>
      </c>
      <c r="C443" s="70">
        <f t="shared" si="139"/>
        <v>1000</v>
      </c>
      <c r="D443" s="11">
        <f>IF(VLOOKUP(A443,[1]DI!$A$4:$B$15000,2)=0,D442,VLOOKUP(A443,[1]DI!$A$4:$B$15000,2))</f>
        <v>0.13150000000000001</v>
      </c>
      <c r="E443" s="70">
        <f t="shared" si="136"/>
        <v>1.0004903700000001</v>
      </c>
      <c r="F443" s="70">
        <f>(TRUNC(PRODUCT($E$12:$E442),16))</f>
        <v>1.1109374022766501</v>
      </c>
      <c r="G443" s="70">
        <f t="shared" si="137"/>
        <v>1.06716372908086</v>
      </c>
      <c r="H443" s="70">
        <f t="shared" si="138"/>
        <v>1.0410187</v>
      </c>
      <c r="I443" s="69">
        <f t="shared" si="127"/>
        <v>0.04</v>
      </c>
      <c r="J443" s="71">
        <f t="shared" si="128"/>
        <v>44635</v>
      </c>
      <c r="K443" s="72">
        <f t="shared" si="129"/>
        <v>87</v>
      </c>
      <c r="L443" s="73">
        <f t="shared" si="140"/>
        <v>87</v>
      </c>
      <c r="M443" s="74">
        <f t="shared" si="141"/>
        <v>1.0136325719999999</v>
      </c>
      <c r="N443" s="74">
        <f t="shared" si="142"/>
        <v>1.055210462</v>
      </c>
      <c r="O443" s="73">
        <f t="shared" si="130"/>
        <v>0</v>
      </c>
      <c r="P443" s="70">
        <f t="shared" si="131"/>
        <v>55.210462</v>
      </c>
      <c r="Q443" s="70">
        <f t="shared" si="132"/>
        <v>0</v>
      </c>
      <c r="R443" s="75" t="str">
        <f t="shared" si="133"/>
        <v>A+J=</v>
      </c>
      <c r="S443" s="71">
        <f t="shared" si="134"/>
        <v>44819</v>
      </c>
      <c r="T443" s="8"/>
      <c r="U443" s="8"/>
      <c r="V443" s="8"/>
      <c r="W443" s="8"/>
      <c r="X443" s="1"/>
      <c r="Y443" s="8"/>
      <c r="Z443" s="8"/>
      <c r="AA443" s="8"/>
      <c r="AB443" s="8"/>
      <c r="AC443" s="8"/>
      <c r="AD443" s="9"/>
      <c r="AE443" s="8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</row>
    <row r="444" spans="1:191" x14ac:dyDescent="0.15">
      <c r="A444" s="68">
        <f t="shared" si="135"/>
        <v>44762</v>
      </c>
      <c r="B444" s="81">
        <f t="shared" si="126"/>
        <v>1055.8922359999999</v>
      </c>
      <c r="C444" s="70">
        <f t="shared" si="139"/>
        <v>1000</v>
      </c>
      <c r="D444" s="11">
        <f>IF(VLOOKUP(A444,[1]DI!$A$4:$B$15000,2)=0,D443,VLOOKUP(A444,[1]DI!$A$4:$B$15000,2))</f>
        <v>0.13150000000000001</v>
      </c>
      <c r="E444" s="70">
        <f t="shared" si="136"/>
        <v>1.0004903700000001</v>
      </c>
      <c r="F444" s="70">
        <f>(TRUNC(PRODUCT($E$12:$E443),16))</f>
        <v>1.1114821726506099</v>
      </c>
      <c r="G444" s="70">
        <f t="shared" si="137"/>
        <v>1.06716372908086</v>
      </c>
      <c r="H444" s="70">
        <f t="shared" si="138"/>
        <v>1.0415291900000001</v>
      </c>
      <c r="I444" s="69">
        <f t="shared" si="127"/>
        <v>0.04</v>
      </c>
      <c r="J444" s="71">
        <f t="shared" si="128"/>
        <v>44635</v>
      </c>
      <c r="K444" s="72">
        <f t="shared" si="129"/>
        <v>88</v>
      </c>
      <c r="L444" s="73">
        <f t="shared" si="140"/>
        <v>88</v>
      </c>
      <c r="M444" s="74">
        <f t="shared" si="141"/>
        <v>1.013790344</v>
      </c>
      <c r="N444" s="74">
        <f t="shared" si="142"/>
        <v>1.055892236</v>
      </c>
      <c r="O444" s="73">
        <f t="shared" si="130"/>
        <v>0</v>
      </c>
      <c r="P444" s="70">
        <f t="shared" si="131"/>
        <v>55.892235999999997</v>
      </c>
      <c r="Q444" s="70">
        <f t="shared" si="132"/>
        <v>0</v>
      </c>
      <c r="R444" s="75" t="str">
        <f t="shared" si="133"/>
        <v>A+J=</v>
      </c>
      <c r="S444" s="71">
        <f t="shared" si="134"/>
        <v>44819</v>
      </c>
      <c r="T444" s="8"/>
      <c r="U444" s="8"/>
      <c r="V444" s="8"/>
      <c r="W444" s="8"/>
      <c r="X444" s="1"/>
      <c r="Y444" s="8"/>
      <c r="Z444" s="8"/>
      <c r="AA444" s="8"/>
      <c r="AB444" s="8"/>
      <c r="AC444" s="8"/>
      <c r="AD444" s="9"/>
      <c r="AE444" s="8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</row>
    <row r="445" spans="1:191" x14ac:dyDescent="0.15">
      <c r="A445" s="68">
        <f t="shared" si="135"/>
        <v>44763</v>
      </c>
      <c r="B445" s="81">
        <f t="shared" si="126"/>
        <v>1056.574439</v>
      </c>
      <c r="C445" s="70">
        <f t="shared" si="139"/>
        <v>1000</v>
      </c>
      <c r="D445" s="11">
        <f>IF(VLOOKUP(A445,[1]DI!$A$4:$B$15000,2)=0,D444,VLOOKUP(A445,[1]DI!$A$4:$B$15000,2))</f>
        <v>0.13150000000000001</v>
      </c>
      <c r="E445" s="70">
        <f t="shared" si="136"/>
        <v>1.0004903700000001</v>
      </c>
      <c r="F445" s="70">
        <f>(TRUNC(PRODUCT($E$12:$E444),16))</f>
        <v>1.1120272101636099</v>
      </c>
      <c r="G445" s="70">
        <f t="shared" si="137"/>
        <v>1.06716372908086</v>
      </c>
      <c r="H445" s="70">
        <f t="shared" si="138"/>
        <v>1.0420399199999999</v>
      </c>
      <c r="I445" s="69">
        <f t="shared" si="127"/>
        <v>0.04</v>
      </c>
      <c r="J445" s="71">
        <f t="shared" si="128"/>
        <v>44635</v>
      </c>
      <c r="K445" s="72">
        <f t="shared" si="129"/>
        <v>89</v>
      </c>
      <c r="L445" s="73">
        <f t="shared" si="140"/>
        <v>89</v>
      </c>
      <c r="M445" s="74">
        <f t="shared" si="141"/>
        <v>1.0139481400000001</v>
      </c>
      <c r="N445" s="74">
        <f t="shared" si="142"/>
        <v>1.056574439</v>
      </c>
      <c r="O445" s="73">
        <f t="shared" si="130"/>
        <v>0</v>
      </c>
      <c r="P445" s="70">
        <f t="shared" si="131"/>
        <v>56.574438999999998</v>
      </c>
      <c r="Q445" s="70">
        <f t="shared" si="132"/>
        <v>0</v>
      </c>
      <c r="R445" s="75" t="str">
        <f t="shared" si="133"/>
        <v>A+J=</v>
      </c>
      <c r="S445" s="71">
        <f t="shared" si="134"/>
        <v>44819</v>
      </c>
      <c r="T445" s="8"/>
      <c r="U445" s="8"/>
      <c r="V445" s="8"/>
      <c r="W445" s="8"/>
      <c r="X445" s="1"/>
      <c r="Y445" s="8"/>
      <c r="Z445" s="8"/>
      <c r="AA445" s="8"/>
      <c r="AB445" s="8"/>
      <c r="AC445" s="8"/>
      <c r="AD445" s="9"/>
      <c r="AE445" s="8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</row>
    <row r="446" spans="1:191" x14ac:dyDescent="0.15">
      <c r="A446" s="68">
        <f t="shared" si="135"/>
        <v>44764</v>
      </c>
      <c r="B446" s="81">
        <f t="shared" si="126"/>
        <v>1057.2570920000001</v>
      </c>
      <c r="C446" s="70">
        <f t="shared" si="139"/>
        <v>1000</v>
      </c>
      <c r="D446" s="11">
        <f>IF(VLOOKUP(A446,[1]DI!$A$4:$B$15000,2)=0,D445,VLOOKUP(A446,[1]DI!$A$4:$B$15000,2))</f>
        <v>0.13150000000000001</v>
      </c>
      <c r="E446" s="70">
        <f t="shared" si="136"/>
        <v>1.0004903700000001</v>
      </c>
      <c r="F446" s="70">
        <f>(TRUNC(PRODUCT($E$12:$E445),16))</f>
        <v>1.1125725149466601</v>
      </c>
      <c r="G446" s="70">
        <f t="shared" si="137"/>
        <v>1.06716372908086</v>
      </c>
      <c r="H446" s="70">
        <f t="shared" si="138"/>
        <v>1.0425509100000001</v>
      </c>
      <c r="I446" s="69">
        <f t="shared" si="127"/>
        <v>0.04</v>
      </c>
      <c r="J446" s="71">
        <f t="shared" si="128"/>
        <v>44635</v>
      </c>
      <c r="K446" s="72">
        <f t="shared" si="129"/>
        <v>90</v>
      </c>
      <c r="L446" s="73">
        <f t="shared" si="140"/>
        <v>90</v>
      </c>
      <c r="M446" s="74">
        <f t="shared" si="141"/>
        <v>1.0141059610000001</v>
      </c>
      <c r="N446" s="74">
        <f t="shared" si="142"/>
        <v>1.057257092</v>
      </c>
      <c r="O446" s="73">
        <f t="shared" si="130"/>
        <v>0</v>
      </c>
      <c r="P446" s="70">
        <f t="shared" si="131"/>
        <v>57.257092</v>
      </c>
      <c r="Q446" s="70">
        <f t="shared" si="132"/>
        <v>0</v>
      </c>
      <c r="R446" s="75" t="str">
        <f t="shared" si="133"/>
        <v>A+J=</v>
      </c>
      <c r="S446" s="71">
        <f t="shared" si="134"/>
        <v>44819</v>
      </c>
      <c r="T446" s="8"/>
      <c r="U446" s="8"/>
      <c r="V446" s="8"/>
      <c r="W446" s="8"/>
      <c r="X446" s="1"/>
      <c r="Y446" s="8"/>
      <c r="Z446" s="8"/>
      <c r="AA446" s="8"/>
      <c r="AB446" s="8"/>
      <c r="AC446" s="8"/>
      <c r="AD446" s="9"/>
      <c r="AE446" s="8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</row>
    <row r="447" spans="1:191" x14ac:dyDescent="0.15">
      <c r="A447" s="68">
        <f t="shared" si="135"/>
        <v>44767</v>
      </c>
      <c r="B447" s="81">
        <f t="shared" si="126"/>
        <v>1057.9401760000001</v>
      </c>
      <c r="C447" s="70">
        <f t="shared" si="139"/>
        <v>1000</v>
      </c>
      <c r="D447" s="11">
        <f>IF(VLOOKUP(A447,[1]DI!$A$4:$B$15000,2)=0,D446,VLOOKUP(A447,[1]DI!$A$4:$B$15000,2))</f>
        <v>0.13150000000000001</v>
      </c>
      <c r="E447" s="70">
        <f t="shared" si="136"/>
        <v>1.0004903700000001</v>
      </c>
      <c r="F447" s="70">
        <f>(TRUNC(PRODUCT($E$12:$E446),16))</f>
        <v>1.11311808713081</v>
      </c>
      <c r="G447" s="70">
        <f t="shared" si="137"/>
        <v>1.06716372908086</v>
      </c>
      <c r="H447" s="70">
        <f t="shared" si="138"/>
        <v>1.04306214</v>
      </c>
      <c r="I447" s="69">
        <f t="shared" si="127"/>
        <v>0.04</v>
      </c>
      <c r="J447" s="71">
        <f t="shared" si="128"/>
        <v>44635</v>
      </c>
      <c r="K447" s="72">
        <f t="shared" si="129"/>
        <v>91</v>
      </c>
      <c r="L447" s="73">
        <f t="shared" si="140"/>
        <v>91</v>
      </c>
      <c r="M447" s="74">
        <f t="shared" si="141"/>
        <v>1.014263806</v>
      </c>
      <c r="N447" s="74">
        <f t="shared" si="142"/>
        <v>1.057940176</v>
      </c>
      <c r="O447" s="73">
        <f t="shared" si="130"/>
        <v>0</v>
      </c>
      <c r="P447" s="70">
        <f t="shared" si="131"/>
        <v>57.940176000000001</v>
      </c>
      <c r="Q447" s="70">
        <f t="shared" si="132"/>
        <v>0</v>
      </c>
      <c r="R447" s="75" t="str">
        <f t="shared" si="133"/>
        <v>A+J=</v>
      </c>
      <c r="S447" s="71">
        <f t="shared" si="134"/>
        <v>44819</v>
      </c>
      <c r="T447" s="8"/>
      <c r="U447" s="8"/>
      <c r="V447" s="8"/>
      <c r="W447" s="8"/>
      <c r="X447" s="1"/>
      <c r="Y447" s="8"/>
      <c r="Z447" s="8"/>
      <c r="AA447" s="8"/>
      <c r="AB447" s="8"/>
      <c r="AC447" s="8"/>
      <c r="AD447" s="9"/>
      <c r="AE447" s="8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</row>
    <row r="448" spans="1:191" x14ac:dyDescent="0.15">
      <c r="A448" s="68">
        <f t="shared" si="135"/>
        <v>44768</v>
      </c>
      <c r="B448" s="81">
        <f t="shared" si="126"/>
        <v>1058.623711</v>
      </c>
      <c r="C448" s="70">
        <f t="shared" si="139"/>
        <v>1000</v>
      </c>
      <c r="D448" s="11">
        <f>IF(VLOOKUP(A448,[1]DI!$A$4:$B$15000,2)=0,D447,VLOOKUP(A448,[1]DI!$A$4:$B$15000,2))</f>
        <v>0.13150000000000001</v>
      </c>
      <c r="E448" s="70">
        <f t="shared" si="136"/>
        <v>1.0004903700000001</v>
      </c>
      <c r="F448" s="70">
        <f>(TRUNC(PRODUCT($E$12:$E447),16))</f>
        <v>1.1136639268471999</v>
      </c>
      <c r="G448" s="70">
        <f t="shared" si="137"/>
        <v>1.06716372908086</v>
      </c>
      <c r="H448" s="70">
        <f t="shared" si="138"/>
        <v>1.04357363</v>
      </c>
      <c r="I448" s="69">
        <f t="shared" si="127"/>
        <v>0.04</v>
      </c>
      <c r="J448" s="71">
        <f t="shared" si="128"/>
        <v>44635</v>
      </c>
      <c r="K448" s="72">
        <f t="shared" si="129"/>
        <v>92</v>
      </c>
      <c r="L448" s="73">
        <f t="shared" si="140"/>
        <v>92</v>
      </c>
      <c r="M448" s="74">
        <f t="shared" si="141"/>
        <v>1.014421676</v>
      </c>
      <c r="N448" s="74">
        <f t="shared" si="142"/>
        <v>1.0586237110000001</v>
      </c>
      <c r="O448" s="73">
        <f t="shared" si="130"/>
        <v>0</v>
      </c>
      <c r="P448" s="70">
        <f t="shared" si="131"/>
        <v>58.623711</v>
      </c>
      <c r="Q448" s="70">
        <f t="shared" si="132"/>
        <v>0</v>
      </c>
      <c r="R448" s="75" t="str">
        <f t="shared" si="133"/>
        <v>A+J=</v>
      </c>
      <c r="S448" s="71">
        <f t="shared" si="134"/>
        <v>44819</v>
      </c>
      <c r="T448" s="8"/>
      <c r="U448" s="8"/>
      <c r="V448" s="8"/>
      <c r="W448" s="8"/>
      <c r="X448" s="1"/>
      <c r="Y448" s="8"/>
      <c r="Z448" s="8"/>
      <c r="AA448" s="8"/>
      <c r="AB448" s="8"/>
      <c r="AC448" s="8"/>
      <c r="AD448" s="9"/>
      <c r="AE448" s="8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</row>
    <row r="449" spans="1:191" x14ac:dyDescent="0.15">
      <c r="A449" s="68">
        <f t="shared" si="135"/>
        <v>44769</v>
      </c>
      <c r="B449" s="81">
        <f t="shared" si="126"/>
        <v>1059.307687</v>
      </c>
      <c r="C449" s="70">
        <f t="shared" si="139"/>
        <v>1000</v>
      </c>
      <c r="D449" s="11">
        <f>IF(VLOOKUP(A449,[1]DI!$A$4:$B$15000,2)=0,D448,VLOOKUP(A449,[1]DI!$A$4:$B$15000,2))</f>
        <v>0.13150000000000001</v>
      </c>
      <c r="E449" s="70">
        <f t="shared" si="136"/>
        <v>1.0004903700000001</v>
      </c>
      <c r="F449" s="70">
        <f>(TRUNC(PRODUCT($E$12:$E448),16))</f>
        <v>1.11421003422701</v>
      </c>
      <c r="G449" s="70">
        <f t="shared" si="137"/>
        <v>1.06716372908086</v>
      </c>
      <c r="H449" s="70">
        <f t="shared" si="138"/>
        <v>1.0440853699999999</v>
      </c>
      <c r="I449" s="69">
        <f t="shared" si="127"/>
        <v>0.04</v>
      </c>
      <c r="J449" s="71">
        <f t="shared" si="128"/>
        <v>44635</v>
      </c>
      <c r="K449" s="72">
        <f t="shared" si="129"/>
        <v>93</v>
      </c>
      <c r="L449" s="73">
        <f t="shared" si="140"/>
        <v>93</v>
      </c>
      <c r="M449" s="74">
        <f t="shared" si="141"/>
        <v>1.0145795710000001</v>
      </c>
      <c r="N449" s="74">
        <f t="shared" si="142"/>
        <v>1.059307687</v>
      </c>
      <c r="O449" s="73">
        <f t="shared" si="130"/>
        <v>0</v>
      </c>
      <c r="P449" s="70">
        <f t="shared" si="131"/>
        <v>59.307687000000001</v>
      </c>
      <c r="Q449" s="70">
        <f t="shared" si="132"/>
        <v>0</v>
      </c>
      <c r="R449" s="75" t="str">
        <f t="shared" si="133"/>
        <v>A+J=</v>
      </c>
      <c r="S449" s="71">
        <f t="shared" si="134"/>
        <v>44819</v>
      </c>
      <c r="T449" s="8"/>
      <c r="U449" s="8"/>
      <c r="V449" s="8"/>
      <c r="W449" s="8"/>
      <c r="X449" s="1"/>
      <c r="Y449" s="8"/>
      <c r="Z449" s="8"/>
      <c r="AA449" s="8"/>
      <c r="AB449" s="8"/>
      <c r="AC449" s="8"/>
      <c r="AD449" s="9"/>
      <c r="AE449" s="8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</row>
    <row r="450" spans="1:191" x14ac:dyDescent="0.15">
      <c r="A450" s="68">
        <f t="shared" si="135"/>
        <v>44770</v>
      </c>
      <c r="B450" s="81">
        <f t="shared" si="126"/>
        <v>1059.9921029899999</v>
      </c>
      <c r="C450" s="70">
        <f t="shared" si="139"/>
        <v>1000</v>
      </c>
      <c r="D450" s="11">
        <f>IF(VLOOKUP(A450,[1]DI!$A$4:$B$15000,2)=0,D449,VLOOKUP(A450,[1]DI!$A$4:$B$15000,2))</f>
        <v>0.13150000000000001</v>
      </c>
      <c r="E450" s="70">
        <f t="shared" si="136"/>
        <v>1.0004903700000001</v>
      </c>
      <c r="F450" s="70">
        <f>(TRUNC(PRODUCT($E$12:$E449),16))</f>
        <v>1.1147564094014899</v>
      </c>
      <c r="G450" s="70">
        <f t="shared" si="137"/>
        <v>1.06716372908086</v>
      </c>
      <c r="H450" s="70">
        <f t="shared" si="138"/>
        <v>1.04459736</v>
      </c>
      <c r="I450" s="69">
        <f t="shared" si="127"/>
        <v>0.04</v>
      </c>
      <c r="J450" s="71">
        <f t="shared" si="128"/>
        <v>44635</v>
      </c>
      <c r="K450" s="72">
        <f t="shared" si="129"/>
        <v>94</v>
      </c>
      <c r="L450" s="73">
        <f t="shared" si="140"/>
        <v>94</v>
      </c>
      <c r="M450" s="74">
        <f t="shared" si="141"/>
        <v>1.0147374899999999</v>
      </c>
      <c r="N450" s="74">
        <f t="shared" si="142"/>
        <v>1.0599921029999999</v>
      </c>
      <c r="O450" s="73">
        <f t="shared" si="130"/>
        <v>0</v>
      </c>
      <c r="P450" s="70">
        <f t="shared" si="131"/>
        <v>59.992102989999999</v>
      </c>
      <c r="Q450" s="70">
        <f t="shared" si="132"/>
        <v>0</v>
      </c>
      <c r="R450" s="75" t="str">
        <f t="shared" si="133"/>
        <v>A+J=</v>
      </c>
      <c r="S450" s="71">
        <f t="shared" si="134"/>
        <v>44819</v>
      </c>
      <c r="T450" s="8"/>
      <c r="U450" s="8"/>
      <c r="V450" s="8"/>
      <c r="W450" s="8"/>
      <c r="X450" s="1"/>
      <c r="Y450" s="8"/>
      <c r="Z450" s="8"/>
      <c r="AA450" s="8"/>
      <c r="AB450" s="8"/>
      <c r="AC450" s="8"/>
      <c r="AD450" s="9"/>
      <c r="AE450" s="8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</row>
    <row r="451" spans="1:191" x14ac:dyDescent="0.15">
      <c r="A451" s="68">
        <f t="shared" si="135"/>
        <v>44771</v>
      </c>
      <c r="B451" s="81">
        <f t="shared" si="126"/>
        <v>1060.6769509999999</v>
      </c>
      <c r="C451" s="70">
        <f t="shared" si="139"/>
        <v>1000</v>
      </c>
      <c r="D451" s="11">
        <f>IF(VLOOKUP(A451,[1]DI!$A$4:$B$15000,2)=0,D450,VLOOKUP(A451,[1]DI!$A$4:$B$15000,2))</f>
        <v>0.13150000000000001</v>
      </c>
      <c r="E451" s="70">
        <f t="shared" si="136"/>
        <v>1.0004903700000001</v>
      </c>
      <c r="F451" s="70">
        <f>(TRUNC(PRODUCT($E$12:$E450),16))</f>
        <v>1.11530305250197</v>
      </c>
      <c r="G451" s="70">
        <f t="shared" si="137"/>
        <v>1.06716372908086</v>
      </c>
      <c r="H451" s="70">
        <f t="shared" si="138"/>
        <v>1.04510959</v>
      </c>
      <c r="I451" s="69">
        <f t="shared" si="127"/>
        <v>0.04</v>
      </c>
      <c r="J451" s="71">
        <f t="shared" si="128"/>
        <v>44635</v>
      </c>
      <c r="K451" s="72">
        <f t="shared" si="129"/>
        <v>95</v>
      </c>
      <c r="L451" s="73">
        <f t="shared" si="140"/>
        <v>95</v>
      </c>
      <c r="M451" s="74">
        <f t="shared" si="141"/>
        <v>1.014895434</v>
      </c>
      <c r="N451" s="74">
        <f t="shared" si="142"/>
        <v>1.060676951</v>
      </c>
      <c r="O451" s="73">
        <f t="shared" si="130"/>
        <v>0</v>
      </c>
      <c r="P451" s="70">
        <f t="shared" si="131"/>
        <v>60.676951000000003</v>
      </c>
      <c r="Q451" s="70">
        <f t="shared" si="132"/>
        <v>0</v>
      </c>
      <c r="R451" s="75" t="str">
        <f t="shared" si="133"/>
        <v>A+J=</v>
      </c>
      <c r="S451" s="71">
        <f t="shared" si="134"/>
        <v>44819</v>
      </c>
      <c r="T451" s="8"/>
      <c r="U451" s="8"/>
      <c r="V451" s="8"/>
      <c r="W451" s="8"/>
      <c r="X451" s="1"/>
      <c r="Y451" s="8"/>
      <c r="Z451" s="8"/>
      <c r="AA451" s="8"/>
      <c r="AB451" s="8"/>
      <c r="AC451" s="8"/>
      <c r="AD451" s="9"/>
      <c r="AE451" s="8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</row>
    <row r="452" spans="1:191" x14ac:dyDescent="0.15">
      <c r="A452" s="68">
        <f t="shared" si="135"/>
        <v>44774</v>
      </c>
      <c r="B452" s="81">
        <f t="shared" si="126"/>
        <v>1061.36225999</v>
      </c>
      <c r="C452" s="70">
        <f t="shared" si="139"/>
        <v>1000</v>
      </c>
      <c r="D452" s="11">
        <f>IF(VLOOKUP(A452,[1]DI!$A$4:$B$15000,2)=0,D451,VLOOKUP(A452,[1]DI!$A$4:$B$15000,2))</f>
        <v>0.13150000000000001</v>
      </c>
      <c r="E452" s="70">
        <f t="shared" si="136"/>
        <v>1.0004903700000001</v>
      </c>
      <c r="F452" s="70">
        <f>(TRUNC(PRODUCT($E$12:$E451),16))</f>
        <v>1.11584996365982</v>
      </c>
      <c r="G452" s="70">
        <f t="shared" si="137"/>
        <v>1.06716372908086</v>
      </c>
      <c r="H452" s="70">
        <f t="shared" si="138"/>
        <v>1.0456220899999999</v>
      </c>
      <c r="I452" s="69">
        <f t="shared" si="127"/>
        <v>0.04</v>
      </c>
      <c r="J452" s="71">
        <f t="shared" si="128"/>
        <v>44635</v>
      </c>
      <c r="K452" s="72">
        <f t="shared" si="129"/>
        <v>96</v>
      </c>
      <c r="L452" s="73">
        <f t="shared" si="140"/>
        <v>96</v>
      </c>
      <c r="M452" s="74">
        <f t="shared" si="141"/>
        <v>1.0150534019999999</v>
      </c>
      <c r="N452" s="74">
        <f t="shared" si="142"/>
        <v>1.0613622599999999</v>
      </c>
      <c r="O452" s="73">
        <f t="shared" si="130"/>
        <v>0</v>
      </c>
      <c r="P452" s="70">
        <f t="shared" si="131"/>
        <v>61.362259989999998</v>
      </c>
      <c r="Q452" s="70">
        <f t="shared" si="132"/>
        <v>0</v>
      </c>
      <c r="R452" s="75" t="str">
        <f t="shared" si="133"/>
        <v>A+J=</v>
      </c>
      <c r="S452" s="71">
        <f t="shared" si="134"/>
        <v>44819</v>
      </c>
      <c r="T452" s="8"/>
      <c r="U452" s="8"/>
      <c r="V452" s="8"/>
      <c r="W452" s="8"/>
      <c r="X452" s="1"/>
      <c r="Y452" s="8"/>
      <c r="Z452" s="8"/>
      <c r="AA452" s="8"/>
      <c r="AB452" s="8"/>
      <c r="AC452" s="8"/>
      <c r="AD452" s="9"/>
      <c r="AE452" s="8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</row>
    <row r="453" spans="1:191" x14ac:dyDescent="0.15">
      <c r="A453" s="68">
        <f t="shared" si="135"/>
        <v>44775</v>
      </c>
      <c r="B453" s="81">
        <f t="shared" si="126"/>
        <v>1062.048</v>
      </c>
      <c r="C453" s="70">
        <f t="shared" si="139"/>
        <v>1000</v>
      </c>
      <c r="D453" s="11">
        <f>IF(VLOOKUP(A453,[1]DI!$A$4:$B$15000,2)=0,D452,VLOOKUP(A453,[1]DI!$A$4:$B$15000,2))</f>
        <v>0.13150000000000001</v>
      </c>
      <c r="E453" s="70">
        <f t="shared" si="136"/>
        <v>1.0004903700000001</v>
      </c>
      <c r="F453" s="70">
        <f>(TRUNC(PRODUCT($E$12:$E452),16))</f>
        <v>1.1163971430065001</v>
      </c>
      <c r="G453" s="70">
        <f t="shared" si="137"/>
        <v>1.06716372908086</v>
      </c>
      <c r="H453" s="70">
        <f t="shared" si="138"/>
        <v>1.04613483</v>
      </c>
      <c r="I453" s="69">
        <f t="shared" si="127"/>
        <v>0.04</v>
      </c>
      <c r="J453" s="71">
        <f t="shared" si="128"/>
        <v>44635</v>
      </c>
      <c r="K453" s="72">
        <f t="shared" si="129"/>
        <v>97</v>
      </c>
      <c r="L453" s="73">
        <f t="shared" si="140"/>
        <v>97</v>
      </c>
      <c r="M453" s="74">
        <f t="shared" si="141"/>
        <v>1.0152113949999999</v>
      </c>
      <c r="N453" s="74">
        <f t="shared" si="142"/>
        <v>1.0620480000000001</v>
      </c>
      <c r="O453" s="73">
        <f t="shared" si="130"/>
        <v>0</v>
      </c>
      <c r="P453" s="70">
        <f t="shared" si="131"/>
        <v>62.048000000000002</v>
      </c>
      <c r="Q453" s="70">
        <f t="shared" si="132"/>
        <v>0</v>
      </c>
      <c r="R453" s="75" t="str">
        <f t="shared" si="133"/>
        <v>A+J=</v>
      </c>
      <c r="S453" s="71">
        <f t="shared" si="134"/>
        <v>44819</v>
      </c>
      <c r="T453" s="8"/>
      <c r="U453" s="8"/>
      <c r="V453" s="8"/>
      <c r="W453" s="8"/>
      <c r="X453" s="1"/>
      <c r="Y453" s="8"/>
      <c r="Z453" s="8"/>
      <c r="AA453" s="8"/>
      <c r="AB453" s="8"/>
      <c r="AC453" s="8"/>
      <c r="AD453" s="9"/>
      <c r="AE453" s="8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</row>
    <row r="454" spans="1:191" x14ac:dyDescent="0.15">
      <c r="A454" s="68">
        <f t="shared" si="135"/>
        <v>44776</v>
      </c>
      <c r="B454" s="81">
        <f t="shared" si="126"/>
        <v>1062.734183</v>
      </c>
      <c r="C454" s="70">
        <f t="shared" si="139"/>
        <v>1000</v>
      </c>
      <c r="D454" s="11">
        <f>IF(VLOOKUP(A454,[1]DI!$A$4:$B$15000,2)=0,D453,VLOOKUP(A454,[1]DI!$A$4:$B$15000,2))</f>
        <v>0.13150000000000001</v>
      </c>
      <c r="E454" s="70">
        <f t="shared" si="136"/>
        <v>1.0004903700000001</v>
      </c>
      <c r="F454" s="70">
        <f>(TRUNC(PRODUCT($E$12:$E453),16))</f>
        <v>1.11694459067352</v>
      </c>
      <c r="G454" s="70">
        <f t="shared" si="137"/>
        <v>1.06716372908086</v>
      </c>
      <c r="H454" s="70">
        <f t="shared" si="138"/>
        <v>1.04664782</v>
      </c>
      <c r="I454" s="69">
        <f t="shared" si="127"/>
        <v>0.04</v>
      </c>
      <c r="J454" s="71">
        <f t="shared" si="128"/>
        <v>44635</v>
      </c>
      <c r="K454" s="72">
        <f t="shared" si="129"/>
        <v>98</v>
      </c>
      <c r="L454" s="73">
        <f t="shared" si="140"/>
        <v>98</v>
      </c>
      <c r="M454" s="74">
        <f t="shared" si="141"/>
        <v>1.0153694129999999</v>
      </c>
      <c r="N454" s="74">
        <f t="shared" si="142"/>
        <v>1.0627341830000001</v>
      </c>
      <c r="O454" s="73">
        <f t="shared" si="130"/>
        <v>0</v>
      </c>
      <c r="P454" s="70">
        <f t="shared" si="131"/>
        <v>62.734183000000002</v>
      </c>
      <c r="Q454" s="70">
        <f t="shared" si="132"/>
        <v>0</v>
      </c>
      <c r="R454" s="75" t="str">
        <f t="shared" si="133"/>
        <v>A+J=</v>
      </c>
      <c r="S454" s="71">
        <f t="shared" si="134"/>
        <v>44819</v>
      </c>
      <c r="T454" s="8"/>
      <c r="U454" s="8"/>
      <c r="V454" s="8"/>
      <c r="W454" s="8"/>
      <c r="X454" s="1"/>
      <c r="Y454" s="8"/>
      <c r="Z454" s="8"/>
      <c r="AA454" s="8"/>
      <c r="AB454" s="8"/>
      <c r="AC454" s="8"/>
      <c r="AD454" s="9"/>
      <c r="AE454" s="8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</row>
    <row r="455" spans="1:191" x14ac:dyDescent="0.15">
      <c r="A455" s="68">
        <f t="shared" si="135"/>
        <v>44777</v>
      </c>
      <c r="B455" s="81">
        <f t="shared" si="126"/>
        <v>1063.4208060000001</v>
      </c>
      <c r="C455" s="70">
        <f t="shared" si="139"/>
        <v>1000</v>
      </c>
      <c r="D455" s="11">
        <f>IF(VLOOKUP(A455,[1]DI!$A$4:$B$15000,2)=0,D454,VLOOKUP(A455,[1]DI!$A$4:$B$15000,2))</f>
        <v>0.13650000000000001</v>
      </c>
      <c r="E455" s="70">
        <f t="shared" si="136"/>
        <v>1.00050788</v>
      </c>
      <c r="F455" s="70">
        <f>(TRUNC(PRODUCT($E$12:$E454),16))</f>
        <v>1.11749230679245</v>
      </c>
      <c r="G455" s="70">
        <f t="shared" si="137"/>
        <v>1.06716372908086</v>
      </c>
      <c r="H455" s="70">
        <f t="shared" si="138"/>
        <v>1.0471610600000001</v>
      </c>
      <c r="I455" s="69">
        <f t="shared" si="127"/>
        <v>0.04</v>
      </c>
      <c r="J455" s="71">
        <f t="shared" si="128"/>
        <v>44635</v>
      </c>
      <c r="K455" s="72">
        <f t="shared" si="129"/>
        <v>99</v>
      </c>
      <c r="L455" s="73">
        <f t="shared" si="140"/>
        <v>99</v>
      </c>
      <c r="M455" s="74">
        <f t="shared" si="141"/>
        <v>1.015527455</v>
      </c>
      <c r="N455" s="74">
        <f t="shared" si="142"/>
        <v>1.0634208060000001</v>
      </c>
      <c r="O455" s="73">
        <f t="shared" si="130"/>
        <v>0</v>
      </c>
      <c r="P455" s="70">
        <f t="shared" si="131"/>
        <v>63.420805999999999</v>
      </c>
      <c r="Q455" s="70">
        <f t="shared" si="132"/>
        <v>0</v>
      </c>
      <c r="R455" s="75" t="str">
        <f t="shared" si="133"/>
        <v>A+J=</v>
      </c>
      <c r="S455" s="71">
        <f t="shared" si="134"/>
        <v>44819</v>
      </c>
      <c r="T455" s="8"/>
      <c r="U455" s="8"/>
      <c r="V455" s="8"/>
      <c r="W455" s="8"/>
      <c r="X455" s="1"/>
      <c r="Y455" s="8"/>
      <c r="Z455" s="8"/>
      <c r="AA455" s="8"/>
      <c r="AB455" s="8"/>
      <c r="AC455" s="8"/>
      <c r="AD455" s="9"/>
      <c r="AE455" s="8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</row>
    <row r="456" spans="1:191" x14ac:dyDescent="0.15">
      <c r="A456" s="68">
        <f t="shared" si="135"/>
        <v>44778</v>
      </c>
      <c r="B456" s="81">
        <f t="shared" si="126"/>
        <v>1064.1265089999999</v>
      </c>
      <c r="C456" s="70">
        <f t="shared" si="139"/>
        <v>1000</v>
      </c>
      <c r="D456" s="11">
        <f>IF(VLOOKUP(A456,[1]DI!$A$4:$B$15000,2)=0,D455,VLOOKUP(A456,[1]DI!$A$4:$B$15000,2))</f>
        <v>0.13650000000000001</v>
      </c>
      <c r="E456" s="70">
        <f t="shared" si="136"/>
        <v>1.00050788</v>
      </c>
      <c r="F456" s="70">
        <f>(TRUNC(PRODUCT($E$12:$E455),16))</f>
        <v>1.11805985878522</v>
      </c>
      <c r="G456" s="70">
        <f t="shared" si="137"/>
        <v>1.06716372908086</v>
      </c>
      <c r="H456" s="70">
        <f t="shared" si="138"/>
        <v>1.0476928999999999</v>
      </c>
      <c r="I456" s="69">
        <f t="shared" si="127"/>
        <v>0.04</v>
      </c>
      <c r="J456" s="71">
        <f t="shared" si="128"/>
        <v>44635</v>
      </c>
      <c r="K456" s="72">
        <f t="shared" si="129"/>
        <v>100</v>
      </c>
      <c r="L456" s="73">
        <f t="shared" si="140"/>
        <v>100</v>
      </c>
      <c r="M456" s="74">
        <f t="shared" si="141"/>
        <v>1.015685521</v>
      </c>
      <c r="N456" s="74">
        <f t="shared" si="142"/>
        <v>1.0641265090000001</v>
      </c>
      <c r="O456" s="73">
        <f t="shared" si="130"/>
        <v>0</v>
      </c>
      <c r="P456" s="70">
        <f t="shared" si="131"/>
        <v>64.126508999999999</v>
      </c>
      <c r="Q456" s="70">
        <f t="shared" si="132"/>
        <v>0</v>
      </c>
      <c r="R456" s="75" t="str">
        <f t="shared" si="133"/>
        <v>A+J=</v>
      </c>
      <c r="S456" s="71">
        <f t="shared" si="134"/>
        <v>44819</v>
      </c>
      <c r="T456" s="8"/>
      <c r="U456" s="8"/>
      <c r="V456" s="8"/>
      <c r="W456" s="8"/>
      <c r="X456" s="1"/>
      <c r="Y456" s="8"/>
      <c r="Z456" s="8"/>
      <c r="AA456" s="8"/>
      <c r="AB456" s="8"/>
      <c r="AC456" s="8"/>
      <c r="AD456" s="9"/>
      <c r="AE456" s="8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</row>
    <row r="457" spans="1:191" x14ac:dyDescent="0.15">
      <c r="A457" s="68">
        <f t="shared" si="135"/>
        <v>44781</v>
      </c>
      <c r="B457" s="81">
        <f t="shared" si="126"/>
        <v>1064.8326710000001</v>
      </c>
      <c r="C457" s="70">
        <f t="shared" si="139"/>
        <v>1000</v>
      </c>
      <c r="D457" s="11">
        <f>IF(VLOOKUP(A457,[1]DI!$A$4:$B$15000,2)=0,D456,VLOOKUP(A457,[1]DI!$A$4:$B$15000,2))</f>
        <v>0.13650000000000001</v>
      </c>
      <c r="E457" s="70">
        <f t="shared" si="136"/>
        <v>1.00050788</v>
      </c>
      <c r="F457" s="70">
        <f>(TRUNC(PRODUCT($E$12:$E456),16))</f>
        <v>1.1186276990263</v>
      </c>
      <c r="G457" s="70">
        <f t="shared" si="137"/>
        <v>1.06716372908086</v>
      </c>
      <c r="H457" s="70">
        <f t="shared" si="138"/>
        <v>1.048225</v>
      </c>
      <c r="I457" s="69">
        <f t="shared" si="127"/>
        <v>0.04</v>
      </c>
      <c r="J457" s="71">
        <f t="shared" si="128"/>
        <v>44635</v>
      </c>
      <c r="K457" s="72">
        <f t="shared" si="129"/>
        <v>101</v>
      </c>
      <c r="L457" s="73">
        <f t="shared" si="140"/>
        <v>101</v>
      </c>
      <c r="M457" s="74">
        <f t="shared" si="141"/>
        <v>1.0158436129999999</v>
      </c>
      <c r="N457" s="74">
        <f t="shared" si="142"/>
        <v>1.064832671</v>
      </c>
      <c r="O457" s="73">
        <f t="shared" si="130"/>
        <v>0</v>
      </c>
      <c r="P457" s="70">
        <f t="shared" si="131"/>
        <v>64.832671000000005</v>
      </c>
      <c r="Q457" s="70">
        <f t="shared" si="132"/>
        <v>0</v>
      </c>
      <c r="R457" s="75" t="str">
        <f t="shared" si="133"/>
        <v>A+J=</v>
      </c>
      <c r="S457" s="71">
        <f t="shared" si="134"/>
        <v>44819</v>
      </c>
      <c r="T457" s="8"/>
      <c r="U457" s="8"/>
      <c r="V457" s="8"/>
      <c r="W457" s="8"/>
      <c r="X457" s="1"/>
      <c r="Y457" s="8"/>
      <c r="Z457" s="8"/>
      <c r="AA457" s="8"/>
      <c r="AB457" s="8"/>
      <c r="AC457" s="8"/>
      <c r="AD457" s="9"/>
      <c r="AE457" s="8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</row>
    <row r="458" spans="1:191" x14ac:dyDescent="0.15">
      <c r="A458" s="68">
        <f t="shared" si="135"/>
        <v>44782</v>
      </c>
      <c r="B458" s="81">
        <f t="shared" si="126"/>
        <v>1065.539301</v>
      </c>
      <c r="C458" s="70">
        <f t="shared" si="139"/>
        <v>1000</v>
      </c>
      <c r="D458" s="11">
        <f>IF(VLOOKUP(A458,[1]DI!$A$4:$B$15000,2)=0,D457,VLOOKUP(A458,[1]DI!$A$4:$B$15000,2))</f>
        <v>0.13650000000000001</v>
      </c>
      <c r="E458" s="70">
        <f t="shared" si="136"/>
        <v>1.00050788</v>
      </c>
      <c r="F458" s="70">
        <f>(TRUNC(PRODUCT($E$12:$E457),16))</f>
        <v>1.1191958276620799</v>
      </c>
      <c r="G458" s="70">
        <f t="shared" si="137"/>
        <v>1.06716372908086</v>
      </c>
      <c r="H458" s="70">
        <f t="shared" si="138"/>
        <v>1.0487573699999999</v>
      </c>
      <c r="I458" s="69">
        <f t="shared" si="127"/>
        <v>0.04</v>
      </c>
      <c r="J458" s="71">
        <f t="shared" si="128"/>
        <v>44635</v>
      </c>
      <c r="K458" s="72">
        <f t="shared" si="129"/>
        <v>102</v>
      </c>
      <c r="L458" s="73">
        <f t="shared" si="140"/>
        <v>102</v>
      </c>
      <c r="M458" s="74">
        <f t="shared" si="141"/>
        <v>1.0160017290000001</v>
      </c>
      <c r="N458" s="74">
        <f t="shared" si="142"/>
        <v>1.065539301</v>
      </c>
      <c r="O458" s="73">
        <f t="shared" si="130"/>
        <v>0</v>
      </c>
      <c r="P458" s="70">
        <f t="shared" si="131"/>
        <v>65.539300999999995</v>
      </c>
      <c r="Q458" s="70">
        <f t="shared" si="132"/>
        <v>0</v>
      </c>
      <c r="R458" s="75" t="str">
        <f t="shared" si="133"/>
        <v>A+J=</v>
      </c>
      <c r="S458" s="71">
        <f t="shared" si="134"/>
        <v>44819</v>
      </c>
      <c r="T458" s="8"/>
      <c r="U458" s="8"/>
      <c r="V458" s="8"/>
      <c r="W458" s="8"/>
      <c r="X458" s="1"/>
      <c r="Y458" s="8"/>
      <c r="Z458" s="8"/>
      <c r="AA458" s="8"/>
      <c r="AB458" s="8"/>
      <c r="AC458" s="8"/>
      <c r="AD458" s="9"/>
      <c r="AE458" s="8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</row>
    <row r="459" spans="1:191" x14ac:dyDescent="0.15">
      <c r="A459" s="68">
        <f t="shared" si="135"/>
        <v>44783</v>
      </c>
      <c r="B459" s="81">
        <f t="shared" si="126"/>
        <v>1066.2463990000001</v>
      </c>
      <c r="C459" s="70">
        <f t="shared" si="139"/>
        <v>1000</v>
      </c>
      <c r="D459" s="11">
        <f>IF(VLOOKUP(A459,[1]DI!$A$4:$B$15000,2)=0,D458,VLOOKUP(A459,[1]DI!$A$4:$B$15000,2))</f>
        <v>0.13650000000000001</v>
      </c>
      <c r="E459" s="70">
        <f t="shared" si="136"/>
        <v>1.00050788</v>
      </c>
      <c r="F459" s="70">
        <f>(TRUNC(PRODUCT($E$12:$E458),16))</f>
        <v>1.1197642448390399</v>
      </c>
      <c r="G459" s="70">
        <f t="shared" si="137"/>
        <v>1.06716372908086</v>
      </c>
      <c r="H459" s="70">
        <f t="shared" si="138"/>
        <v>1.04929001</v>
      </c>
      <c r="I459" s="69">
        <f t="shared" si="127"/>
        <v>0.04</v>
      </c>
      <c r="J459" s="71">
        <f t="shared" si="128"/>
        <v>44635</v>
      </c>
      <c r="K459" s="72">
        <f t="shared" si="129"/>
        <v>103</v>
      </c>
      <c r="L459" s="73">
        <f t="shared" si="140"/>
        <v>103</v>
      </c>
      <c r="M459" s="74">
        <f t="shared" si="141"/>
        <v>1.016159869</v>
      </c>
      <c r="N459" s="74">
        <f t="shared" si="142"/>
        <v>1.066246399</v>
      </c>
      <c r="O459" s="73">
        <f t="shared" si="130"/>
        <v>0</v>
      </c>
      <c r="P459" s="70">
        <f t="shared" si="131"/>
        <v>66.246398999999997</v>
      </c>
      <c r="Q459" s="70">
        <f t="shared" si="132"/>
        <v>0</v>
      </c>
      <c r="R459" s="75" t="str">
        <f t="shared" si="133"/>
        <v>A+J=</v>
      </c>
      <c r="S459" s="71">
        <f t="shared" si="134"/>
        <v>44819</v>
      </c>
      <c r="T459" s="8"/>
      <c r="U459" s="8"/>
      <c r="V459" s="8"/>
      <c r="W459" s="8"/>
      <c r="X459" s="1"/>
      <c r="Y459" s="8"/>
      <c r="Z459" s="8"/>
      <c r="AA459" s="8"/>
      <c r="AB459" s="8"/>
      <c r="AC459" s="8"/>
      <c r="AD459" s="9"/>
      <c r="AE459" s="8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</row>
    <row r="460" spans="1:191" x14ac:dyDescent="0.15">
      <c r="A460" s="68">
        <f t="shared" si="135"/>
        <v>44784</v>
      </c>
      <c r="B460" s="81">
        <f t="shared" si="126"/>
        <v>1066.953976</v>
      </c>
      <c r="C460" s="70">
        <f t="shared" si="139"/>
        <v>1000</v>
      </c>
      <c r="D460" s="11">
        <f>IF(VLOOKUP(A460,[1]DI!$A$4:$B$15000,2)=0,D459,VLOOKUP(A460,[1]DI!$A$4:$B$15000,2))</f>
        <v>0.13650000000000001</v>
      </c>
      <c r="E460" s="70">
        <f t="shared" si="136"/>
        <v>1.00050788</v>
      </c>
      <c r="F460" s="70">
        <f>(TRUNC(PRODUCT($E$12:$E459),16))</f>
        <v>1.1203329507037101</v>
      </c>
      <c r="G460" s="70">
        <f t="shared" si="137"/>
        <v>1.06716372908086</v>
      </c>
      <c r="H460" s="70">
        <f t="shared" si="138"/>
        <v>1.0498229299999999</v>
      </c>
      <c r="I460" s="69">
        <f t="shared" si="127"/>
        <v>0.04</v>
      </c>
      <c r="J460" s="71">
        <f t="shared" si="128"/>
        <v>44635</v>
      </c>
      <c r="K460" s="72">
        <f t="shared" si="129"/>
        <v>104</v>
      </c>
      <c r="L460" s="73">
        <f t="shared" si="140"/>
        <v>104</v>
      </c>
      <c r="M460" s="74">
        <f t="shared" si="141"/>
        <v>1.016318034</v>
      </c>
      <c r="N460" s="74">
        <f t="shared" si="142"/>
        <v>1.066953976</v>
      </c>
      <c r="O460" s="73">
        <f t="shared" si="130"/>
        <v>0</v>
      </c>
      <c r="P460" s="70">
        <f t="shared" si="131"/>
        <v>66.953975999999997</v>
      </c>
      <c r="Q460" s="70">
        <f t="shared" si="132"/>
        <v>0</v>
      </c>
      <c r="R460" s="75" t="str">
        <f t="shared" si="133"/>
        <v>A+J=</v>
      </c>
      <c r="S460" s="71">
        <f t="shared" si="134"/>
        <v>44819</v>
      </c>
      <c r="T460" s="8"/>
      <c r="U460" s="8"/>
      <c r="V460" s="8"/>
      <c r="W460" s="8"/>
      <c r="X460" s="1"/>
      <c r="Y460" s="8"/>
      <c r="Z460" s="8"/>
      <c r="AA460" s="8"/>
      <c r="AB460" s="8"/>
      <c r="AC460" s="8"/>
      <c r="AD460" s="9"/>
      <c r="AE460" s="8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</row>
    <row r="461" spans="1:191" x14ac:dyDescent="0.15">
      <c r="A461" s="68">
        <f t="shared" si="135"/>
        <v>44785</v>
      </c>
      <c r="B461" s="81">
        <f t="shared" ref="B461:B524" si="143">C461+P461</f>
        <v>1067.6620130000001</v>
      </c>
      <c r="C461" s="70">
        <f t="shared" si="139"/>
        <v>1000</v>
      </c>
      <c r="D461" s="11">
        <f>IF(VLOOKUP(A461,[1]DI!$A$4:$B$15000,2)=0,D460,VLOOKUP(A461,[1]DI!$A$4:$B$15000,2))</f>
        <v>0.13650000000000001</v>
      </c>
      <c r="E461" s="70">
        <f t="shared" si="136"/>
        <v>1.00050788</v>
      </c>
      <c r="F461" s="70">
        <f>(TRUNC(PRODUCT($E$12:$E460),16))</f>
        <v>1.12090194540271</v>
      </c>
      <c r="G461" s="70">
        <f t="shared" si="137"/>
        <v>1.06716372908086</v>
      </c>
      <c r="H461" s="70">
        <f t="shared" si="138"/>
        <v>1.0503561100000001</v>
      </c>
      <c r="I461" s="69">
        <f t="shared" ref="I461:I524" si="144">I460</f>
        <v>0.04</v>
      </c>
      <c r="J461" s="71">
        <f t="shared" ref="J461:J524" si="145">IF(O460&gt;0,VLOOKUP(O460,U$12:AE$48,2),J460)</f>
        <v>44635</v>
      </c>
      <c r="K461" s="72">
        <f t="shared" ref="K461:K524" si="146">IF(A461&gt;J461,IF(NETWORKDAYS(J461,A461,$U$72:$U$436)-1=0,1,NETWORKDAYS(J461,A461,$U$72:$U$436)-1),0)</f>
        <v>105</v>
      </c>
      <c r="L461" s="73">
        <f t="shared" si="140"/>
        <v>105</v>
      </c>
      <c r="M461" s="74">
        <f t="shared" si="141"/>
        <v>1.016476224</v>
      </c>
      <c r="N461" s="74">
        <f t="shared" si="142"/>
        <v>1.0676620130000001</v>
      </c>
      <c r="O461" s="73">
        <f t="shared" ref="O461:O524" si="147">IF(VLOOKUP(A461,V$12:AC$60,8)=VLOOKUP(A460,V$12:AC$60,8),0,VLOOKUP(A461,V$12:AC$60,8))</f>
        <v>0</v>
      </c>
      <c r="P461" s="70">
        <f t="shared" ref="P461:P524" si="148">TRUNC(((N461-1)*C461),8)</f>
        <v>67.662013000000002</v>
      </c>
      <c r="Q461" s="70">
        <f t="shared" ref="Q461:Q524" si="149">IF(O461&gt;0,VLOOKUP(O461,$U$12:$Z$60,6),0)</f>
        <v>0</v>
      </c>
      <c r="R461" s="75" t="str">
        <f t="shared" ref="R461:R524" si="150">IF(O460&gt;0,VLOOKUP(O460,U$12:AE$60,10),R460)</f>
        <v>A+J=</v>
      </c>
      <c r="S461" s="71">
        <f t="shared" ref="S461:S524" si="151">IF(O460&gt;0,VLOOKUP(O460,U$12:AE$60,11),S460)</f>
        <v>44819</v>
      </c>
      <c r="T461" s="8"/>
      <c r="U461" s="8"/>
      <c r="V461" s="8"/>
      <c r="W461" s="8"/>
      <c r="X461" s="1"/>
      <c r="Y461" s="8"/>
      <c r="Z461" s="8"/>
      <c r="AA461" s="8"/>
      <c r="AB461" s="8"/>
      <c r="AC461" s="8"/>
      <c r="AD461" s="9"/>
      <c r="AE461" s="8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</row>
    <row r="462" spans="1:191" x14ac:dyDescent="0.15">
      <c r="A462" s="68">
        <f t="shared" ref="A462:A525" si="152">WORKDAY(A461,1,$U$72:$U$214)</f>
        <v>44788</v>
      </c>
      <c r="B462" s="81">
        <f t="shared" si="143"/>
        <v>1068.3705269899999</v>
      </c>
      <c r="C462" s="70">
        <f t="shared" si="139"/>
        <v>1000</v>
      </c>
      <c r="D462" s="11">
        <f>IF(VLOOKUP(A462,[1]DI!$A$4:$B$15000,2)=0,D461,VLOOKUP(A462,[1]DI!$A$4:$B$15000,2))</f>
        <v>0.13650000000000001</v>
      </c>
      <c r="E462" s="70">
        <f t="shared" ref="E462:E525" si="153">IF(A462&lt;A$10,1,ROUND(((1+D462)^(1/252)),8))</f>
        <v>1.00050788</v>
      </c>
      <c r="F462" s="70">
        <f>(TRUNC(PRODUCT($E$12:$E461),16))</f>
        <v>1.12147122908274</v>
      </c>
      <c r="G462" s="70">
        <f t="shared" ref="G462:G525" si="154">IF(O461&gt;0,F461,G461)</f>
        <v>1.06716372908086</v>
      </c>
      <c r="H462" s="70">
        <f t="shared" ref="H462:H525" si="155">ROUND(F462/G462,8)</f>
        <v>1.0508895700000001</v>
      </c>
      <c r="I462" s="69">
        <f t="shared" si="144"/>
        <v>0.04</v>
      </c>
      <c r="J462" s="71">
        <f t="shared" si="145"/>
        <v>44635</v>
      </c>
      <c r="K462" s="72">
        <f t="shared" si="146"/>
        <v>106</v>
      </c>
      <c r="L462" s="73">
        <f t="shared" si="140"/>
        <v>106</v>
      </c>
      <c r="M462" s="74">
        <f t="shared" si="141"/>
        <v>1.0166344380000001</v>
      </c>
      <c r="N462" s="74">
        <f t="shared" si="142"/>
        <v>1.0683705269999999</v>
      </c>
      <c r="O462" s="73">
        <f t="shared" si="147"/>
        <v>0</v>
      </c>
      <c r="P462" s="70">
        <f t="shared" si="148"/>
        <v>68.370526990000002</v>
      </c>
      <c r="Q462" s="70">
        <f t="shared" si="149"/>
        <v>0</v>
      </c>
      <c r="R462" s="75" t="str">
        <f t="shared" si="150"/>
        <v>A+J=</v>
      </c>
      <c r="S462" s="71">
        <f t="shared" si="151"/>
        <v>44819</v>
      </c>
      <c r="T462" s="8"/>
      <c r="U462" s="8"/>
      <c r="V462" s="8"/>
      <c r="W462" s="8"/>
      <c r="X462" s="1"/>
      <c r="Y462" s="8"/>
      <c r="Z462" s="8"/>
      <c r="AA462" s="8"/>
      <c r="AB462" s="8"/>
      <c r="AC462" s="8"/>
      <c r="AD462" s="9"/>
      <c r="AE462" s="8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</row>
    <row r="463" spans="1:191" x14ac:dyDescent="0.15">
      <c r="A463" s="68">
        <f t="shared" si="152"/>
        <v>44789</v>
      </c>
      <c r="B463" s="81">
        <f t="shared" si="143"/>
        <v>1069.0795019899999</v>
      </c>
      <c r="C463" s="70">
        <f t="shared" si="139"/>
        <v>1000</v>
      </c>
      <c r="D463" s="11">
        <f>IF(VLOOKUP(A463,[1]DI!$A$4:$B$15000,2)=0,D462,VLOOKUP(A463,[1]DI!$A$4:$B$15000,2))</f>
        <v>0.13650000000000001</v>
      </c>
      <c r="E463" s="70">
        <f t="shared" si="153"/>
        <v>1.00050788</v>
      </c>
      <c r="F463" s="70">
        <f>(TRUNC(PRODUCT($E$12:$E462),16))</f>
        <v>1.1220408018905701</v>
      </c>
      <c r="G463" s="70">
        <f t="shared" si="154"/>
        <v>1.06716372908086</v>
      </c>
      <c r="H463" s="70">
        <f t="shared" si="155"/>
        <v>1.05142329</v>
      </c>
      <c r="I463" s="69">
        <f t="shared" si="144"/>
        <v>0.04</v>
      </c>
      <c r="J463" s="71">
        <f t="shared" si="145"/>
        <v>44635</v>
      </c>
      <c r="K463" s="72">
        <f t="shared" si="146"/>
        <v>107</v>
      </c>
      <c r="L463" s="73">
        <f t="shared" si="140"/>
        <v>107</v>
      </c>
      <c r="M463" s="74">
        <f t="shared" si="141"/>
        <v>1.016792677</v>
      </c>
      <c r="N463" s="74">
        <f t="shared" si="142"/>
        <v>1.0690795019999999</v>
      </c>
      <c r="O463" s="73">
        <f t="shared" si="147"/>
        <v>0</v>
      </c>
      <c r="P463" s="70">
        <f t="shared" si="148"/>
        <v>69.079501989999997</v>
      </c>
      <c r="Q463" s="70">
        <f t="shared" si="149"/>
        <v>0</v>
      </c>
      <c r="R463" s="75" t="str">
        <f t="shared" si="150"/>
        <v>A+J=</v>
      </c>
      <c r="S463" s="71">
        <f t="shared" si="151"/>
        <v>44819</v>
      </c>
      <c r="T463" s="8"/>
      <c r="U463" s="8"/>
      <c r="V463" s="8"/>
      <c r="W463" s="8"/>
      <c r="X463" s="1"/>
      <c r="Y463" s="8"/>
      <c r="Z463" s="8"/>
      <c r="AA463" s="8"/>
      <c r="AB463" s="8"/>
      <c r="AC463" s="8"/>
      <c r="AD463" s="9"/>
      <c r="AE463" s="8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</row>
    <row r="464" spans="1:191" x14ac:dyDescent="0.15">
      <c r="A464" s="68">
        <f t="shared" si="152"/>
        <v>44790</v>
      </c>
      <c r="B464" s="81">
        <f t="shared" si="143"/>
        <v>1069.7889560000001</v>
      </c>
      <c r="C464" s="70">
        <f t="shared" si="139"/>
        <v>1000</v>
      </c>
      <c r="D464" s="11">
        <f>IF(VLOOKUP(A464,[1]DI!$A$4:$B$15000,2)=0,D463,VLOOKUP(A464,[1]DI!$A$4:$B$15000,2))</f>
        <v>0.13650000000000001</v>
      </c>
      <c r="E464" s="70">
        <f t="shared" si="153"/>
        <v>1.00050788</v>
      </c>
      <c r="F464" s="70">
        <f>(TRUNC(PRODUCT($E$12:$E463),16))</f>
        <v>1.12261066397303</v>
      </c>
      <c r="G464" s="70">
        <f t="shared" si="154"/>
        <v>1.06716372908086</v>
      </c>
      <c r="H464" s="70">
        <f t="shared" si="155"/>
        <v>1.05195729</v>
      </c>
      <c r="I464" s="69">
        <f t="shared" si="144"/>
        <v>0.04</v>
      </c>
      <c r="J464" s="71">
        <f t="shared" si="145"/>
        <v>44635</v>
      </c>
      <c r="K464" s="72">
        <f t="shared" si="146"/>
        <v>108</v>
      </c>
      <c r="L464" s="73">
        <f t="shared" si="140"/>
        <v>108</v>
      </c>
      <c r="M464" s="74">
        <f t="shared" si="141"/>
        <v>1.0169509409999999</v>
      </c>
      <c r="N464" s="74">
        <f t="shared" si="142"/>
        <v>1.069788956</v>
      </c>
      <c r="O464" s="73">
        <f t="shared" si="147"/>
        <v>0</v>
      </c>
      <c r="P464" s="70">
        <f t="shared" si="148"/>
        <v>69.788955999999999</v>
      </c>
      <c r="Q464" s="70">
        <f t="shared" si="149"/>
        <v>0</v>
      </c>
      <c r="R464" s="75" t="str">
        <f t="shared" si="150"/>
        <v>A+J=</v>
      </c>
      <c r="S464" s="71">
        <f t="shared" si="151"/>
        <v>44819</v>
      </c>
      <c r="T464" s="8"/>
      <c r="U464" s="8"/>
      <c r="V464" s="8"/>
      <c r="W464" s="8"/>
      <c r="X464" s="1"/>
      <c r="Y464" s="8"/>
      <c r="Z464" s="8"/>
      <c r="AA464" s="8"/>
      <c r="AB464" s="8"/>
      <c r="AC464" s="8"/>
      <c r="AD464" s="9"/>
      <c r="AE464" s="8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</row>
    <row r="465" spans="1:191" x14ac:dyDescent="0.15">
      <c r="A465" s="68">
        <f t="shared" si="152"/>
        <v>44791</v>
      </c>
      <c r="B465" s="81">
        <f t="shared" si="143"/>
        <v>1070.498879</v>
      </c>
      <c r="C465" s="70">
        <f t="shared" si="139"/>
        <v>1000</v>
      </c>
      <c r="D465" s="11">
        <f>IF(VLOOKUP(A465,[1]DI!$A$4:$B$15000,2)=0,D464,VLOOKUP(A465,[1]DI!$A$4:$B$15000,2))</f>
        <v>0.13650000000000001</v>
      </c>
      <c r="E465" s="70">
        <f t="shared" si="153"/>
        <v>1.00050788</v>
      </c>
      <c r="F465" s="70">
        <f>(TRUNC(PRODUCT($E$12:$E464),16))</f>
        <v>1.12318081547705</v>
      </c>
      <c r="G465" s="70">
        <f t="shared" si="154"/>
        <v>1.06716372908086</v>
      </c>
      <c r="H465" s="70">
        <f t="shared" si="155"/>
        <v>1.05249156</v>
      </c>
      <c r="I465" s="69">
        <f t="shared" si="144"/>
        <v>0.04</v>
      </c>
      <c r="J465" s="71">
        <f t="shared" si="145"/>
        <v>44635</v>
      </c>
      <c r="K465" s="72">
        <f t="shared" si="146"/>
        <v>109</v>
      </c>
      <c r="L465" s="73">
        <f t="shared" si="140"/>
        <v>109</v>
      </c>
      <c r="M465" s="74">
        <f t="shared" si="141"/>
        <v>1.0171092289999999</v>
      </c>
      <c r="N465" s="74">
        <f t="shared" si="142"/>
        <v>1.0704988790000001</v>
      </c>
      <c r="O465" s="73">
        <f t="shared" si="147"/>
        <v>0</v>
      </c>
      <c r="P465" s="70">
        <f t="shared" si="148"/>
        <v>70.498879000000002</v>
      </c>
      <c r="Q465" s="70">
        <f t="shared" si="149"/>
        <v>0</v>
      </c>
      <c r="R465" s="75" t="str">
        <f t="shared" si="150"/>
        <v>A+J=</v>
      </c>
      <c r="S465" s="71">
        <f t="shared" si="151"/>
        <v>44819</v>
      </c>
      <c r="T465" s="8"/>
      <c r="U465" s="8"/>
      <c r="V465" s="8"/>
      <c r="W465" s="8"/>
      <c r="X465" s="1"/>
      <c r="Y465" s="8"/>
      <c r="Z465" s="8"/>
      <c r="AA465" s="8"/>
      <c r="AB465" s="8"/>
      <c r="AC465" s="8"/>
      <c r="AD465" s="9"/>
      <c r="AE465" s="8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</row>
    <row r="466" spans="1:191" x14ac:dyDescent="0.15">
      <c r="A466" s="68">
        <f t="shared" si="152"/>
        <v>44792</v>
      </c>
      <c r="B466" s="81">
        <f t="shared" si="143"/>
        <v>1071.2092719899999</v>
      </c>
      <c r="C466" s="70">
        <f t="shared" si="139"/>
        <v>1000</v>
      </c>
      <c r="D466" s="11">
        <f>IF(VLOOKUP(A466,[1]DI!$A$4:$B$15000,2)=0,D465,VLOOKUP(A466,[1]DI!$A$4:$B$15000,2))</f>
        <v>0.13650000000000001</v>
      </c>
      <c r="E466" s="70">
        <f t="shared" si="153"/>
        <v>1.00050788</v>
      </c>
      <c r="F466" s="70">
        <f>(TRUNC(PRODUCT($E$12:$E465),16))</f>
        <v>1.1237512565496099</v>
      </c>
      <c r="G466" s="70">
        <f t="shared" si="154"/>
        <v>1.06716372908086</v>
      </c>
      <c r="H466" s="70">
        <f t="shared" si="155"/>
        <v>1.0530261000000001</v>
      </c>
      <c r="I466" s="69">
        <f t="shared" si="144"/>
        <v>0.04</v>
      </c>
      <c r="J466" s="71">
        <f t="shared" si="145"/>
        <v>44635</v>
      </c>
      <c r="K466" s="72">
        <f t="shared" si="146"/>
        <v>110</v>
      </c>
      <c r="L466" s="73">
        <f t="shared" si="140"/>
        <v>110</v>
      </c>
      <c r="M466" s="74">
        <f t="shared" si="141"/>
        <v>1.0172675419999999</v>
      </c>
      <c r="N466" s="74">
        <f t="shared" si="142"/>
        <v>1.0712092719999999</v>
      </c>
      <c r="O466" s="73">
        <f t="shared" si="147"/>
        <v>0</v>
      </c>
      <c r="P466" s="70">
        <f t="shared" si="148"/>
        <v>71.209271990000005</v>
      </c>
      <c r="Q466" s="70">
        <f t="shared" si="149"/>
        <v>0</v>
      </c>
      <c r="R466" s="75" t="str">
        <f t="shared" si="150"/>
        <v>A+J=</v>
      </c>
      <c r="S466" s="71">
        <f t="shared" si="151"/>
        <v>44819</v>
      </c>
      <c r="T466" s="8"/>
      <c r="U466" s="8"/>
      <c r="V466" s="8"/>
      <c r="W466" s="8"/>
      <c r="X466" s="1"/>
      <c r="Y466" s="8"/>
      <c r="Z466" s="8"/>
      <c r="AA466" s="8"/>
      <c r="AB466" s="8"/>
      <c r="AC466" s="8"/>
      <c r="AD466" s="9"/>
      <c r="AE466" s="8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</row>
    <row r="467" spans="1:191" x14ac:dyDescent="0.15">
      <c r="A467" s="68">
        <f t="shared" si="152"/>
        <v>44795</v>
      </c>
      <c r="B467" s="81">
        <f t="shared" si="143"/>
        <v>1071.9201359900001</v>
      </c>
      <c r="C467" s="70">
        <f t="shared" si="139"/>
        <v>1000</v>
      </c>
      <c r="D467" s="11">
        <f>IF(VLOOKUP(A467,[1]DI!$A$4:$B$15000,2)=0,D466,VLOOKUP(A467,[1]DI!$A$4:$B$15000,2))</f>
        <v>0.13650000000000001</v>
      </c>
      <c r="E467" s="70">
        <f t="shared" si="153"/>
        <v>1.00050788</v>
      </c>
      <c r="F467" s="70">
        <f>(TRUNC(PRODUCT($E$12:$E466),16))</f>
        <v>1.1243219873377901</v>
      </c>
      <c r="G467" s="70">
        <f t="shared" si="154"/>
        <v>1.06716372908086</v>
      </c>
      <c r="H467" s="70">
        <f t="shared" si="155"/>
        <v>1.0535609100000001</v>
      </c>
      <c r="I467" s="69">
        <f t="shared" si="144"/>
        <v>0.04</v>
      </c>
      <c r="J467" s="71">
        <f t="shared" si="145"/>
        <v>44635</v>
      </c>
      <c r="K467" s="72">
        <f t="shared" si="146"/>
        <v>111</v>
      </c>
      <c r="L467" s="73">
        <f t="shared" si="140"/>
        <v>111</v>
      </c>
      <c r="M467" s="74">
        <f t="shared" si="141"/>
        <v>1.01742588</v>
      </c>
      <c r="N467" s="74">
        <f t="shared" si="142"/>
        <v>1.0719201359999999</v>
      </c>
      <c r="O467" s="73">
        <f t="shared" si="147"/>
        <v>0</v>
      </c>
      <c r="P467" s="70">
        <f t="shared" si="148"/>
        <v>71.920135990000006</v>
      </c>
      <c r="Q467" s="70">
        <f t="shared" si="149"/>
        <v>0</v>
      </c>
      <c r="R467" s="75" t="str">
        <f t="shared" si="150"/>
        <v>A+J=</v>
      </c>
      <c r="S467" s="71">
        <f t="shared" si="151"/>
        <v>44819</v>
      </c>
      <c r="T467" s="8"/>
      <c r="U467" s="8"/>
      <c r="V467" s="8"/>
      <c r="W467" s="8"/>
      <c r="X467" s="1"/>
      <c r="Y467" s="8"/>
      <c r="Z467" s="8"/>
      <c r="AA467" s="8"/>
      <c r="AB467" s="8"/>
      <c r="AC467" s="8"/>
      <c r="AD467" s="9"/>
      <c r="AE467" s="8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</row>
    <row r="468" spans="1:191" x14ac:dyDescent="0.15">
      <c r="A468" s="68">
        <f t="shared" si="152"/>
        <v>44796</v>
      </c>
      <c r="B468" s="81">
        <f t="shared" si="143"/>
        <v>1072.6314689999999</v>
      </c>
      <c r="C468" s="70">
        <f t="shared" si="139"/>
        <v>1000</v>
      </c>
      <c r="D468" s="11">
        <f>IF(VLOOKUP(A468,[1]DI!$A$4:$B$15000,2)=0,D467,VLOOKUP(A468,[1]DI!$A$4:$B$15000,2))</f>
        <v>0.13650000000000001</v>
      </c>
      <c r="E468" s="70">
        <f t="shared" si="153"/>
        <v>1.00050788</v>
      </c>
      <c r="F468" s="70">
        <f>(TRUNC(PRODUCT($E$12:$E467),16))</f>
        <v>1.1248930079887201</v>
      </c>
      <c r="G468" s="70">
        <f t="shared" si="154"/>
        <v>1.06716372908086</v>
      </c>
      <c r="H468" s="70">
        <f t="shared" si="155"/>
        <v>1.05409599</v>
      </c>
      <c r="I468" s="69">
        <f t="shared" si="144"/>
        <v>0.04</v>
      </c>
      <c r="J468" s="71">
        <f t="shared" si="145"/>
        <v>44635</v>
      </c>
      <c r="K468" s="72">
        <f t="shared" si="146"/>
        <v>112</v>
      </c>
      <c r="L468" s="73">
        <f t="shared" si="140"/>
        <v>112</v>
      </c>
      <c r="M468" s="74">
        <f t="shared" si="141"/>
        <v>1.0175842420000001</v>
      </c>
      <c r="N468" s="74">
        <f t="shared" si="142"/>
        <v>1.0726314690000001</v>
      </c>
      <c r="O468" s="73">
        <f t="shared" si="147"/>
        <v>0</v>
      </c>
      <c r="P468" s="70">
        <f t="shared" si="148"/>
        <v>72.631468999999996</v>
      </c>
      <c r="Q468" s="70">
        <f t="shared" si="149"/>
        <v>0</v>
      </c>
      <c r="R468" s="75" t="str">
        <f t="shared" si="150"/>
        <v>A+J=</v>
      </c>
      <c r="S468" s="71">
        <f t="shared" si="151"/>
        <v>44819</v>
      </c>
      <c r="T468" s="8"/>
      <c r="U468" s="8"/>
      <c r="V468" s="8"/>
      <c r="W468" s="8"/>
      <c r="X468" s="1"/>
      <c r="Y468" s="8"/>
      <c r="Z468" s="8"/>
      <c r="AA468" s="8"/>
      <c r="AB468" s="8"/>
      <c r="AC468" s="8"/>
      <c r="AD468" s="9"/>
      <c r="AE468" s="8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</row>
    <row r="469" spans="1:191" x14ac:dyDescent="0.15">
      <c r="A469" s="68">
        <f t="shared" si="152"/>
        <v>44797</v>
      </c>
      <c r="B469" s="81">
        <f t="shared" si="143"/>
        <v>1073.343273</v>
      </c>
      <c r="C469" s="70">
        <f t="shared" si="139"/>
        <v>1000</v>
      </c>
      <c r="D469" s="11">
        <f>IF(VLOOKUP(A469,[1]DI!$A$4:$B$15000,2)=0,D468,VLOOKUP(A469,[1]DI!$A$4:$B$15000,2))</f>
        <v>0.13650000000000001</v>
      </c>
      <c r="E469" s="70">
        <f t="shared" si="153"/>
        <v>1.00050788</v>
      </c>
      <c r="F469" s="70">
        <f>(TRUNC(PRODUCT($E$12:$E468),16))</f>
        <v>1.12546431864962</v>
      </c>
      <c r="G469" s="70">
        <f t="shared" si="154"/>
        <v>1.06716372908086</v>
      </c>
      <c r="H469" s="70">
        <f t="shared" si="155"/>
        <v>1.05463134</v>
      </c>
      <c r="I469" s="69">
        <f t="shared" si="144"/>
        <v>0.04</v>
      </c>
      <c r="J469" s="71">
        <f t="shared" si="145"/>
        <v>44635</v>
      </c>
      <c r="K469" s="72">
        <f t="shared" si="146"/>
        <v>113</v>
      </c>
      <c r="L469" s="73">
        <f t="shared" si="140"/>
        <v>113</v>
      </c>
      <c r="M469" s="74">
        <f t="shared" si="141"/>
        <v>1.017742629</v>
      </c>
      <c r="N469" s="74">
        <f t="shared" si="142"/>
        <v>1.0733432730000001</v>
      </c>
      <c r="O469" s="73">
        <f t="shared" si="147"/>
        <v>0</v>
      </c>
      <c r="P469" s="70">
        <f t="shared" si="148"/>
        <v>73.343272999999996</v>
      </c>
      <c r="Q469" s="70">
        <f t="shared" si="149"/>
        <v>0</v>
      </c>
      <c r="R469" s="75" t="str">
        <f t="shared" si="150"/>
        <v>A+J=</v>
      </c>
      <c r="S469" s="71">
        <f t="shared" si="151"/>
        <v>44819</v>
      </c>
      <c r="T469" s="8"/>
      <c r="U469" s="8"/>
      <c r="V469" s="8"/>
      <c r="W469" s="8"/>
      <c r="X469" s="1"/>
      <c r="Y469" s="8"/>
      <c r="Z469" s="8"/>
      <c r="AA469" s="8"/>
      <c r="AB469" s="8"/>
      <c r="AC469" s="8"/>
      <c r="AD469" s="9"/>
      <c r="AE469" s="8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</row>
    <row r="470" spans="1:191" x14ac:dyDescent="0.15">
      <c r="A470" s="68">
        <f t="shared" si="152"/>
        <v>44798</v>
      </c>
      <c r="B470" s="81">
        <f t="shared" si="143"/>
        <v>1074.055556</v>
      </c>
      <c r="C470" s="70">
        <f t="shared" si="139"/>
        <v>1000</v>
      </c>
      <c r="D470" s="11">
        <f>IF(VLOOKUP(A470,[1]DI!$A$4:$B$15000,2)=0,D469,VLOOKUP(A470,[1]DI!$A$4:$B$15000,2))</f>
        <v>0.13650000000000001</v>
      </c>
      <c r="E470" s="70">
        <f t="shared" si="153"/>
        <v>1.00050788</v>
      </c>
      <c r="F470" s="70">
        <f>(TRUNC(PRODUCT($E$12:$E469),16))</f>
        <v>1.12603591946777</v>
      </c>
      <c r="G470" s="70">
        <f t="shared" si="154"/>
        <v>1.06716372908086</v>
      </c>
      <c r="H470" s="70">
        <f t="shared" si="155"/>
        <v>1.0551669699999999</v>
      </c>
      <c r="I470" s="69">
        <f t="shared" si="144"/>
        <v>0.04</v>
      </c>
      <c r="J470" s="71">
        <f t="shared" si="145"/>
        <v>44635</v>
      </c>
      <c r="K470" s="72">
        <f t="shared" si="146"/>
        <v>114</v>
      </c>
      <c r="L470" s="73">
        <f t="shared" si="140"/>
        <v>114</v>
      </c>
      <c r="M470" s="74">
        <f t="shared" si="141"/>
        <v>1.0179010399999999</v>
      </c>
      <c r="N470" s="74">
        <f t="shared" si="142"/>
        <v>1.074055556</v>
      </c>
      <c r="O470" s="73">
        <f t="shared" si="147"/>
        <v>0</v>
      </c>
      <c r="P470" s="70">
        <f t="shared" si="148"/>
        <v>74.055555999999996</v>
      </c>
      <c r="Q470" s="70">
        <f t="shared" si="149"/>
        <v>0</v>
      </c>
      <c r="R470" s="75" t="str">
        <f t="shared" si="150"/>
        <v>A+J=</v>
      </c>
      <c r="S470" s="71">
        <f t="shared" si="151"/>
        <v>44819</v>
      </c>
      <c r="T470" s="8"/>
      <c r="U470" s="8"/>
      <c r="V470" s="8"/>
      <c r="W470" s="8"/>
      <c r="X470" s="1"/>
      <c r="Y470" s="8"/>
      <c r="Z470" s="8"/>
      <c r="AA470" s="8"/>
      <c r="AB470" s="8"/>
      <c r="AC470" s="8"/>
      <c r="AD470" s="9"/>
      <c r="AE470" s="8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</row>
    <row r="471" spans="1:191" x14ac:dyDescent="0.15">
      <c r="A471" s="68">
        <f t="shared" si="152"/>
        <v>44799</v>
      </c>
      <c r="B471" s="81">
        <f t="shared" si="143"/>
        <v>1074.7683119999999</v>
      </c>
      <c r="C471" s="70">
        <f t="shared" si="139"/>
        <v>1000</v>
      </c>
      <c r="D471" s="11">
        <f>IF(VLOOKUP(A471,[1]DI!$A$4:$B$15000,2)=0,D470,VLOOKUP(A471,[1]DI!$A$4:$B$15000,2))</f>
        <v>0.13650000000000001</v>
      </c>
      <c r="E471" s="70">
        <f t="shared" si="153"/>
        <v>1.00050788</v>
      </c>
      <c r="F471" s="70">
        <f>(TRUNC(PRODUCT($E$12:$E470),16))</f>
        <v>1.1266078105905499</v>
      </c>
      <c r="G471" s="70">
        <f t="shared" si="154"/>
        <v>1.06716372908086</v>
      </c>
      <c r="H471" s="70">
        <f t="shared" si="155"/>
        <v>1.05570287</v>
      </c>
      <c r="I471" s="69">
        <f t="shared" si="144"/>
        <v>0.04</v>
      </c>
      <c r="J471" s="71">
        <f t="shared" si="145"/>
        <v>44635</v>
      </c>
      <c r="K471" s="72">
        <f t="shared" si="146"/>
        <v>115</v>
      </c>
      <c r="L471" s="73">
        <f t="shared" si="140"/>
        <v>115</v>
      </c>
      <c r="M471" s="74">
        <f t="shared" si="141"/>
        <v>1.018059477</v>
      </c>
      <c r="N471" s="74">
        <f t="shared" si="142"/>
        <v>1.074768312</v>
      </c>
      <c r="O471" s="73">
        <f t="shared" si="147"/>
        <v>0</v>
      </c>
      <c r="P471" s="70">
        <f t="shared" si="148"/>
        <v>74.768311999999995</v>
      </c>
      <c r="Q471" s="70">
        <f t="shared" si="149"/>
        <v>0</v>
      </c>
      <c r="R471" s="75" t="str">
        <f t="shared" si="150"/>
        <v>A+J=</v>
      </c>
      <c r="S471" s="71">
        <f t="shared" si="151"/>
        <v>44819</v>
      </c>
      <c r="T471" s="8"/>
      <c r="U471" s="8"/>
      <c r="V471" s="8"/>
      <c r="W471" s="8"/>
      <c r="X471" s="1"/>
      <c r="Y471" s="8"/>
      <c r="Z471" s="8"/>
      <c r="AA471" s="8"/>
      <c r="AB471" s="8"/>
      <c r="AC471" s="8"/>
      <c r="AD471" s="9"/>
      <c r="AE471" s="8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</row>
    <row r="472" spans="1:191" x14ac:dyDescent="0.15">
      <c r="A472" s="68">
        <f t="shared" si="152"/>
        <v>44802</v>
      </c>
      <c r="B472" s="81">
        <f t="shared" si="143"/>
        <v>1075.481536</v>
      </c>
      <c r="C472" s="70">
        <f t="shared" si="139"/>
        <v>1000</v>
      </c>
      <c r="D472" s="11">
        <f>IF(VLOOKUP(A472,[1]DI!$A$4:$B$15000,2)=0,D471,VLOOKUP(A472,[1]DI!$A$4:$B$15000,2))</f>
        <v>0.13650000000000001</v>
      </c>
      <c r="E472" s="70">
        <f t="shared" si="153"/>
        <v>1.00050788</v>
      </c>
      <c r="F472" s="70">
        <f>(TRUNC(PRODUCT($E$12:$E471),16))</f>
        <v>1.12717999216539</v>
      </c>
      <c r="G472" s="70">
        <f t="shared" si="154"/>
        <v>1.06716372908086</v>
      </c>
      <c r="H472" s="70">
        <f t="shared" si="155"/>
        <v>1.0562390399999999</v>
      </c>
      <c r="I472" s="69">
        <f t="shared" si="144"/>
        <v>0.04</v>
      </c>
      <c r="J472" s="71">
        <f t="shared" si="145"/>
        <v>44635</v>
      </c>
      <c r="K472" s="72">
        <f t="shared" si="146"/>
        <v>116</v>
      </c>
      <c r="L472" s="73">
        <f t="shared" si="140"/>
        <v>116</v>
      </c>
      <c r="M472" s="74">
        <f t="shared" si="141"/>
        <v>1.018217937</v>
      </c>
      <c r="N472" s="74">
        <f t="shared" si="142"/>
        <v>1.0754815360000001</v>
      </c>
      <c r="O472" s="73">
        <f t="shared" si="147"/>
        <v>0</v>
      </c>
      <c r="P472" s="70">
        <f t="shared" si="148"/>
        <v>75.481536000000006</v>
      </c>
      <c r="Q472" s="70">
        <f t="shared" si="149"/>
        <v>0</v>
      </c>
      <c r="R472" s="75" t="str">
        <f t="shared" si="150"/>
        <v>A+J=</v>
      </c>
      <c r="S472" s="71">
        <f t="shared" si="151"/>
        <v>44819</v>
      </c>
      <c r="T472" s="8"/>
      <c r="U472" s="8"/>
      <c r="V472" s="8"/>
      <c r="W472" s="8"/>
      <c r="X472" s="1"/>
      <c r="Y472" s="8"/>
      <c r="Z472" s="8"/>
      <c r="AA472" s="8"/>
      <c r="AB472" s="8"/>
      <c r="AC472" s="8"/>
      <c r="AD472" s="9"/>
      <c r="AE472" s="8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</row>
    <row r="473" spans="1:191" x14ac:dyDescent="0.15">
      <c r="A473" s="68">
        <f t="shared" si="152"/>
        <v>44803</v>
      </c>
      <c r="B473" s="81">
        <f t="shared" si="143"/>
        <v>1076.1952329999999</v>
      </c>
      <c r="C473" s="70">
        <f t="shared" si="139"/>
        <v>1000</v>
      </c>
      <c r="D473" s="11">
        <f>IF(VLOOKUP(A473,[1]DI!$A$4:$B$15000,2)=0,D472,VLOOKUP(A473,[1]DI!$A$4:$B$15000,2))</f>
        <v>0.13650000000000001</v>
      </c>
      <c r="E473" s="70">
        <f t="shared" si="153"/>
        <v>1.00050788</v>
      </c>
      <c r="F473" s="70">
        <f>(TRUNC(PRODUCT($E$12:$E472),16))</f>
        <v>1.12775246433982</v>
      </c>
      <c r="G473" s="70">
        <f t="shared" si="154"/>
        <v>1.06716372908086</v>
      </c>
      <c r="H473" s="70">
        <f t="shared" si="155"/>
        <v>1.05677548</v>
      </c>
      <c r="I473" s="69">
        <f t="shared" si="144"/>
        <v>0.04</v>
      </c>
      <c r="J473" s="71">
        <f t="shared" si="145"/>
        <v>44635</v>
      </c>
      <c r="K473" s="72">
        <f t="shared" si="146"/>
        <v>117</v>
      </c>
      <c r="L473" s="73">
        <f t="shared" si="140"/>
        <v>117</v>
      </c>
      <c r="M473" s="74">
        <f t="shared" si="141"/>
        <v>1.0183764230000001</v>
      </c>
      <c r="N473" s="74">
        <f t="shared" si="142"/>
        <v>1.076195233</v>
      </c>
      <c r="O473" s="73">
        <f t="shared" si="147"/>
        <v>0</v>
      </c>
      <c r="P473" s="70">
        <f t="shared" si="148"/>
        <v>76.195233000000002</v>
      </c>
      <c r="Q473" s="70">
        <f t="shared" si="149"/>
        <v>0</v>
      </c>
      <c r="R473" s="75" t="str">
        <f t="shared" si="150"/>
        <v>A+J=</v>
      </c>
      <c r="S473" s="71">
        <f t="shared" si="151"/>
        <v>44819</v>
      </c>
      <c r="T473" s="8"/>
      <c r="U473" s="8"/>
      <c r="V473" s="8"/>
      <c r="W473" s="8"/>
      <c r="X473" s="1"/>
      <c r="Y473" s="8"/>
      <c r="Z473" s="8"/>
      <c r="AA473" s="8"/>
      <c r="AB473" s="8"/>
      <c r="AC473" s="8"/>
      <c r="AD473" s="9"/>
      <c r="AE473" s="8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</row>
    <row r="474" spans="1:191" x14ac:dyDescent="0.15">
      <c r="A474" s="68">
        <f t="shared" si="152"/>
        <v>44804</v>
      </c>
      <c r="B474" s="81">
        <f t="shared" si="143"/>
        <v>1076.90941099</v>
      </c>
      <c r="C474" s="70">
        <f t="shared" si="139"/>
        <v>1000</v>
      </c>
      <c r="D474" s="11">
        <f>IF(VLOOKUP(A474,[1]DI!$A$4:$B$15000,2)=0,D473,VLOOKUP(A474,[1]DI!$A$4:$B$15000,2))</f>
        <v>0.13650000000000001</v>
      </c>
      <c r="E474" s="70">
        <f t="shared" si="153"/>
        <v>1.00050788</v>
      </c>
      <c r="F474" s="70">
        <f>(TRUNC(PRODUCT($E$12:$E473),16))</f>
        <v>1.1283252272613999</v>
      </c>
      <c r="G474" s="70">
        <f t="shared" si="154"/>
        <v>1.06716372908086</v>
      </c>
      <c r="H474" s="70">
        <f t="shared" si="155"/>
        <v>1.0573121999999999</v>
      </c>
      <c r="I474" s="69">
        <f t="shared" si="144"/>
        <v>0.04</v>
      </c>
      <c r="J474" s="71">
        <f t="shared" si="145"/>
        <v>44635</v>
      </c>
      <c r="K474" s="72">
        <f t="shared" si="146"/>
        <v>118</v>
      </c>
      <c r="L474" s="73">
        <f t="shared" si="140"/>
        <v>118</v>
      </c>
      <c r="M474" s="74">
        <f t="shared" si="141"/>
        <v>1.018534933</v>
      </c>
      <c r="N474" s="74">
        <f t="shared" si="142"/>
        <v>1.0769094109999999</v>
      </c>
      <c r="O474" s="73">
        <f t="shared" si="147"/>
        <v>0</v>
      </c>
      <c r="P474" s="70">
        <f t="shared" si="148"/>
        <v>76.909410989999998</v>
      </c>
      <c r="Q474" s="70">
        <f t="shared" si="149"/>
        <v>0</v>
      </c>
      <c r="R474" s="75" t="str">
        <f t="shared" si="150"/>
        <v>A+J=</v>
      </c>
      <c r="S474" s="71">
        <f t="shared" si="151"/>
        <v>44819</v>
      </c>
      <c r="T474" s="8"/>
      <c r="U474" s="8"/>
      <c r="V474" s="8"/>
      <c r="W474" s="8"/>
      <c r="X474" s="1"/>
      <c r="Y474" s="8"/>
      <c r="Z474" s="8"/>
      <c r="AA474" s="8"/>
      <c r="AB474" s="8"/>
      <c r="AC474" s="8"/>
      <c r="AD474" s="9"/>
      <c r="AE474" s="8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</row>
    <row r="475" spans="1:191" x14ac:dyDescent="0.15">
      <c r="A475" s="68">
        <f t="shared" si="152"/>
        <v>44805</v>
      </c>
      <c r="B475" s="81">
        <f t="shared" si="143"/>
        <v>1077.6240600000001</v>
      </c>
      <c r="C475" s="70">
        <f t="shared" si="139"/>
        <v>1000</v>
      </c>
      <c r="D475" s="11">
        <f>IF(VLOOKUP(A475,[1]DI!$A$4:$B$15000,2)=0,D474,VLOOKUP(A475,[1]DI!$A$4:$B$15000,2))</f>
        <v>0.13650000000000001</v>
      </c>
      <c r="E475" s="70">
        <f t="shared" si="153"/>
        <v>1.00050788</v>
      </c>
      <c r="F475" s="70">
        <f>(TRUNC(PRODUCT($E$12:$E474),16))</f>
        <v>1.1288982810778301</v>
      </c>
      <c r="G475" s="70">
        <f t="shared" si="154"/>
        <v>1.06716372908086</v>
      </c>
      <c r="H475" s="70">
        <f t="shared" si="155"/>
        <v>1.05784919</v>
      </c>
      <c r="I475" s="69">
        <f t="shared" si="144"/>
        <v>0.04</v>
      </c>
      <c r="J475" s="71">
        <f t="shared" si="145"/>
        <v>44635</v>
      </c>
      <c r="K475" s="72">
        <f t="shared" si="146"/>
        <v>119</v>
      </c>
      <c r="L475" s="73">
        <f t="shared" si="140"/>
        <v>119</v>
      </c>
      <c r="M475" s="74">
        <f t="shared" si="141"/>
        <v>1.0186934679999999</v>
      </c>
      <c r="N475" s="74">
        <f t="shared" si="142"/>
        <v>1.07762406</v>
      </c>
      <c r="O475" s="73">
        <f t="shared" si="147"/>
        <v>0</v>
      </c>
      <c r="P475" s="70">
        <f t="shared" si="148"/>
        <v>77.62406</v>
      </c>
      <c r="Q475" s="70">
        <f t="shared" si="149"/>
        <v>0</v>
      </c>
      <c r="R475" s="75" t="str">
        <f t="shared" si="150"/>
        <v>A+J=</v>
      </c>
      <c r="S475" s="71">
        <f t="shared" si="151"/>
        <v>44819</v>
      </c>
      <c r="T475" s="8"/>
      <c r="U475" s="8"/>
      <c r="V475" s="8"/>
      <c r="W475" s="8"/>
      <c r="X475" s="1"/>
      <c r="Y475" s="8"/>
      <c r="Z475" s="8"/>
      <c r="AA475" s="8"/>
      <c r="AB475" s="8"/>
      <c r="AC475" s="8"/>
      <c r="AD475" s="9"/>
      <c r="AE475" s="8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</row>
    <row r="476" spans="1:191" x14ac:dyDescent="0.15">
      <c r="A476" s="68">
        <f t="shared" si="152"/>
        <v>44806</v>
      </c>
      <c r="B476" s="81">
        <f t="shared" si="143"/>
        <v>1078.3391799999999</v>
      </c>
      <c r="C476" s="70">
        <f t="shared" si="139"/>
        <v>1000</v>
      </c>
      <c r="D476" s="11">
        <f>IF(VLOOKUP(A476,[1]DI!$A$4:$B$15000,2)=0,D475,VLOOKUP(A476,[1]DI!$A$4:$B$15000,2))</f>
        <v>0.13650000000000001</v>
      </c>
      <c r="E476" s="70">
        <f t="shared" si="153"/>
        <v>1.00050788</v>
      </c>
      <c r="F476" s="70">
        <f>(TRUNC(PRODUCT($E$12:$E475),16))</f>
        <v>1.12947162593682</v>
      </c>
      <c r="G476" s="70">
        <f t="shared" si="154"/>
        <v>1.06716372908086</v>
      </c>
      <c r="H476" s="70">
        <f t="shared" si="155"/>
        <v>1.05838645</v>
      </c>
      <c r="I476" s="69">
        <f t="shared" si="144"/>
        <v>0.04</v>
      </c>
      <c r="J476" s="71">
        <f t="shared" si="145"/>
        <v>44635</v>
      </c>
      <c r="K476" s="72">
        <f t="shared" si="146"/>
        <v>120</v>
      </c>
      <c r="L476" s="73">
        <f t="shared" si="140"/>
        <v>120</v>
      </c>
      <c r="M476" s="74">
        <f t="shared" si="141"/>
        <v>1.0188520270000001</v>
      </c>
      <c r="N476" s="74">
        <f t="shared" si="142"/>
        <v>1.07833918</v>
      </c>
      <c r="O476" s="73">
        <f t="shared" si="147"/>
        <v>0</v>
      </c>
      <c r="P476" s="70">
        <f t="shared" si="148"/>
        <v>78.339179999999999</v>
      </c>
      <c r="Q476" s="70">
        <f t="shared" si="149"/>
        <v>0</v>
      </c>
      <c r="R476" s="75" t="str">
        <f t="shared" si="150"/>
        <v>A+J=</v>
      </c>
      <c r="S476" s="71">
        <f t="shared" si="151"/>
        <v>44819</v>
      </c>
      <c r="T476" s="8"/>
      <c r="U476" s="8"/>
      <c r="V476" s="8"/>
      <c r="W476" s="8"/>
      <c r="X476" s="1"/>
      <c r="Y476" s="8"/>
      <c r="Z476" s="8"/>
      <c r="AA476" s="8"/>
      <c r="AB476" s="8"/>
      <c r="AC476" s="8"/>
      <c r="AD476" s="9"/>
      <c r="AE476" s="8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</row>
    <row r="477" spans="1:191" x14ac:dyDescent="0.15">
      <c r="A477" s="68">
        <f t="shared" si="152"/>
        <v>44809</v>
      </c>
      <c r="B477" s="81">
        <f t="shared" si="143"/>
        <v>1079.054772</v>
      </c>
      <c r="C477" s="70">
        <f t="shared" si="139"/>
        <v>1000</v>
      </c>
      <c r="D477" s="11">
        <f>IF(VLOOKUP(A477,[1]DI!$A$4:$B$15000,2)=0,D476,VLOOKUP(A477,[1]DI!$A$4:$B$15000,2))</f>
        <v>0.13650000000000001</v>
      </c>
      <c r="E477" s="70">
        <f t="shared" si="153"/>
        <v>1.00050788</v>
      </c>
      <c r="F477" s="70">
        <f>(TRUNC(PRODUCT($E$12:$E476),16))</f>
        <v>1.1300452619862</v>
      </c>
      <c r="G477" s="70">
        <f t="shared" si="154"/>
        <v>1.06716372908086</v>
      </c>
      <c r="H477" s="70">
        <f t="shared" si="155"/>
        <v>1.0589239800000001</v>
      </c>
      <c r="I477" s="69">
        <f t="shared" si="144"/>
        <v>0.04</v>
      </c>
      <c r="J477" s="71">
        <f t="shared" si="145"/>
        <v>44635</v>
      </c>
      <c r="K477" s="72">
        <f t="shared" si="146"/>
        <v>121</v>
      </c>
      <c r="L477" s="73">
        <f t="shared" si="140"/>
        <v>121</v>
      </c>
      <c r="M477" s="74">
        <f t="shared" si="141"/>
        <v>1.0190106109999999</v>
      </c>
      <c r="N477" s="74">
        <f t="shared" si="142"/>
        <v>1.0790547720000001</v>
      </c>
      <c r="O477" s="73">
        <f t="shared" si="147"/>
        <v>0</v>
      </c>
      <c r="P477" s="70">
        <f t="shared" si="148"/>
        <v>79.054772</v>
      </c>
      <c r="Q477" s="70">
        <f t="shared" si="149"/>
        <v>0</v>
      </c>
      <c r="R477" s="75" t="str">
        <f t="shared" si="150"/>
        <v>A+J=</v>
      </c>
      <c r="S477" s="71">
        <f t="shared" si="151"/>
        <v>44819</v>
      </c>
      <c r="T477" s="8"/>
      <c r="U477" s="8"/>
      <c r="V477" s="8"/>
      <c r="W477" s="8"/>
      <c r="X477" s="1"/>
      <c r="Y477" s="8"/>
      <c r="Z477" s="8"/>
      <c r="AA477" s="8"/>
      <c r="AB477" s="8"/>
      <c r="AC477" s="8"/>
      <c r="AD477" s="9"/>
      <c r="AE477" s="8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</row>
    <row r="478" spans="1:191" x14ac:dyDescent="0.15">
      <c r="A478" s="68">
        <f t="shared" si="152"/>
        <v>44810</v>
      </c>
      <c r="B478" s="81">
        <f t="shared" si="143"/>
        <v>1079.77084599</v>
      </c>
      <c r="C478" s="70">
        <f t="shared" si="139"/>
        <v>1000</v>
      </c>
      <c r="D478" s="11">
        <f>IF(VLOOKUP(A478,[1]DI!$A$4:$B$15000,2)=0,D477,VLOOKUP(A478,[1]DI!$A$4:$B$15000,2))</f>
        <v>0.13650000000000001</v>
      </c>
      <c r="E478" s="70">
        <f t="shared" si="153"/>
        <v>1.00050788</v>
      </c>
      <c r="F478" s="70">
        <f>(TRUNC(PRODUCT($E$12:$E477),16))</f>
        <v>1.13061918937386</v>
      </c>
      <c r="G478" s="70">
        <f t="shared" si="154"/>
        <v>1.06716372908086</v>
      </c>
      <c r="H478" s="70">
        <f t="shared" si="155"/>
        <v>1.0594617900000001</v>
      </c>
      <c r="I478" s="69">
        <f t="shared" si="144"/>
        <v>0.04</v>
      </c>
      <c r="J478" s="71">
        <f t="shared" si="145"/>
        <v>44635</v>
      </c>
      <c r="K478" s="72">
        <f t="shared" si="146"/>
        <v>122</v>
      </c>
      <c r="L478" s="73">
        <f t="shared" si="140"/>
        <v>122</v>
      </c>
      <c r="M478" s="74">
        <f t="shared" si="141"/>
        <v>1.01916922</v>
      </c>
      <c r="N478" s="74">
        <f t="shared" si="142"/>
        <v>1.079770846</v>
      </c>
      <c r="O478" s="73">
        <f t="shared" si="147"/>
        <v>0</v>
      </c>
      <c r="P478" s="70">
        <f t="shared" si="148"/>
        <v>79.770845989999998</v>
      </c>
      <c r="Q478" s="70">
        <f t="shared" si="149"/>
        <v>0</v>
      </c>
      <c r="R478" s="75" t="str">
        <f t="shared" si="150"/>
        <v>A+J=</v>
      </c>
      <c r="S478" s="71">
        <f t="shared" si="151"/>
        <v>44819</v>
      </c>
      <c r="T478" s="8"/>
      <c r="U478" s="8"/>
      <c r="V478" s="8"/>
      <c r="W478" s="8"/>
      <c r="X478" s="1"/>
      <c r="Y478" s="8"/>
      <c r="Z478" s="8"/>
      <c r="AA478" s="8"/>
      <c r="AB478" s="8"/>
      <c r="AC478" s="8"/>
      <c r="AD478" s="9"/>
      <c r="AE478" s="8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</row>
    <row r="479" spans="1:191" x14ac:dyDescent="0.15">
      <c r="A479" s="68">
        <f t="shared" si="152"/>
        <v>44812</v>
      </c>
      <c r="B479" s="81">
        <f t="shared" si="143"/>
        <v>1080.48738299</v>
      </c>
      <c r="C479" s="70">
        <f t="shared" si="139"/>
        <v>1000</v>
      </c>
      <c r="D479" s="11">
        <f>IF(VLOOKUP(A479,[1]DI!$A$4:$B$15000,2)=0,D478,VLOOKUP(A479,[1]DI!$A$4:$B$15000,2))</f>
        <v>0.13650000000000001</v>
      </c>
      <c r="E479" s="70">
        <f t="shared" si="153"/>
        <v>1.00050788</v>
      </c>
      <c r="F479" s="70">
        <f>(TRUNC(PRODUCT($E$12:$E478),16))</f>
        <v>1.1311934082477599</v>
      </c>
      <c r="G479" s="70">
        <f t="shared" si="154"/>
        <v>1.06716372908086</v>
      </c>
      <c r="H479" s="70">
        <f t="shared" si="155"/>
        <v>1.05999986</v>
      </c>
      <c r="I479" s="69">
        <f t="shared" si="144"/>
        <v>0.04</v>
      </c>
      <c r="J479" s="71">
        <f t="shared" si="145"/>
        <v>44635</v>
      </c>
      <c r="K479" s="72">
        <f t="shared" si="146"/>
        <v>123</v>
      </c>
      <c r="L479" s="73">
        <f t="shared" si="140"/>
        <v>123</v>
      </c>
      <c r="M479" s="74">
        <f t="shared" si="141"/>
        <v>1.0193278539999999</v>
      </c>
      <c r="N479" s="74">
        <f t="shared" si="142"/>
        <v>1.0804873829999999</v>
      </c>
      <c r="O479" s="73">
        <f t="shared" si="147"/>
        <v>0</v>
      </c>
      <c r="P479" s="70">
        <f t="shared" si="148"/>
        <v>80.48738299</v>
      </c>
      <c r="Q479" s="70">
        <f t="shared" si="149"/>
        <v>0</v>
      </c>
      <c r="R479" s="75" t="str">
        <f t="shared" si="150"/>
        <v>A+J=</v>
      </c>
      <c r="S479" s="71">
        <f t="shared" si="151"/>
        <v>44819</v>
      </c>
      <c r="T479" s="8"/>
      <c r="U479" s="8"/>
      <c r="V479" s="8"/>
      <c r="W479" s="8"/>
      <c r="X479" s="1"/>
      <c r="Y479" s="8"/>
      <c r="Z479" s="8"/>
      <c r="AA479" s="8"/>
      <c r="AB479" s="8"/>
      <c r="AC479" s="8"/>
      <c r="AD479" s="9"/>
      <c r="AE479" s="8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</row>
    <row r="480" spans="1:191" x14ac:dyDescent="0.15">
      <c r="A480" s="68">
        <f t="shared" si="152"/>
        <v>44813</v>
      </c>
      <c r="B480" s="81">
        <f t="shared" si="143"/>
        <v>1081.2044109999999</v>
      </c>
      <c r="C480" s="70">
        <f t="shared" si="139"/>
        <v>1000</v>
      </c>
      <c r="D480" s="11">
        <f>IF(VLOOKUP(A480,[1]DI!$A$4:$B$15000,2)=0,D479,VLOOKUP(A480,[1]DI!$A$4:$B$15000,2))</f>
        <v>0.13650000000000001</v>
      </c>
      <c r="E480" s="70">
        <f t="shared" si="153"/>
        <v>1.00050788</v>
      </c>
      <c r="F480" s="70">
        <f>(TRUNC(PRODUCT($E$12:$E479),16))</f>
        <v>1.13176791875594</v>
      </c>
      <c r="G480" s="70">
        <f t="shared" si="154"/>
        <v>1.06716372908086</v>
      </c>
      <c r="H480" s="70">
        <f t="shared" si="155"/>
        <v>1.06053822</v>
      </c>
      <c r="I480" s="69">
        <f t="shared" si="144"/>
        <v>0.04</v>
      </c>
      <c r="J480" s="71">
        <f t="shared" si="145"/>
        <v>44635</v>
      </c>
      <c r="K480" s="72">
        <f t="shared" si="146"/>
        <v>124</v>
      </c>
      <c r="L480" s="73">
        <f t="shared" si="140"/>
        <v>124</v>
      </c>
      <c r="M480" s="74">
        <f t="shared" si="141"/>
        <v>1.0194865120000001</v>
      </c>
      <c r="N480" s="74">
        <f t="shared" si="142"/>
        <v>1.0812044110000001</v>
      </c>
      <c r="O480" s="73">
        <f t="shared" si="147"/>
        <v>0</v>
      </c>
      <c r="P480" s="70">
        <f t="shared" si="148"/>
        <v>81.204410999999993</v>
      </c>
      <c r="Q480" s="70">
        <f t="shared" si="149"/>
        <v>0</v>
      </c>
      <c r="R480" s="75" t="str">
        <f t="shared" si="150"/>
        <v>A+J=</v>
      </c>
      <c r="S480" s="71">
        <f t="shared" si="151"/>
        <v>44819</v>
      </c>
      <c r="T480" s="8"/>
      <c r="U480" s="8"/>
      <c r="V480" s="8"/>
      <c r="W480" s="8"/>
      <c r="X480" s="1"/>
      <c r="Y480" s="8"/>
      <c r="Z480" s="8"/>
      <c r="AA480" s="8"/>
      <c r="AB480" s="8"/>
      <c r="AC480" s="8"/>
      <c r="AD480" s="9"/>
      <c r="AE480" s="8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</row>
    <row r="481" spans="1:191" x14ac:dyDescent="0.15">
      <c r="A481" s="68">
        <f t="shared" si="152"/>
        <v>44816</v>
      </c>
      <c r="B481" s="81">
        <f t="shared" si="143"/>
        <v>1081.9219009999999</v>
      </c>
      <c r="C481" s="70">
        <f t="shared" si="139"/>
        <v>1000</v>
      </c>
      <c r="D481" s="11">
        <f>IF(VLOOKUP(A481,[1]DI!$A$4:$B$15000,2)=0,D480,VLOOKUP(A481,[1]DI!$A$4:$B$15000,2))</f>
        <v>0.13650000000000001</v>
      </c>
      <c r="E481" s="70">
        <f t="shared" si="153"/>
        <v>1.00050788</v>
      </c>
      <c r="F481" s="70">
        <f>(TRUNC(PRODUCT($E$12:$E480),16))</f>
        <v>1.13234272104652</v>
      </c>
      <c r="G481" s="70">
        <f t="shared" si="154"/>
        <v>1.06716372908086</v>
      </c>
      <c r="H481" s="70">
        <f t="shared" si="155"/>
        <v>1.0610768399999999</v>
      </c>
      <c r="I481" s="69">
        <f t="shared" si="144"/>
        <v>0.04</v>
      </c>
      <c r="J481" s="71">
        <f t="shared" si="145"/>
        <v>44635</v>
      </c>
      <c r="K481" s="72">
        <f t="shared" si="146"/>
        <v>125</v>
      </c>
      <c r="L481" s="73">
        <f t="shared" si="140"/>
        <v>125</v>
      </c>
      <c r="M481" s="74">
        <f t="shared" si="141"/>
        <v>1.0196451950000001</v>
      </c>
      <c r="N481" s="74">
        <f t="shared" si="142"/>
        <v>1.0819219010000001</v>
      </c>
      <c r="O481" s="73">
        <f t="shared" si="147"/>
        <v>0</v>
      </c>
      <c r="P481" s="70">
        <f t="shared" si="148"/>
        <v>81.921901000000005</v>
      </c>
      <c r="Q481" s="70">
        <f t="shared" si="149"/>
        <v>0</v>
      </c>
      <c r="R481" s="75" t="str">
        <f t="shared" si="150"/>
        <v>A+J=</v>
      </c>
      <c r="S481" s="71">
        <f t="shared" si="151"/>
        <v>44819</v>
      </c>
      <c r="T481" s="8"/>
      <c r="U481" s="8"/>
      <c r="V481" s="8"/>
      <c r="W481" s="8"/>
      <c r="X481" s="1"/>
      <c r="Y481" s="8"/>
      <c r="Z481" s="8"/>
      <c r="AA481" s="8"/>
      <c r="AB481" s="8"/>
      <c r="AC481" s="8"/>
      <c r="AD481" s="9"/>
      <c r="AE481" s="8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</row>
    <row r="482" spans="1:191" x14ac:dyDescent="0.15">
      <c r="A482" s="68">
        <f t="shared" si="152"/>
        <v>44817</v>
      </c>
      <c r="B482" s="81">
        <f t="shared" si="143"/>
        <v>1082.63987499</v>
      </c>
      <c r="C482" s="70">
        <f t="shared" si="139"/>
        <v>1000</v>
      </c>
      <c r="D482" s="11">
        <f>IF(VLOOKUP(A482,[1]DI!$A$4:$B$15000,2)=0,D481,VLOOKUP(A482,[1]DI!$A$4:$B$15000,2))</f>
        <v>0.13650000000000001</v>
      </c>
      <c r="E482" s="70">
        <f t="shared" si="153"/>
        <v>1.00050788</v>
      </c>
      <c r="F482" s="70">
        <f>(TRUNC(PRODUCT($E$12:$E481),16))</f>
        <v>1.13291781526768</v>
      </c>
      <c r="G482" s="70">
        <f t="shared" si="154"/>
        <v>1.06716372908086</v>
      </c>
      <c r="H482" s="70">
        <f t="shared" si="155"/>
        <v>1.0616157399999999</v>
      </c>
      <c r="I482" s="69">
        <f t="shared" si="144"/>
        <v>0.04</v>
      </c>
      <c r="J482" s="71">
        <f t="shared" si="145"/>
        <v>44635</v>
      </c>
      <c r="K482" s="72">
        <f t="shared" si="146"/>
        <v>126</v>
      </c>
      <c r="L482" s="73">
        <f t="shared" si="140"/>
        <v>126</v>
      </c>
      <c r="M482" s="74">
        <f t="shared" si="141"/>
        <v>1.0198039029999999</v>
      </c>
      <c r="N482" s="74">
        <f t="shared" si="142"/>
        <v>1.0826398749999999</v>
      </c>
      <c r="O482" s="73">
        <f t="shared" si="147"/>
        <v>0</v>
      </c>
      <c r="P482" s="70">
        <f t="shared" si="148"/>
        <v>82.639874989999996</v>
      </c>
      <c r="Q482" s="70">
        <f t="shared" si="149"/>
        <v>0</v>
      </c>
      <c r="R482" s="75" t="str">
        <f t="shared" si="150"/>
        <v>A+J=</v>
      </c>
      <c r="S482" s="71">
        <f t="shared" si="151"/>
        <v>44819</v>
      </c>
      <c r="T482" s="8"/>
      <c r="U482" s="8"/>
      <c r="V482" s="8"/>
      <c r="W482" s="8"/>
      <c r="X482" s="1"/>
      <c r="Y482" s="8"/>
      <c r="Z482" s="8"/>
      <c r="AA482" s="8"/>
      <c r="AB482" s="8"/>
      <c r="AC482" s="8"/>
      <c r="AD482" s="9"/>
      <c r="AE482" s="8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</row>
    <row r="483" spans="1:191" x14ac:dyDescent="0.15">
      <c r="A483" s="68">
        <f t="shared" si="152"/>
        <v>44818</v>
      </c>
      <c r="B483" s="81">
        <f t="shared" si="143"/>
        <v>1083.35833099</v>
      </c>
      <c r="C483" s="70">
        <f t="shared" si="139"/>
        <v>1000</v>
      </c>
      <c r="D483" s="11">
        <f>IF(VLOOKUP(A483,[1]DI!$A$4:$B$15000,2)=0,D482,VLOOKUP(A483,[1]DI!$A$4:$B$15000,2))</f>
        <v>0.13650000000000001</v>
      </c>
      <c r="E483" s="70">
        <f t="shared" si="153"/>
        <v>1.00050788</v>
      </c>
      <c r="F483" s="70">
        <f>(TRUNC(PRODUCT($E$12:$E482),16))</f>
        <v>1.1334932015676999</v>
      </c>
      <c r="G483" s="70">
        <f t="shared" si="154"/>
        <v>1.06716372908086</v>
      </c>
      <c r="H483" s="70">
        <f t="shared" si="155"/>
        <v>1.06215492</v>
      </c>
      <c r="I483" s="69">
        <f t="shared" si="144"/>
        <v>0.04</v>
      </c>
      <c r="J483" s="71">
        <f t="shared" si="145"/>
        <v>44635</v>
      </c>
      <c r="K483" s="72">
        <f t="shared" si="146"/>
        <v>127</v>
      </c>
      <c r="L483" s="73">
        <f t="shared" si="140"/>
        <v>127</v>
      </c>
      <c r="M483" s="74">
        <f t="shared" si="141"/>
        <v>1.019962635</v>
      </c>
      <c r="N483" s="74">
        <f t="shared" si="142"/>
        <v>1.0833583309999999</v>
      </c>
      <c r="O483" s="73">
        <f t="shared" si="147"/>
        <v>0</v>
      </c>
      <c r="P483" s="70">
        <f t="shared" si="148"/>
        <v>83.358330989999999</v>
      </c>
      <c r="Q483" s="70">
        <f t="shared" si="149"/>
        <v>0</v>
      </c>
      <c r="R483" s="75" t="str">
        <f t="shared" si="150"/>
        <v>A+J=</v>
      </c>
      <c r="S483" s="71">
        <f t="shared" si="151"/>
        <v>44819</v>
      </c>
      <c r="T483" s="8"/>
      <c r="U483" s="8"/>
      <c r="V483" s="8"/>
      <c r="W483" s="8"/>
      <c r="X483" s="1"/>
      <c r="Y483" s="8"/>
      <c r="Z483" s="8"/>
      <c r="AA483" s="8"/>
      <c r="AB483" s="8"/>
      <c r="AC483" s="8"/>
      <c r="AD483" s="9"/>
      <c r="AE483" s="8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</row>
    <row r="484" spans="1:191" x14ac:dyDescent="0.15">
      <c r="A484" s="68">
        <f t="shared" si="152"/>
        <v>44819</v>
      </c>
      <c r="B484" s="81">
        <f t="shared" si="143"/>
        <v>1084.07725</v>
      </c>
      <c r="C484" s="70">
        <f t="shared" si="139"/>
        <v>1000</v>
      </c>
      <c r="D484" s="11">
        <f>IF(VLOOKUP(A484,[1]DI!$A$4:$B$15000,2)=0,D483,VLOOKUP(A484,[1]DI!$A$4:$B$15000,2))</f>
        <v>0.13650000000000001</v>
      </c>
      <c r="E484" s="70">
        <f t="shared" si="153"/>
        <v>1.00050788</v>
      </c>
      <c r="F484" s="70">
        <f>(TRUNC(PRODUCT($E$12:$E483),16))</f>
        <v>1.1340688800949099</v>
      </c>
      <c r="G484" s="70">
        <f t="shared" si="154"/>
        <v>1.06716372908086</v>
      </c>
      <c r="H484" s="70">
        <f t="shared" si="155"/>
        <v>1.0626943600000001</v>
      </c>
      <c r="I484" s="69">
        <f t="shared" si="144"/>
        <v>0.04</v>
      </c>
      <c r="J484" s="71">
        <f t="shared" si="145"/>
        <v>44635</v>
      </c>
      <c r="K484" s="72">
        <f t="shared" si="146"/>
        <v>128</v>
      </c>
      <c r="L484" s="73">
        <f t="shared" si="140"/>
        <v>128</v>
      </c>
      <c r="M484" s="74">
        <f t="shared" si="141"/>
        <v>1.0201213920000001</v>
      </c>
      <c r="N484" s="74">
        <f t="shared" si="142"/>
        <v>1.08407725</v>
      </c>
      <c r="O484" s="73">
        <f t="shared" si="147"/>
        <v>4</v>
      </c>
      <c r="P484" s="70">
        <f t="shared" si="148"/>
        <v>84.077250000000006</v>
      </c>
      <c r="Q484" s="70">
        <f t="shared" si="149"/>
        <v>333.33300000000003</v>
      </c>
      <c r="R484" s="75" t="str">
        <f t="shared" si="150"/>
        <v>A+J=</v>
      </c>
      <c r="S484" s="71">
        <f t="shared" si="151"/>
        <v>44819</v>
      </c>
      <c r="T484" s="8"/>
      <c r="U484" s="8"/>
      <c r="V484" s="8"/>
      <c r="W484" s="8"/>
      <c r="X484" s="1"/>
      <c r="Y484" s="8"/>
      <c r="Z484" s="8"/>
      <c r="AA484" s="8"/>
      <c r="AB484" s="8"/>
      <c r="AC484" s="8"/>
      <c r="AD484" s="9"/>
      <c r="AE484" s="8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</row>
    <row r="485" spans="1:191" x14ac:dyDescent="0.15">
      <c r="A485" s="68">
        <f t="shared" si="152"/>
        <v>44820</v>
      </c>
      <c r="B485" s="81">
        <f t="shared" si="143"/>
        <v>667.10940621999987</v>
      </c>
      <c r="C485" s="70">
        <f t="shared" si="139"/>
        <v>666.66699999999992</v>
      </c>
      <c r="D485" s="11">
        <f>IF(VLOOKUP(A485,[1]DI!$A$4:$B$15000,2)=0,D484,VLOOKUP(A485,[1]DI!$A$4:$B$15000,2))</f>
        <v>0.13650000000000001</v>
      </c>
      <c r="E485" s="70">
        <f t="shared" si="153"/>
        <v>1.00050788</v>
      </c>
      <c r="F485" s="70">
        <f>(TRUNC(PRODUCT($E$12:$E484),16))</f>
        <v>1.13464485099773</v>
      </c>
      <c r="G485" s="70">
        <f t="shared" si="154"/>
        <v>1.1340688800949099</v>
      </c>
      <c r="H485" s="70">
        <f t="shared" si="155"/>
        <v>1.00050788</v>
      </c>
      <c r="I485" s="69">
        <f t="shared" si="144"/>
        <v>0.04</v>
      </c>
      <c r="J485" s="71">
        <f t="shared" si="145"/>
        <v>44819</v>
      </c>
      <c r="K485" s="72">
        <f t="shared" si="146"/>
        <v>1</v>
      </c>
      <c r="L485" s="73">
        <f t="shared" si="140"/>
        <v>1</v>
      </c>
      <c r="M485" s="74">
        <f t="shared" si="141"/>
        <v>1.00015565</v>
      </c>
      <c r="N485" s="74">
        <f t="shared" si="142"/>
        <v>1.0006636090000001</v>
      </c>
      <c r="O485" s="73">
        <f t="shared" si="147"/>
        <v>0</v>
      </c>
      <c r="P485" s="70">
        <f t="shared" si="148"/>
        <v>0.44240622000000002</v>
      </c>
      <c r="Q485" s="70">
        <f t="shared" si="149"/>
        <v>0</v>
      </c>
      <c r="R485" s="75" t="str">
        <f t="shared" si="150"/>
        <v>J=</v>
      </c>
      <c r="S485" s="71">
        <f t="shared" si="151"/>
        <v>45000</v>
      </c>
      <c r="T485" s="8"/>
      <c r="U485" s="8"/>
      <c r="V485" s="8"/>
      <c r="W485" s="8"/>
      <c r="X485" s="1"/>
      <c r="Y485" s="8"/>
      <c r="Z485" s="8"/>
      <c r="AA485" s="8"/>
      <c r="AB485" s="8"/>
      <c r="AC485" s="8"/>
      <c r="AD485" s="9"/>
      <c r="AE485" s="8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</row>
    <row r="486" spans="1:191" x14ac:dyDescent="0.15">
      <c r="A486" s="68">
        <f t="shared" si="152"/>
        <v>44823</v>
      </c>
      <c r="B486" s="81">
        <f t="shared" si="143"/>
        <v>667.55210709999994</v>
      </c>
      <c r="C486" s="70">
        <f t="shared" si="139"/>
        <v>666.66699999999992</v>
      </c>
      <c r="D486" s="11">
        <f>IF(VLOOKUP(A486,[1]DI!$A$4:$B$15000,2)=0,D485,VLOOKUP(A486,[1]DI!$A$4:$B$15000,2))</f>
        <v>0.13650000000000001</v>
      </c>
      <c r="E486" s="70">
        <f t="shared" si="153"/>
        <v>1.00050788</v>
      </c>
      <c r="F486" s="70">
        <f>(TRUNC(PRODUCT($E$12:$E485),16))</f>
        <v>1.13522111442466</v>
      </c>
      <c r="G486" s="70">
        <f t="shared" si="154"/>
        <v>1.1340688800949099</v>
      </c>
      <c r="H486" s="70">
        <f t="shared" si="155"/>
        <v>1.00101602</v>
      </c>
      <c r="I486" s="69">
        <f t="shared" si="144"/>
        <v>0.04</v>
      </c>
      <c r="J486" s="71">
        <f t="shared" si="145"/>
        <v>44819</v>
      </c>
      <c r="K486" s="72">
        <f t="shared" si="146"/>
        <v>2</v>
      </c>
      <c r="L486" s="73">
        <f t="shared" si="140"/>
        <v>2</v>
      </c>
      <c r="M486" s="74">
        <f t="shared" si="141"/>
        <v>1.0003113239999999</v>
      </c>
      <c r="N486" s="74">
        <f t="shared" si="142"/>
        <v>1.0013276600000001</v>
      </c>
      <c r="O486" s="73">
        <f t="shared" si="147"/>
        <v>0</v>
      </c>
      <c r="P486" s="70">
        <f t="shared" si="148"/>
        <v>0.88510710000000004</v>
      </c>
      <c r="Q486" s="70">
        <f t="shared" si="149"/>
        <v>0</v>
      </c>
      <c r="R486" s="75" t="str">
        <f t="shared" si="150"/>
        <v>J=</v>
      </c>
      <c r="S486" s="71">
        <f t="shared" si="151"/>
        <v>45000</v>
      </c>
      <c r="T486" s="8"/>
      <c r="U486" s="8"/>
      <c r="V486" s="8"/>
      <c r="W486" s="8"/>
      <c r="X486" s="1"/>
      <c r="Y486" s="8"/>
      <c r="Z486" s="8"/>
      <c r="AA486" s="8"/>
      <c r="AB486" s="8"/>
      <c r="AC486" s="8"/>
      <c r="AD486" s="9"/>
      <c r="AE486" s="8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</row>
    <row r="487" spans="1:191" x14ac:dyDescent="0.15">
      <c r="A487" s="68">
        <f t="shared" si="152"/>
        <v>44824</v>
      </c>
      <c r="B487" s="81">
        <f t="shared" si="143"/>
        <v>667.99509665999994</v>
      </c>
      <c r="C487" s="70">
        <f t="shared" si="139"/>
        <v>666.66699999999992</v>
      </c>
      <c r="D487" s="11">
        <f>IF(VLOOKUP(A487,[1]DI!$A$4:$B$15000,2)=0,D486,VLOOKUP(A487,[1]DI!$A$4:$B$15000,2))</f>
        <v>0.13650000000000001</v>
      </c>
      <c r="E487" s="70">
        <f t="shared" si="153"/>
        <v>1.00050788</v>
      </c>
      <c r="F487" s="70">
        <f>(TRUNC(PRODUCT($E$12:$E486),16))</f>
        <v>1.1357976705242501</v>
      </c>
      <c r="G487" s="70">
        <f t="shared" si="154"/>
        <v>1.1340688800949099</v>
      </c>
      <c r="H487" s="70">
        <f t="shared" si="155"/>
        <v>1.00152441</v>
      </c>
      <c r="I487" s="69">
        <f t="shared" si="144"/>
        <v>0.04</v>
      </c>
      <c r="J487" s="71">
        <f t="shared" si="145"/>
        <v>44819</v>
      </c>
      <c r="K487" s="72">
        <f t="shared" si="146"/>
        <v>3</v>
      </c>
      <c r="L487" s="73">
        <f t="shared" si="140"/>
        <v>3</v>
      </c>
      <c r="M487" s="74">
        <f t="shared" si="141"/>
        <v>1.000467022</v>
      </c>
      <c r="N487" s="74">
        <f t="shared" si="142"/>
        <v>1.0019921439999999</v>
      </c>
      <c r="O487" s="73">
        <f t="shared" si="147"/>
        <v>0</v>
      </c>
      <c r="P487" s="70">
        <f t="shared" si="148"/>
        <v>1.3280966599999999</v>
      </c>
      <c r="Q487" s="70">
        <f t="shared" si="149"/>
        <v>0</v>
      </c>
      <c r="R487" s="75" t="str">
        <f t="shared" si="150"/>
        <v>J=</v>
      </c>
      <c r="S487" s="71">
        <f t="shared" si="151"/>
        <v>45000</v>
      </c>
      <c r="T487" s="8"/>
      <c r="U487" s="8"/>
      <c r="V487" s="8"/>
      <c r="W487" s="8"/>
      <c r="X487" s="1"/>
      <c r="Y487" s="8"/>
      <c r="Z487" s="8"/>
      <c r="AA487" s="8"/>
      <c r="AB487" s="8"/>
      <c r="AC487" s="8"/>
      <c r="AD487" s="9"/>
      <c r="AE487" s="8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</row>
    <row r="488" spans="1:191" x14ac:dyDescent="0.15">
      <c r="A488" s="68">
        <f t="shared" si="152"/>
        <v>44825</v>
      </c>
      <c r="B488" s="81">
        <f t="shared" si="143"/>
        <v>668.43838820999997</v>
      </c>
      <c r="C488" s="70">
        <f t="shared" si="139"/>
        <v>666.66699999999992</v>
      </c>
      <c r="D488" s="11">
        <f>IF(VLOOKUP(A488,[1]DI!$A$4:$B$15000,2)=0,D487,VLOOKUP(A488,[1]DI!$A$4:$B$15000,2))</f>
        <v>0.13650000000000001</v>
      </c>
      <c r="E488" s="70">
        <f t="shared" si="153"/>
        <v>1.00050788</v>
      </c>
      <c r="F488" s="70">
        <f>(TRUNC(PRODUCT($E$12:$E487),16))</f>
        <v>1.13637451944516</v>
      </c>
      <c r="G488" s="70">
        <f t="shared" si="154"/>
        <v>1.1340688800949099</v>
      </c>
      <c r="H488" s="70">
        <f t="shared" si="155"/>
        <v>1.00203307</v>
      </c>
      <c r="I488" s="69">
        <f t="shared" si="144"/>
        <v>0.04</v>
      </c>
      <c r="J488" s="71">
        <f t="shared" si="145"/>
        <v>44819</v>
      </c>
      <c r="K488" s="72">
        <f t="shared" si="146"/>
        <v>4</v>
      </c>
      <c r="L488" s="73">
        <f t="shared" si="140"/>
        <v>4</v>
      </c>
      <c r="M488" s="74">
        <f t="shared" si="141"/>
        <v>1.000622745</v>
      </c>
      <c r="N488" s="74">
        <f t="shared" si="142"/>
        <v>1.002657081</v>
      </c>
      <c r="O488" s="73">
        <f t="shared" si="147"/>
        <v>0</v>
      </c>
      <c r="P488" s="70">
        <f t="shared" si="148"/>
        <v>1.77138821</v>
      </c>
      <c r="Q488" s="70">
        <f t="shared" si="149"/>
        <v>0</v>
      </c>
      <c r="R488" s="75" t="str">
        <f t="shared" si="150"/>
        <v>J=</v>
      </c>
      <c r="S488" s="71">
        <f t="shared" si="151"/>
        <v>45000</v>
      </c>
      <c r="T488" s="8"/>
      <c r="U488" s="8"/>
      <c r="V488" s="8"/>
      <c r="W488" s="8"/>
      <c r="X488" s="1"/>
      <c r="Y488" s="8"/>
      <c r="Z488" s="8"/>
      <c r="AA488" s="8"/>
      <c r="AB488" s="8"/>
      <c r="AC488" s="8"/>
      <c r="AD488" s="9"/>
      <c r="AE488" s="8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</row>
    <row r="489" spans="1:191" x14ac:dyDescent="0.15">
      <c r="A489" s="68">
        <f t="shared" si="152"/>
        <v>44826</v>
      </c>
      <c r="B489" s="81">
        <f t="shared" si="143"/>
        <v>668.88196843999992</v>
      </c>
      <c r="C489" s="70">
        <f t="shared" si="139"/>
        <v>666.66699999999992</v>
      </c>
      <c r="D489" s="11">
        <f>IF(VLOOKUP(A489,[1]DI!$A$4:$B$15000,2)=0,D488,VLOOKUP(A489,[1]DI!$A$4:$B$15000,2))</f>
        <v>0.13650000000000001</v>
      </c>
      <c r="E489" s="70">
        <f t="shared" si="153"/>
        <v>1.00050788</v>
      </c>
      <c r="F489" s="70">
        <f>(TRUNC(PRODUCT($E$12:$E488),16))</f>
        <v>1.1369516613360899</v>
      </c>
      <c r="G489" s="70">
        <f t="shared" si="154"/>
        <v>1.1340688800949099</v>
      </c>
      <c r="H489" s="70">
        <f t="shared" si="155"/>
        <v>1.0025419799999999</v>
      </c>
      <c r="I489" s="69">
        <f t="shared" si="144"/>
        <v>0.04</v>
      </c>
      <c r="J489" s="71">
        <f t="shared" si="145"/>
        <v>44819</v>
      </c>
      <c r="K489" s="72">
        <f t="shared" si="146"/>
        <v>5</v>
      </c>
      <c r="L489" s="73">
        <f t="shared" si="140"/>
        <v>5</v>
      </c>
      <c r="M489" s="74">
        <f t="shared" si="141"/>
        <v>1.000778492</v>
      </c>
      <c r="N489" s="74">
        <f t="shared" si="142"/>
        <v>1.0033224510000001</v>
      </c>
      <c r="O489" s="73">
        <f t="shared" si="147"/>
        <v>0</v>
      </c>
      <c r="P489" s="70">
        <f t="shared" si="148"/>
        <v>2.2149684399999998</v>
      </c>
      <c r="Q489" s="70">
        <f t="shared" si="149"/>
        <v>0</v>
      </c>
      <c r="R489" s="75" t="str">
        <f t="shared" si="150"/>
        <v>J=</v>
      </c>
      <c r="S489" s="71">
        <f t="shared" si="151"/>
        <v>45000</v>
      </c>
      <c r="T489" s="8"/>
      <c r="U489" s="8"/>
      <c r="V489" s="8"/>
      <c r="W489" s="8"/>
      <c r="X489" s="1"/>
      <c r="Y489" s="8"/>
      <c r="Z489" s="8"/>
      <c r="AA489" s="8"/>
      <c r="AB489" s="8"/>
      <c r="AC489" s="8"/>
      <c r="AD489" s="9"/>
      <c r="AE489" s="8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</row>
    <row r="490" spans="1:191" x14ac:dyDescent="0.15">
      <c r="A490" s="68">
        <f t="shared" si="152"/>
        <v>44827</v>
      </c>
      <c r="B490" s="81">
        <f t="shared" si="143"/>
        <v>669.32584398999995</v>
      </c>
      <c r="C490" s="70">
        <f t="shared" si="139"/>
        <v>666.66699999999992</v>
      </c>
      <c r="D490" s="11">
        <f>IF(VLOOKUP(A490,[1]DI!$A$4:$B$15000,2)=0,D489,VLOOKUP(A490,[1]DI!$A$4:$B$15000,2))</f>
        <v>0.13650000000000001</v>
      </c>
      <c r="E490" s="70">
        <f t="shared" si="153"/>
        <v>1.00050788</v>
      </c>
      <c r="F490" s="70">
        <f>(TRUNC(PRODUCT($E$12:$E489),16))</f>
        <v>1.13752909634585</v>
      </c>
      <c r="G490" s="70">
        <f t="shared" si="154"/>
        <v>1.1340688800949099</v>
      </c>
      <c r="H490" s="70">
        <f t="shared" si="155"/>
        <v>1.0030511499999999</v>
      </c>
      <c r="I490" s="69">
        <f t="shared" si="144"/>
        <v>0.04</v>
      </c>
      <c r="J490" s="71">
        <f t="shared" si="145"/>
        <v>44819</v>
      </c>
      <c r="K490" s="72">
        <f t="shared" si="146"/>
        <v>6</v>
      </c>
      <c r="L490" s="73">
        <f t="shared" si="140"/>
        <v>6</v>
      </c>
      <c r="M490" s="74">
        <f t="shared" si="141"/>
        <v>1.000934263</v>
      </c>
      <c r="N490" s="74">
        <f t="shared" si="142"/>
        <v>1.003988264</v>
      </c>
      <c r="O490" s="73">
        <f t="shared" si="147"/>
        <v>0</v>
      </c>
      <c r="P490" s="70">
        <f t="shared" si="148"/>
        <v>2.6588439899999998</v>
      </c>
      <c r="Q490" s="70">
        <f t="shared" si="149"/>
        <v>0</v>
      </c>
      <c r="R490" s="75" t="str">
        <f t="shared" si="150"/>
        <v>J=</v>
      </c>
      <c r="S490" s="71">
        <f t="shared" si="151"/>
        <v>45000</v>
      </c>
      <c r="T490" s="8"/>
      <c r="U490" s="8"/>
      <c r="V490" s="8"/>
      <c r="W490" s="8"/>
      <c r="X490" s="1"/>
      <c r="Y490" s="8"/>
      <c r="Z490" s="8"/>
      <c r="AA490" s="8"/>
      <c r="AB490" s="8"/>
      <c r="AC490" s="8"/>
      <c r="AD490" s="9"/>
      <c r="AE490" s="8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</row>
    <row r="491" spans="1:191" x14ac:dyDescent="0.15">
      <c r="A491" s="68">
        <f t="shared" si="152"/>
        <v>44830</v>
      </c>
      <c r="B491" s="81">
        <f t="shared" si="143"/>
        <v>669.77001420999989</v>
      </c>
      <c r="C491" s="70">
        <f t="shared" si="139"/>
        <v>666.66699999999992</v>
      </c>
      <c r="D491" s="11">
        <f>IF(VLOOKUP(A491,[1]DI!$A$4:$B$15000,2)=0,D490,VLOOKUP(A491,[1]DI!$A$4:$B$15000,2))</f>
        <v>0.13650000000000001</v>
      </c>
      <c r="E491" s="70">
        <f t="shared" si="153"/>
        <v>1.00050788</v>
      </c>
      <c r="F491" s="70">
        <f>(TRUNC(PRODUCT($E$12:$E490),16))</f>
        <v>1.1381068246233099</v>
      </c>
      <c r="G491" s="70">
        <f t="shared" si="154"/>
        <v>1.1340688800949099</v>
      </c>
      <c r="H491" s="70">
        <f t="shared" si="155"/>
        <v>1.00356058</v>
      </c>
      <c r="I491" s="69">
        <f t="shared" si="144"/>
        <v>0.04</v>
      </c>
      <c r="J491" s="71">
        <f t="shared" si="145"/>
        <v>44819</v>
      </c>
      <c r="K491" s="72">
        <f t="shared" si="146"/>
        <v>7</v>
      </c>
      <c r="L491" s="73">
        <f t="shared" si="140"/>
        <v>7</v>
      </c>
      <c r="M491" s="74">
        <f t="shared" si="141"/>
        <v>1.0010900579999999</v>
      </c>
      <c r="N491" s="74">
        <f t="shared" si="142"/>
        <v>1.004654519</v>
      </c>
      <c r="O491" s="73">
        <f t="shared" si="147"/>
        <v>0</v>
      </c>
      <c r="P491" s="70">
        <f t="shared" si="148"/>
        <v>3.10301421</v>
      </c>
      <c r="Q491" s="70">
        <f t="shared" si="149"/>
        <v>0</v>
      </c>
      <c r="R491" s="75" t="str">
        <f t="shared" si="150"/>
        <v>J=</v>
      </c>
      <c r="S491" s="71">
        <f t="shared" si="151"/>
        <v>45000</v>
      </c>
      <c r="T491" s="8"/>
      <c r="U491" s="8"/>
      <c r="V491" s="8"/>
      <c r="W491" s="8"/>
      <c r="X491" s="1"/>
      <c r="Y491" s="8"/>
      <c r="Z491" s="8"/>
      <c r="AA491" s="8"/>
      <c r="AB491" s="8"/>
      <c r="AC491" s="8"/>
      <c r="AD491" s="9"/>
      <c r="AE491" s="8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</row>
    <row r="492" spans="1:191" x14ac:dyDescent="0.15">
      <c r="A492" s="68">
        <f t="shared" si="152"/>
        <v>44831</v>
      </c>
      <c r="B492" s="81">
        <f t="shared" si="143"/>
        <v>670.21448043999987</v>
      </c>
      <c r="C492" s="70">
        <f t="shared" si="139"/>
        <v>666.66699999999992</v>
      </c>
      <c r="D492" s="11">
        <f>IF(VLOOKUP(A492,[1]DI!$A$4:$B$15000,2)=0,D491,VLOOKUP(A492,[1]DI!$A$4:$B$15000,2))</f>
        <v>0.13650000000000001</v>
      </c>
      <c r="E492" s="70">
        <f t="shared" si="153"/>
        <v>1.00050788</v>
      </c>
      <c r="F492" s="70">
        <f>(TRUNC(PRODUCT($E$12:$E491),16))</f>
        <v>1.1386848463174</v>
      </c>
      <c r="G492" s="70">
        <f t="shared" si="154"/>
        <v>1.1340688800949099</v>
      </c>
      <c r="H492" s="70">
        <f t="shared" si="155"/>
        <v>1.0040702699999999</v>
      </c>
      <c r="I492" s="69">
        <f t="shared" si="144"/>
        <v>0.04</v>
      </c>
      <c r="J492" s="71">
        <f t="shared" si="145"/>
        <v>44819</v>
      </c>
      <c r="K492" s="72">
        <f t="shared" si="146"/>
        <v>8</v>
      </c>
      <c r="L492" s="73">
        <f t="shared" si="140"/>
        <v>8</v>
      </c>
      <c r="M492" s="74">
        <f t="shared" si="141"/>
        <v>1.0012458769999999</v>
      </c>
      <c r="N492" s="74">
        <f t="shared" si="142"/>
        <v>1.005321218</v>
      </c>
      <c r="O492" s="73">
        <f t="shared" si="147"/>
        <v>0</v>
      </c>
      <c r="P492" s="70">
        <f t="shared" si="148"/>
        <v>3.5474804400000002</v>
      </c>
      <c r="Q492" s="70">
        <f t="shared" si="149"/>
        <v>0</v>
      </c>
      <c r="R492" s="75" t="str">
        <f t="shared" si="150"/>
        <v>J=</v>
      </c>
      <c r="S492" s="71">
        <f t="shared" si="151"/>
        <v>45000</v>
      </c>
      <c r="T492" s="8"/>
      <c r="U492" s="8"/>
      <c r="V492" s="8"/>
      <c r="W492" s="8"/>
      <c r="X492" s="1"/>
      <c r="Y492" s="8"/>
      <c r="Z492" s="8"/>
      <c r="AA492" s="8"/>
      <c r="AB492" s="8"/>
      <c r="AC492" s="8"/>
      <c r="AD492" s="9"/>
      <c r="AE492" s="8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</row>
    <row r="493" spans="1:191" x14ac:dyDescent="0.15">
      <c r="A493" s="68">
        <f t="shared" si="152"/>
        <v>44832</v>
      </c>
      <c r="B493" s="81">
        <f t="shared" si="143"/>
        <v>670.6592426599999</v>
      </c>
      <c r="C493" s="70">
        <f t="shared" si="139"/>
        <v>666.66699999999992</v>
      </c>
      <c r="D493" s="11">
        <f>IF(VLOOKUP(A493,[1]DI!$A$4:$B$15000,2)=0,D492,VLOOKUP(A493,[1]DI!$A$4:$B$15000,2))</f>
        <v>0.13650000000000001</v>
      </c>
      <c r="E493" s="70">
        <f t="shared" si="153"/>
        <v>1.00050788</v>
      </c>
      <c r="F493" s="70">
        <f>(TRUNC(PRODUCT($E$12:$E492),16))</f>
        <v>1.13926316157714</v>
      </c>
      <c r="G493" s="70">
        <f t="shared" si="154"/>
        <v>1.1340688800949099</v>
      </c>
      <c r="H493" s="70">
        <f t="shared" si="155"/>
        <v>1.00458022</v>
      </c>
      <c r="I493" s="69">
        <f t="shared" si="144"/>
        <v>0.04</v>
      </c>
      <c r="J493" s="71">
        <f t="shared" si="145"/>
        <v>44819</v>
      </c>
      <c r="K493" s="72">
        <f t="shared" si="146"/>
        <v>9</v>
      </c>
      <c r="L493" s="73">
        <f t="shared" si="140"/>
        <v>9</v>
      </c>
      <c r="M493" s="74">
        <f t="shared" si="141"/>
        <v>1.0014017209999999</v>
      </c>
      <c r="N493" s="74">
        <f t="shared" si="142"/>
        <v>1.005988361</v>
      </c>
      <c r="O493" s="73">
        <f t="shared" si="147"/>
        <v>0</v>
      </c>
      <c r="P493" s="70">
        <f t="shared" si="148"/>
        <v>3.9922426600000001</v>
      </c>
      <c r="Q493" s="70">
        <f t="shared" si="149"/>
        <v>0</v>
      </c>
      <c r="R493" s="75" t="str">
        <f t="shared" si="150"/>
        <v>J=</v>
      </c>
      <c r="S493" s="71">
        <f t="shared" si="151"/>
        <v>45000</v>
      </c>
      <c r="T493" s="8"/>
      <c r="U493" s="8"/>
      <c r="V493" s="8"/>
      <c r="W493" s="8"/>
      <c r="X493" s="1"/>
      <c r="Y493" s="8"/>
      <c r="Z493" s="8"/>
      <c r="AA493" s="8"/>
      <c r="AB493" s="8"/>
      <c r="AC493" s="8"/>
      <c r="AD493" s="9"/>
      <c r="AE493" s="8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</row>
    <row r="494" spans="1:191" x14ac:dyDescent="0.15">
      <c r="A494" s="68">
        <f t="shared" si="152"/>
        <v>44833</v>
      </c>
      <c r="B494" s="81">
        <f t="shared" si="143"/>
        <v>671.10429420999992</v>
      </c>
      <c r="C494" s="70">
        <f t="shared" si="139"/>
        <v>666.66699999999992</v>
      </c>
      <c r="D494" s="11">
        <f>IF(VLOOKUP(A494,[1]DI!$A$4:$B$15000,2)=0,D493,VLOOKUP(A494,[1]DI!$A$4:$B$15000,2))</f>
        <v>0.13650000000000001</v>
      </c>
      <c r="E494" s="70">
        <f t="shared" si="153"/>
        <v>1.00050788</v>
      </c>
      <c r="F494" s="70">
        <f>(TRUNC(PRODUCT($E$12:$E493),16))</f>
        <v>1.1398417705516499</v>
      </c>
      <c r="G494" s="70">
        <f t="shared" si="154"/>
        <v>1.1340688800949099</v>
      </c>
      <c r="H494" s="70">
        <f t="shared" si="155"/>
        <v>1.0050904199999999</v>
      </c>
      <c r="I494" s="69">
        <f t="shared" si="144"/>
        <v>0.04</v>
      </c>
      <c r="J494" s="71">
        <f t="shared" si="145"/>
        <v>44819</v>
      </c>
      <c r="K494" s="72">
        <f t="shared" si="146"/>
        <v>10</v>
      </c>
      <c r="L494" s="73">
        <f t="shared" si="140"/>
        <v>10</v>
      </c>
      <c r="M494" s="74">
        <f t="shared" si="141"/>
        <v>1.0015575889999999</v>
      </c>
      <c r="N494" s="74">
        <f t="shared" si="142"/>
        <v>1.006655938</v>
      </c>
      <c r="O494" s="73">
        <f t="shared" si="147"/>
        <v>0</v>
      </c>
      <c r="P494" s="70">
        <f t="shared" si="148"/>
        <v>4.4372942100000001</v>
      </c>
      <c r="Q494" s="70">
        <f t="shared" si="149"/>
        <v>0</v>
      </c>
      <c r="R494" s="75" t="str">
        <f t="shared" si="150"/>
        <v>J=</v>
      </c>
      <c r="S494" s="71">
        <f t="shared" si="151"/>
        <v>45000</v>
      </c>
      <c r="T494" s="8"/>
      <c r="U494" s="8"/>
      <c r="V494" s="8"/>
      <c r="W494" s="8"/>
      <c r="X494" s="1"/>
      <c r="Y494" s="8"/>
      <c r="Z494" s="8"/>
      <c r="AA494" s="8"/>
      <c r="AB494" s="8"/>
      <c r="AC494" s="8"/>
      <c r="AD494" s="9"/>
      <c r="AE494" s="8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</row>
    <row r="495" spans="1:191" x14ac:dyDescent="0.15">
      <c r="A495" s="68">
        <f t="shared" si="152"/>
        <v>44834</v>
      </c>
      <c r="B495" s="81">
        <f t="shared" si="143"/>
        <v>671.54964843999994</v>
      </c>
      <c r="C495" s="70">
        <f t="shared" si="139"/>
        <v>666.66699999999992</v>
      </c>
      <c r="D495" s="11">
        <f>IF(VLOOKUP(A495,[1]DI!$A$4:$B$15000,2)=0,D494,VLOOKUP(A495,[1]DI!$A$4:$B$15000,2))</f>
        <v>0.13650000000000001</v>
      </c>
      <c r="E495" s="70">
        <f t="shared" si="153"/>
        <v>1.00050788</v>
      </c>
      <c r="F495" s="70">
        <f>(TRUNC(PRODUCT($E$12:$E494),16))</f>
        <v>1.1404206733900699</v>
      </c>
      <c r="G495" s="70">
        <f t="shared" si="154"/>
        <v>1.1340688800949099</v>
      </c>
      <c r="H495" s="70">
        <f t="shared" si="155"/>
        <v>1.00560089</v>
      </c>
      <c r="I495" s="69">
        <f t="shared" si="144"/>
        <v>0.04</v>
      </c>
      <c r="J495" s="71">
        <f t="shared" si="145"/>
        <v>44819</v>
      </c>
      <c r="K495" s="72">
        <f t="shared" si="146"/>
        <v>11</v>
      </c>
      <c r="L495" s="73">
        <f t="shared" si="140"/>
        <v>11</v>
      </c>
      <c r="M495" s="74">
        <f t="shared" si="141"/>
        <v>1.001713482</v>
      </c>
      <c r="N495" s="74">
        <f t="shared" si="142"/>
        <v>1.007323969</v>
      </c>
      <c r="O495" s="73">
        <f t="shared" si="147"/>
        <v>0</v>
      </c>
      <c r="P495" s="70">
        <f t="shared" si="148"/>
        <v>4.8826484399999996</v>
      </c>
      <c r="Q495" s="70">
        <f t="shared" si="149"/>
        <v>0</v>
      </c>
      <c r="R495" s="75" t="str">
        <f t="shared" si="150"/>
        <v>J=</v>
      </c>
      <c r="S495" s="71">
        <f t="shared" si="151"/>
        <v>45000</v>
      </c>
      <c r="T495" s="8"/>
      <c r="U495" s="8"/>
      <c r="V495" s="8"/>
      <c r="W495" s="8"/>
      <c r="X495" s="1"/>
      <c r="Y495" s="8"/>
      <c r="Z495" s="8"/>
      <c r="AA495" s="8"/>
      <c r="AB495" s="8"/>
      <c r="AC495" s="8"/>
      <c r="AD495" s="9"/>
      <c r="AE495" s="8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</row>
    <row r="496" spans="1:191" x14ac:dyDescent="0.15">
      <c r="A496" s="68">
        <f t="shared" si="152"/>
        <v>44837</v>
      </c>
      <c r="B496" s="81">
        <f t="shared" si="143"/>
        <v>671.99529132999987</v>
      </c>
      <c r="C496" s="70">
        <f t="shared" si="139"/>
        <v>666.66699999999992</v>
      </c>
      <c r="D496" s="11">
        <f>IF(VLOOKUP(A496,[1]DI!$A$4:$B$15000,2)=0,D495,VLOOKUP(A496,[1]DI!$A$4:$B$15000,2))</f>
        <v>0.13650000000000001</v>
      </c>
      <c r="E496" s="70">
        <f t="shared" si="153"/>
        <v>1.00050788</v>
      </c>
      <c r="F496" s="70">
        <f>(TRUNC(PRODUCT($E$12:$E495),16))</f>
        <v>1.1409998702416699</v>
      </c>
      <c r="G496" s="70">
        <f t="shared" si="154"/>
        <v>1.1340688800949099</v>
      </c>
      <c r="H496" s="70">
        <f t="shared" si="155"/>
        <v>1.00611161</v>
      </c>
      <c r="I496" s="69">
        <f t="shared" si="144"/>
        <v>0.04</v>
      </c>
      <c r="J496" s="71">
        <f t="shared" si="145"/>
        <v>44819</v>
      </c>
      <c r="K496" s="72">
        <f t="shared" si="146"/>
        <v>12</v>
      </c>
      <c r="L496" s="73">
        <f t="shared" si="140"/>
        <v>12</v>
      </c>
      <c r="M496" s="74">
        <f t="shared" si="141"/>
        <v>1.001869398</v>
      </c>
      <c r="N496" s="74">
        <f t="shared" si="142"/>
        <v>1.0079924330000001</v>
      </c>
      <c r="O496" s="73">
        <f t="shared" si="147"/>
        <v>0</v>
      </c>
      <c r="P496" s="70">
        <f t="shared" si="148"/>
        <v>5.3282913299999999</v>
      </c>
      <c r="Q496" s="70">
        <f t="shared" si="149"/>
        <v>0</v>
      </c>
      <c r="R496" s="75" t="str">
        <f t="shared" si="150"/>
        <v>J=</v>
      </c>
      <c r="S496" s="71">
        <f t="shared" si="151"/>
        <v>45000</v>
      </c>
      <c r="T496" s="8"/>
      <c r="U496" s="8"/>
      <c r="V496" s="8"/>
      <c r="W496" s="8"/>
      <c r="X496" s="1"/>
      <c r="Y496" s="8"/>
      <c r="Z496" s="8"/>
      <c r="AA496" s="8"/>
      <c r="AB496" s="8"/>
      <c r="AC496" s="8"/>
      <c r="AD496" s="9"/>
      <c r="AE496" s="8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</row>
    <row r="497" spans="1:191" x14ac:dyDescent="0.15">
      <c r="A497" s="68">
        <f t="shared" si="152"/>
        <v>44838</v>
      </c>
      <c r="B497" s="81">
        <f t="shared" si="143"/>
        <v>672.44123754999987</v>
      </c>
      <c r="C497" s="70">
        <f t="shared" si="139"/>
        <v>666.66699999999992</v>
      </c>
      <c r="D497" s="11">
        <f>IF(VLOOKUP(A497,[1]DI!$A$4:$B$15000,2)=0,D496,VLOOKUP(A497,[1]DI!$A$4:$B$15000,2))</f>
        <v>0.13650000000000001</v>
      </c>
      <c r="E497" s="70">
        <f t="shared" si="153"/>
        <v>1.00050788</v>
      </c>
      <c r="F497" s="70">
        <f>(TRUNC(PRODUCT($E$12:$E496),16))</f>
        <v>1.1415793612557701</v>
      </c>
      <c r="G497" s="70">
        <f t="shared" si="154"/>
        <v>1.1340688800949099</v>
      </c>
      <c r="H497" s="70">
        <f t="shared" si="155"/>
        <v>1.0066226</v>
      </c>
      <c r="I497" s="69">
        <f t="shared" si="144"/>
        <v>0.04</v>
      </c>
      <c r="J497" s="71">
        <f t="shared" si="145"/>
        <v>44819</v>
      </c>
      <c r="K497" s="72">
        <f t="shared" si="146"/>
        <v>13</v>
      </c>
      <c r="L497" s="73">
        <f t="shared" si="140"/>
        <v>13</v>
      </c>
      <c r="M497" s="74">
        <f t="shared" si="141"/>
        <v>1.002025339</v>
      </c>
      <c r="N497" s="74">
        <f t="shared" si="142"/>
        <v>1.0086613520000001</v>
      </c>
      <c r="O497" s="73">
        <f t="shared" si="147"/>
        <v>0</v>
      </c>
      <c r="P497" s="70">
        <f t="shared" si="148"/>
        <v>5.7742375499999996</v>
      </c>
      <c r="Q497" s="70">
        <f t="shared" si="149"/>
        <v>0</v>
      </c>
      <c r="R497" s="75" t="str">
        <f t="shared" si="150"/>
        <v>J=</v>
      </c>
      <c r="S497" s="71">
        <f t="shared" si="151"/>
        <v>45000</v>
      </c>
      <c r="T497" s="8"/>
      <c r="U497" s="8"/>
      <c r="V497" s="8"/>
      <c r="W497" s="8"/>
      <c r="X497" s="1"/>
      <c r="Y497" s="8"/>
      <c r="Z497" s="8"/>
      <c r="AA497" s="8"/>
      <c r="AB497" s="8"/>
      <c r="AC497" s="8"/>
      <c r="AD497" s="9"/>
      <c r="AE497" s="8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</row>
    <row r="498" spans="1:191" x14ac:dyDescent="0.15">
      <c r="A498" s="68">
        <f t="shared" si="152"/>
        <v>44839</v>
      </c>
      <c r="B498" s="81">
        <f t="shared" si="143"/>
        <v>672.88747310999997</v>
      </c>
      <c r="C498" s="70">
        <f t="shared" si="139"/>
        <v>666.66699999999992</v>
      </c>
      <c r="D498" s="11">
        <f>IF(VLOOKUP(A498,[1]DI!$A$4:$B$15000,2)=0,D497,VLOOKUP(A498,[1]DI!$A$4:$B$15000,2))</f>
        <v>0.13650000000000001</v>
      </c>
      <c r="E498" s="70">
        <f t="shared" si="153"/>
        <v>1.00050788</v>
      </c>
      <c r="F498" s="70">
        <f>(TRUNC(PRODUCT($E$12:$E497),16))</f>
        <v>1.14215914658177</v>
      </c>
      <c r="G498" s="70">
        <f t="shared" si="154"/>
        <v>1.1340688800949099</v>
      </c>
      <c r="H498" s="70">
        <f t="shared" si="155"/>
        <v>1.0071338400000001</v>
      </c>
      <c r="I498" s="69">
        <f t="shared" si="144"/>
        <v>0.04</v>
      </c>
      <c r="J498" s="71">
        <f t="shared" si="145"/>
        <v>44819</v>
      </c>
      <c r="K498" s="72">
        <f t="shared" si="146"/>
        <v>14</v>
      </c>
      <c r="L498" s="73">
        <f t="shared" si="140"/>
        <v>14</v>
      </c>
      <c r="M498" s="74">
        <f t="shared" si="141"/>
        <v>1.0021813040000001</v>
      </c>
      <c r="N498" s="74">
        <f t="shared" si="142"/>
        <v>1.009330705</v>
      </c>
      <c r="O498" s="73">
        <f t="shared" si="147"/>
        <v>0</v>
      </c>
      <c r="P498" s="70">
        <f t="shared" si="148"/>
        <v>6.2204731100000004</v>
      </c>
      <c r="Q498" s="70">
        <f t="shared" si="149"/>
        <v>0</v>
      </c>
      <c r="R498" s="75" t="str">
        <f t="shared" si="150"/>
        <v>J=</v>
      </c>
      <c r="S498" s="71">
        <f t="shared" si="151"/>
        <v>45000</v>
      </c>
      <c r="T498" s="8"/>
      <c r="U498" s="8"/>
      <c r="V498" s="8"/>
      <c r="W498" s="8"/>
      <c r="X498" s="1"/>
      <c r="Y498" s="8"/>
      <c r="Z498" s="8"/>
      <c r="AA498" s="8"/>
      <c r="AB498" s="8"/>
      <c r="AC498" s="8"/>
      <c r="AD498" s="9"/>
      <c r="AE498" s="8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</row>
    <row r="499" spans="1:191" x14ac:dyDescent="0.15">
      <c r="A499" s="68">
        <f t="shared" si="152"/>
        <v>44840</v>
      </c>
      <c r="B499" s="81">
        <f t="shared" si="143"/>
        <v>673.33400465999989</v>
      </c>
      <c r="C499" s="70">
        <f t="shared" si="139"/>
        <v>666.66699999999992</v>
      </c>
      <c r="D499" s="11">
        <f>IF(VLOOKUP(A499,[1]DI!$A$4:$B$15000,2)=0,D498,VLOOKUP(A499,[1]DI!$A$4:$B$15000,2))</f>
        <v>0.13650000000000001</v>
      </c>
      <c r="E499" s="70">
        <f t="shared" si="153"/>
        <v>1.00050788</v>
      </c>
      <c r="F499" s="70">
        <f>(TRUNC(PRODUCT($E$12:$E498),16))</f>
        <v>1.1427392263691301</v>
      </c>
      <c r="G499" s="70">
        <f t="shared" si="154"/>
        <v>1.1340688800949099</v>
      </c>
      <c r="H499" s="70">
        <f t="shared" si="155"/>
        <v>1.0076453400000001</v>
      </c>
      <c r="I499" s="69">
        <f t="shared" si="144"/>
        <v>0.04</v>
      </c>
      <c r="J499" s="71">
        <f t="shared" si="145"/>
        <v>44819</v>
      </c>
      <c r="K499" s="72">
        <f t="shared" si="146"/>
        <v>15</v>
      </c>
      <c r="L499" s="73">
        <f t="shared" si="140"/>
        <v>15</v>
      </c>
      <c r="M499" s="74">
        <f t="shared" si="141"/>
        <v>1.0023372930000001</v>
      </c>
      <c r="N499" s="74">
        <f t="shared" si="142"/>
        <v>1.010000502</v>
      </c>
      <c r="O499" s="73">
        <f t="shared" si="147"/>
        <v>0</v>
      </c>
      <c r="P499" s="70">
        <f t="shared" si="148"/>
        <v>6.6670046599999999</v>
      </c>
      <c r="Q499" s="70">
        <f t="shared" si="149"/>
        <v>0</v>
      </c>
      <c r="R499" s="75" t="str">
        <f t="shared" si="150"/>
        <v>J=</v>
      </c>
      <c r="S499" s="71">
        <f t="shared" si="151"/>
        <v>45000</v>
      </c>
      <c r="T499" s="8"/>
      <c r="U499" s="8"/>
      <c r="V499" s="8"/>
      <c r="W499" s="8"/>
      <c r="X499" s="1"/>
      <c r="Y499" s="8"/>
      <c r="Z499" s="8"/>
      <c r="AA499" s="8"/>
      <c r="AB499" s="8"/>
      <c r="AC499" s="8"/>
      <c r="AD499" s="9"/>
      <c r="AE499" s="8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</row>
    <row r="500" spans="1:191" x14ac:dyDescent="0.15">
      <c r="A500" s="68">
        <f t="shared" si="152"/>
        <v>44841</v>
      </c>
      <c r="B500" s="81">
        <f t="shared" si="143"/>
        <v>673.78084021999996</v>
      </c>
      <c r="C500" s="70">
        <f t="shared" si="139"/>
        <v>666.66699999999992</v>
      </c>
      <c r="D500" s="11">
        <f>IF(VLOOKUP(A500,[1]DI!$A$4:$B$15000,2)=0,D499,VLOOKUP(A500,[1]DI!$A$4:$B$15000,2))</f>
        <v>0.13650000000000001</v>
      </c>
      <c r="E500" s="70">
        <f t="shared" si="153"/>
        <v>1.00050788</v>
      </c>
      <c r="F500" s="70">
        <f>(TRUNC(PRODUCT($E$12:$E499),16))</f>
        <v>1.14331960076742</v>
      </c>
      <c r="G500" s="70">
        <f t="shared" si="154"/>
        <v>1.1340688800949099</v>
      </c>
      <c r="H500" s="70">
        <f t="shared" si="155"/>
        <v>1.00815711</v>
      </c>
      <c r="I500" s="69">
        <f t="shared" si="144"/>
        <v>0.04</v>
      </c>
      <c r="J500" s="71">
        <f t="shared" si="145"/>
        <v>44819</v>
      </c>
      <c r="K500" s="72">
        <f t="shared" si="146"/>
        <v>16</v>
      </c>
      <c r="L500" s="73">
        <f t="shared" si="140"/>
        <v>16</v>
      </c>
      <c r="M500" s="74">
        <f t="shared" si="141"/>
        <v>1.0024933069999999</v>
      </c>
      <c r="N500" s="74">
        <f t="shared" si="142"/>
        <v>1.010670755</v>
      </c>
      <c r="O500" s="73">
        <f t="shared" si="147"/>
        <v>0</v>
      </c>
      <c r="P500" s="70">
        <f t="shared" si="148"/>
        <v>7.1138402200000002</v>
      </c>
      <c r="Q500" s="70">
        <f t="shared" si="149"/>
        <v>0</v>
      </c>
      <c r="R500" s="75" t="str">
        <f t="shared" si="150"/>
        <v>J=</v>
      </c>
      <c r="S500" s="71">
        <f t="shared" si="151"/>
        <v>45000</v>
      </c>
      <c r="T500" s="8"/>
      <c r="U500" s="8"/>
      <c r="V500" s="8"/>
      <c r="W500" s="8"/>
      <c r="X500" s="1"/>
      <c r="Y500" s="8"/>
      <c r="Z500" s="8"/>
      <c r="AA500" s="8"/>
      <c r="AB500" s="8"/>
      <c r="AC500" s="8"/>
      <c r="AD500" s="9"/>
      <c r="AE500" s="8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</row>
    <row r="501" spans="1:191" x14ac:dyDescent="0.15">
      <c r="A501" s="68">
        <f t="shared" si="152"/>
        <v>44844</v>
      </c>
      <c r="B501" s="81">
        <f t="shared" si="143"/>
        <v>674.22796577999986</v>
      </c>
      <c r="C501" s="70">
        <f t="shared" si="139"/>
        <v>666.66699999999992</v>
      </c>
      <c r="D501" s="11">
        <f>IF(VLOOKUP(A501,[1]DI!$A$4:$B$15000,2)=0,D500,VLOOKUP(A501,[1]DI!$A$4:$B$15000,2))</f>
        <v>0.13650000000000001</v>
      </c>
      <c r="E501" s="70">
        <f t="shared" si="153"/>
        <v>1.00050788</v>
      </c>
      <c r="F501" s="70">
        <f>(TRUNC(PRODUCT($E$12:$E500),16))</f>
        <v>1.1439002699262599</v>
      </c>
      <c r="G501" s="70">
        <f t="shared" si="154"/>
        <v>1.1340688800949099</v>
      </c>
      <c r="H501" s="70">
        <f t="shared" si="155"/>
        <v>1.0086691299999999</v>
      </c>
      <c r="I501" s="69">
        <f t="shared" si="144"/>
        <v>0.04</v>
      </c>
      <c r="J501" s="71">
        <f t="shared" si="145"/>
        <v>44819</v>
      </c>
      <c r="K501" s="72">
        <f t="shared" si="146"/>
        <v>17</v>
      </c>
      <c r="L501" s="73">
        <f t="shared" si="140"/>
        <v>17</v>
      </c>
      <c r="M501" s="74">
        <f t="shared" si="141"/>
        <v>1.002649345</v>
      </c>
      <c r="N501" s="74">
        <f t="shared" si="142"/>
        <v>1.0113414430000001</v>
      </c>
      <c r="O501" s="73">
        <f t="shared" si="147"/>
        <v>0</v>
      </c>
      <c r="P501" s="70">
        <f t="shared" si="148"/>
        <v>7.5609657800000001</v>
      </c>
      <c r="Q501" s="70">
        <f t="shared" si="149"/>
        <v>0</v>
      </c>
      <c r="R501" s="75" t="str">
        <f t="shared" si="150"/>
        <v>J=</v>
      </c>
      <c r="S501" s="71">
        <f t="shared" si="151"/>
        <v>45000</v>
      </c>
      <c r="T501" s="8"/>
      <c r="U501" s="8"/>
      <c r="V501" s="8"/>
      <c r="W501" s="8"/>
      <c r="X501" s="1"/>
      <c r="Y501" s="8"/>
      <c r="Z501" s="8"/>
      <c r="AA501" s="8"/>
      <c r="AB501" s="8"/>
      <c r="AC501" s="8"/>
      <c r="AD501" s="9"/>
      <c r="AE501" s="8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</row>
    <row r="502" spans="1:191" x14ac:dyDescent="0.15">
      <c r="A502" s="68">
        <f t="shared" si="152"/>
        <v>44845</v>
      </c>
      <c r="B502" s="81">
        <f t="shared" si="143"/>
        <v>674.67538732999992</v>
      </c>
      <c r="C502" s="70">
        <f t="shared" si="139"/>
        <v>666.66699999999992</v>
      </c>
      <c r="D502" s="11">
        <f>IF(VLOOKUP(A502,[1]DI!$A$4:$B$15000,2)=0,D501,VLOOKUP(A502,[1]DI!$A$4:$B$15000,2))</f>
        <v>0.13650000000000001</v>
      </c>
      <c r="E502" s="70">
        <f t="shared" si="153"/>
        <v>1.00050788</v>
      </c>
      <c r="F502" s="70">
        <f>(TRUNC(PRODUCT($E$12:$E501),16))</f>
        <v>1.1444812339953501</v>
      </c>
      <c r="G502" s="70">
        <f t="shared" si="154"/>
        <v>1.1340688800949099</v>
      </c>
      <c r="H502" s="70">
        <f t="shared" si="155"/>
        <v>1.0091814100000001</v>
      </c>
      <c r="I502" s="69">
        <f t="shared" si="144"/>
        <v>0.04</v>
      </c>
      <c r="J502" s="71">
        <f t="shared" si="145"/>
        <v>44819</v>
      </c>
      <c r="K502" s="72">
        <f t="shared" si="146"/>
        <v>18</v>
      </c>
      <c r="L502" s="73">
        <f t="shared" si="140"/>
        <v>18</v>
      </c>
      <c r="M502" s="74">
        <f t="shared" si="141"/>
        <v>1.0028054070000001</v>
      </c>
      <c r="N502" s="74">
        <f t="shared" si="142"/>
        <v>1.012012575</v>
      </c>
      <c r="O502" s="73">
        <f t="shared" si="147"/>
        <v>0</v>
      </c>
      <c r="P502" s="70">
        <f t="shared" si="148"/>
        <v>8.0083873299999997</v>
      </c>
      <c r="Q502" s="70">
        <f t="shared" si="149"/>
        <v>0</v>
      </c>
      <c r="R502" s="75" t="str">
        <f t="shared" si="150"/>
        <v>J=</v>
      </c>
      <c r="S502" s="71">
        <f t="shared" si="151"/>
        <v>45000</v>
      </c>
      <c r="T502" s="8"/>
      <c r="U502" s="8"/>
      <c r="V502" s="8"/>
      <c r="W502" s="8"/>
      <c r="X502" s="1"/>
      <c r="Y502" s="8"/>
      <c r="Z502" s="8"/>
      <c r="AA502" s="8"/>
      <c r="AB502" s="8"/>
      <c r="AC502" s="8"/>
      <c r="AD502" s="9"/>
      <c r="AE502" s="8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</row>
    <row r="503" spans="1:191" x14ac:dyDescent="0.15">
      <c r="A503" s="68">
        <f t="shared" si="152"/>
        <v>44847</v>
      </c>
      <c r="B503" s="81">
        <f t="shared" si="143"/>
        <v>675.1231128899999</v>
      </c>
      <c r="C503" s="70">
        <f t="shared" si="139"/>
        <v>666.66699999999992</v>
      </c>
      <c r="D503" s="11">
        <f>IF(VLOOKUP(A503,[1]DI!$A$4:$B$15000,2)=0,D502,VLOOKUP(A503,[1]DI!$A$4:$B$15000,2))</f>
        <v>0.13650000000000001</v>
      </c>
      <c r="E503" s="70">
        <f t="shared" si="153"/>
        <v>1.00050788</v>
      </c>
      <c r="F503" s="70">
        <f>(TRUNC(PRODUCT($E$12:$E502),16))</f>
        <v>1.1450624931244699</v>
      </c>
      <c r="G503" s="70">
        <f t="shared" si="154"/>
        <v>1.1340688800949099</v>
      </c>
      <c r="H503" s="70">
        <f t="shared" si="155"/>
        <v>1.0096939599999999</v>
      </c>
      <c r="I503" s="69">
        <f t="shared" si="144"/>
        <v>0.04</v>
      </c>
      <c r="J503" s="71">
        <f t="shared" si="145"/>
        <v>44819</v>
      </c>
      <c r="K503" s="72">
        <f t="shared" si="146"/>
        <v>19</v>
      </c>
      <c r="L503" s="73">
        <f t="shared" si="140"/>
        <v>19</v>
      </c>
      <c r="M503" s="74">
        <f t="shared" si="141"/>
        <v>1.002961494</v>
      </c>
      <c r="N503" s="74">
        <f t="shared" si="142"/>
        <v>1.0126841630000001</v>
      </c>
      <c r="O503" s="73">
        <f t="shared" si="147"/>
        <v>0</v>
      </c>
      <c r="P503" s="70">
        <f t="shared" si="148"/>
        <v>8.45611289</v>
      </c>
      <c r="Q503" s="70">
        <f t="shared" si="149"/>
        <v>0</v>
      </c>
      <c r="R503" s="75" t="str">
        <f t="shared" si="150"/>
        <v>J=</v>
      </c>
      <c r="S503" s="71">
        <f t="shared" si="151"/>
        <v>45000</v>
      </c>
      <c r="T503" s="8"/>
      <c r="U503" s="8"/>
      <c r="V503" s="8"/>
      <c r="W503" s="8"/>
      <c r="X503" s="1"/>
      <c r="Y503" s="8"/>
      <c r="Z503" s="8"/>
      <c r="AA503" s="8"/>
      <c r="AB503" s="8"/>
      <c r="AC503" s="8"/>
      <c r="AD503" s="9"/>
      <c r="AE503" s="8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</row>
    <row r="504" spans="1:191" x14ac:dyDescent="0.15">
      <c r="A504" s="68">
        <f t="shared" si="152"/>
        <v>44848</v>
      </c>
      <c r="B504" s="81">
        <f t="shared" si="143"/>
        <v>675.57112844999995</v>
      </c>
      <c r="C504" s="70">
        <f t="shared" si="139"/>
        <v>666.66699999999992</v>
      </c>
      <c r="D504" s="11">
        <f>IF(VLOOKUP(A504,[1]DI!$A$4:$B$15000,2)=0,D503,VLOOKUP(A504,[1]DI!$A$4:$B$15000,2))</f>
        <v>0.13650000000000001</v>
      </c>
      <c r="E504" s="70">
        <f t="shared" si="153"/>
        <v>1.00050788</v>
      </c>
      <c r="F504" s="70">
        <f>(TRUNC(PRODUCT($E$12:$E503),16))</f>
        <v>1.1456440474634799</v>
      </c>
      <c r="G504" s="70">
        <f t="shared" si="154"/>
        <v>1.1340688800949099</v>
      </c>
      <c r="H504" s="70">
        <f t="shared" si="155"/>
        <v>1.01020676</v>
      </c>
      <c r="I504" s="69">
        <f t="shared" si="144"/>
        <v>0.04</v>
      </c>
      <c r="J504" s="71">
        <f t="shared" si="145"/>
        <v>44819</v>
      </c>
      <c r="K504" s="72">
        <f t="shared" si="146"/>
        <v>20</v>
      </c>
      <c r="L504" s="73">
        <f t="shared" si="140"/>
        <v>20</v>
      </c>
      <c r="M504" s="74">
        <f t="shared" si="141"/>
        <v>1.0031176049999999</v>
      </c>
      <c r="N504" s="74">
        <f t="shared" si="142"/>
        <v>1.013356186</v>
      </c>
      <c r="O504" s="73">
        <f t="shared" si="147"/>
        <v>0</v>
      </c>
      <c r="P504" s="70">
        <f t="shared" si="148"/>
        <v>8.90412845</v>
      </c>
      <c r="Q504" s="70">
        <f t="shared" si="149"/>
        <v>0</v>
      </c>
      <c r="R504" s="75" t="str">
        <f t="shared" si="150"/>
        <v>J=</v>
      </c>
      <c r="S504" s="71">
        <f t="shared" si="151"/>
        <v>45000</v>
      </c>
      <c r="T504" s="8"/>
      <c r="U504" s="8"/>
      <c r="V504" s="8"/>
      <c r="W504" s="8"/>
      <c r="X504" s="1"/>
      <c r="Y504" s="8"/>
      <c r="Z504" s="8"/>
      <c r="AA504" s="8"/>
      <c r="AB504" s="8"/>
      <c r="AC504" s="8"/>
      <c r="AD504" s="9"/>
      <c r="AE504" s="8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</row>
    <row r="505" spans="1:191" x14ac:dyDescent="0.15">
      <c r="A505" s="68">
        <f t="shared" si="152"/>
        <v>44851</v>
      </c>
      <c r="B505" s="81">
        <f t="shared" si="143"/>
        <v>676.01944066999988</v>
      </c>
      <c r="C505" s="70">
        <f t="shared" si="139"/>
        <v>666.66699999999992</v>
      </c>
      <c r="D505" s="11">
        <f>IF(VLOOKUP(A505,[1]DI!$A$4:$B$15000,2)=0,D504,VLOOKUP(A505,[1]DI!$A$4:$B$15000,2))</f>
        <v>0.13650000000000001</v>
      </c>
      <c r="E505" s="70">
        <f t="shared" si="153"/>
        <v>1.00050788</v>
      </c>
      <c r="F505" s="70">
        <f>(TRUNC(PRODUCT($E$12:$E504),16))</f>
        <v>1.1462258971623001</v>
      </c>
      <c r="G505" s="70">
        <f t="shared" si="154"/>
        <v>1.1340688800949099</v>
      </c>
      <c r="H505" s="70">
        <f t="shared" si="155"/>
        <v>1.01071982</v>
      </c>
      <c r="I505" s="69">
        <f t="shared" si="144"/>
        <v>0.04</v>
      </c>
      <c r="J505" s="71">
        <f t="shared" si="145"/>
        <v>44819</v>
      </c>
      <c r="K505" s="72">
        <f t="shared" si="146"/>
        <v>21</v>
      </c>
      <c r="L505" s="73">
        <f t="shared" si="140"/>
        <v>21</v>
      </c>
      <c r="M505" s="74">
        <f t="shared" si="141"/>
        <v>1.00327374</v>
      </c>
      <c r="N505" s="74">
        <f t="shared" si="142"/>
        <v>1.0140286540000001</v>
      </c>
      <c r="O505" s="73">
        <f t="shared" si="147"/>
        <v>0</v>
      </c>
      <c r="P505" s="70">
        <f t="shared" si="148"/>
        <v>9.35244067</v>
      </c>
      <c r="Q505" s="70">
        <f t="shared" si="149"/>
        <v>0</v>
      </c>
      <c r="R505" s="75" t="str">
        <f t="shared" si="150"/>
        <v>J=</v>
      </c>
      <c r="S505" s="71">
        <f t="shared" si="151"/>
        <v>45000</v>
      </c>
      <c r="T505" s="8"/>
      <c r="U505" s="8"/>
      <c r="V505" s="8"/>
      <c r="W505" s="8"/>
      <c r="X505" s="1"/>
      <c r="Y505" s="8"/>
      <c r="Z505" s="8"/>
      <c r="AA505" s="8"/>
      <c r="AB505" s="8"/>
      <c r="AC505" s="8"/>
      <c r="AD505" s="9"/>
      <c r="AE505" s="8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</row>
    <row r="506" spans="1:191" x14ac:dyDescent="0.15">
      <c r="A506" s="68">
        <f t="shared" si="152"/>
        <v>44852</v>
      </c>
      <c r="B506" s="81">
        <f t="shared" si="143"/>
        <v>676.46805689999997</v>
      </c>
      <c r="C506" s="70">
        <f t="shared" ref="C506:C569" si="156">(C505-Q505)</f>
        <v>666.66699999999992</v>
      </c>
      <c r="D506" s="11">
        <f>IF(VLOOKUP(A506,[1]DI!$A$4:$B$15000,2)=0,D505,VLOOKUP(A506,[1]DI!$A$4:$B$15000,2))</f>
        <v>0.13650000000000001</v>
      </c>
      <c r="E506" s="70">
        <f t="shared" si="153"/>
        <v>1.00050788</v>
      </c>
      <c r="F506" s="70">
        <f>(TRUNC(PRODUCT($E$12:$E505),16))</f>
        <v>1.1468080423709599</v>
      </c>
      <c r="G506" s="70">
        <f t="shared" si="154"/>
        <v>1.1340688800949099</v>
      </c>
      <c r="H506" s="70">
        <f t="shared" si="155"/>
        <v>1.01123315</v>
      </c>
      <c r="I506" s="69">
        <f t="shared" si="144"/>
        <v>0.04</v>
      </c>
      <c r="J506" s="71">
        <f t="shared" si="145"/>
        <v>44819</v>
      </c>
      <c r="K506" s="72">
        <f t="shared" si="146"/>
        <v>22</v>
      </c>
      <c r="L506" s="73">
        <f t="shared" ref="L506:L569" si="157">IF(AND(K506=1,K505=1),1,IF(K506&gt;0,IF(K506=K505,K506+1,K506),0))</f>
        <v>22</v>
      </c>
      <c r="M506" s="74">
        <f t="shared" ref="M506:M569" si="158">ROUND((I506+1)^(L506/252),9)</f>
        <v>1.0034298989999999</v>
      </c>
      <c r="N506" s="74">
        <f t="shared" ref="N506:N569" si="159">ROUND(H506*M506,9)</f>
        <v>1.0147015779999999</v>
      </c>
      <c r="O506" s="73">
        <f t="shared" si="147"/>
        <v>0</v>
      </c>
      <c r="P506" s="70">
        <f t="shared" si="148"/>
        <v>9.8010569000000007</v>
      </c>
      <c r="Q506" s="70">
        <f t="shared" si="149"/>
        <v>0</v>
      </c>
      <c r="R506" s="75" t="str">
        <f t="shared" si="150"/>
        <v>J=</v>
      </c>
      <c r="S506" s="71">
        <f t="shared" si="151"/>
        <v>45000</v>
      </c>
      <c r="T506" s="8"/>
      <c r="U506" s="8"/>
      <c r="V506" s="8"/>
      <c r="W506" s="8"/>
      <c r="X506" s="1"/>
      <c r="Y506" s="8"/>
      <c r="Z506" s="8"/>
      <c r="AA506" s="8"/>
      <c r="AB506" s="8"/>
      <c r="AC506" s="8"/>
      <c r="AD506" s="9"/>
      <c r="AE506" s="8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</row>
    <row r="507" spans="1:191" x14ac:dyDescent="0.15">
      <c r="A507" s="68">
        <f t="shared" si="152"/>
        <v>44853</v>
      </c>
      <c r="B507" s="81">
        <f t="shared" si="143"/>
        <v>676.91696378999995</v>
      </c>
      <c r="C507" s="70">
        <f t="shared" si="156"/>
        <v>666.66699999999992</v>
      </c>
      <c r="D507" s="11">
        <f>IF(VLOOKUP(A507,[1]DI!$A$4:$B$15000,2)=0,D506,VLOOKUP(A507,[1]DI!$A$4:$B$15000,2))</f>
        <v>0.13650000000000001</v>
      </c>
      <c r="E507" s="70">
        <f t="shared" si="153"/>
        <v>1.00050788</v>
      </c>
      <c r="F507" s="70">
        <f>(TRUNC(PRODUCT($E$12:$E506),16))</f>
        <v>1.1473904832395101</v>
      </c>
      <c r="G507" s="70">
        <f t="shared" si="154"/>
        <v>1.1340688800949099</v>
      </c>
      <c r="H507" s="70">
        <f t="shared" si="155"/>
        <v>1.01174673</v>
      </c>
      <c r="I507" s="69">
        <f t="shared" si="144"/>
        <v>0.04</v>
      </c>
      <c r="J507" s="71">
        <f t="shared" si="145"/>
        <v>44819</v>
      </c>
      <c r="K507" s="72">
        <f t="shared" si="146"/>
        <v>23</v>
      </c>
      <c r="L507" s="73">
        <f t="shared" si="157"/>
        <v>23</v>
      </c>
      <c r="M507" s="74">
        <f t="shared" si="158"/>
        <v>1.0035860830000001</v>
      </c>
      <c r="N507" s="74">
        <f t="shared" si="159"/>
        <v>1.0153749379999999</v>
      </c>
      <c r="O507" s="73">
        <f t="shared" si="147"/>
        <v>0</v>
      </c>
      <c r="P507" s="70">
        <f t="shared" si="148"/>
        <v>10.249963790000001</v>
      </c>
      <c r="Q507" s="70">
        <f t="shared" si="149"/>
        <v>0</v>
      </c>
      <c r="R507" s="75" t="str">
        <f t="shared" si="150"/>
        <v>J=</v>
      </c>
      <c r="S507" s="71">
        <f t="shared" si="151"/>
        <v>45000</v>
      </c>
      <c r="T507" s="8"/>
      <c r="U507" s="8"/>
      <c r="V507" s="8"/>
      <c r="W507" s="8"/>
      <c r="X507" s="1"/>
      <c r="Y507" s="8"/>
      <c r="Z507" s="8"/>
      <c r="AA507" s="8"/>
      <c r="AB507" s="8"/>
      <c r="AC507" s="8"/>
      <c r="AD507" s="9"/>
      <c r="AE507" s="8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</row>
    <row r="508" spans="1:191" x14ac:dyDescent="0.15">
      <c r="A508" s="68">
        <f t="shared" si="152"/>
        <v>44854</v>
      </c>
      <c r="B508" s="81">
        <f t="shared" si="143"/>
        <v>677.36617467999997</v>
      </c>
      <c r="C508" s="70">
        <f t="shared" si="156"/>
        <v>666.66699999999992</v>
      </c>
      <c r="D508" s="11">
        <f>IF(VLOOKUP(A508,[1]DI!$A$4:$B$15000,2)=0,D507,VLOOKUP(A508,[1]DI!$A$4:$B$15000,2))</f>
        <v>0.13650000000000001</v>
      </c>
      <c r="E508" s="70">
        <f t="shared" si="153"/>
        <v>1.00050788</v>
      </c>
      <c r="F508" s="70">
        <f>(TRUNC(PRODUCT($E$12:$E507),16))</f>
        <v>1.1479732199181401</v>
      </c>
      <c r="G508" s="70">
        <f t="shared" si="154"/>
        <v>1.1340688800949099</v>
      </c>
      <c r="H508" s="70">
        <f t="shared" si="155"/>
        <v>1.01226058</v>
      </c>
      <c r="I508" s="69">
        <f t="shared" si="144"/>
        <v>0.04</v>
      </c>
      <c r="J508" s="71">
        <f t="shared" si="145"/>
        <v>44819</v>
      </c>
      <c r="K508" s="72">
        <f t="shared" si="146"/>
        <v>24</v>
      </c>
      <c r="L508" s="73">
        <f t="shared" si="157"/>
        <v>24</v>
      </c>
      <c r="M508" s="74">
        <f t="shared" si="158"/>
        <v>1.003742291</v>
      </c>
      <c r="N508" s="74">
        <f t="shared" si="159"/>
        <v>1.0160487540000001</v>
      </c>
      <c r="O508" s="73">
        <f t="shared" si="147"/>
        <v>0</v>
      </c>
      <c r="P508" s="70">
        <f t="shared" si="148"/>
        <v>10.69917468</v>
      </c>
      <c r="Q508" s="70">
        <f t="shared" si="149"/>
        <v>0</v>
      </c>
      <c r="R508" s="75" t="str">
        <f t="shared" si="150"/>
        <v>J=</v>
      </c>
      <c r="S508" s="71">
        <f t="shared" si="151"/>
        <v>45000</v>
      </c>
      <c r="T508" s="8"/>
      <c r="U508" s="8"/>
      <c r="V508" s="8"/>
      <c r="W508" s="8"/>
      <c r="X508" s="1"/>
      <c r="Y508" s="8"/>
      <c r="Z508" s="8"/>
      <c r="AA508" s="8"/>
      <c r="AB508" s="8"/>
      <c r="AC508" s="8"/>
      <c r="AD508" s="9"/>
      <c r="AE508" s="8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</row>
    <row r="509" spans="1:191" x14ac:dyDescent="0.15">
      <c r="A509" s="68">
        <f t="shared" si="152"/>
        <v>44855</v>
      </c>
      <c r="B509" s="81">
        <f t="shared" si="143"/>
        <v>677.81567556999994</v>
      </c>
      <c r="C509" s="70">
        <f t="shared" si="156"/>
        <v>666.66699999999992</v>
      </c>
      <c r="D509" s="11">
        <f>IF(VLOOKUP(A509,[1]DI!$A$4:$B$15000,2)=0,D508,VLOOKUP(A509,[1]DI!$A$4:$B$15000,2))</f>
        <v>0.13650000000000001</v>
      </c>
      <c r="E509" s="70">
        <f t="shared" si="153"/>
        <v>1.00050788</v>
      </c>
      <c r="F509" s="70">
        <f>(TRUNC(PRODUCT($E$12:$E508),16))</f>
        <v>1.1485562525570701</v>
      </c>
      <c r="G509" s="70">
        <f t="shared" si="154"/>
        <v>1.1340688800949099</v>
      </c>
      <c r="H509" s="70">
        <f t="shared" si="155"/>
        <v>1.0127746799999999</v>
      </c>
      <c r="I509" s="69">
        <f t="shared" si="144"/>
        <v>0.04</v>
      </c>
      <c r="J509" s="71">
        <f t="shared" si="145"/>
        <v>44819</v>
      </c>
      <c r="K509" s="72">
        <f t="shared" si="146"/>
        <v>25</v>
      </c>
      <c r="L509" s="73">
        <f t="shared" si="157"/>
        <v>25</v>
      </c>
      <c r="M509" s="74">
        <f t="shared" si="158"/>
        <v>1.0038985229999999</v>
      </c>
      <c r="N509" s="74">
        <f t="shared" si="159"/>
        <v>1.016723005</v>
      </c>
      <c r="O509" s="73">
        <f t="shared" si="147"/>
        <v>0</v>
      </c>
      <c r="P509" s="70">
        <f t="shared" si="148"/>
        <v>11.14867557</v>
      </c>
      <c r="Q509" s="70">
        <f t="shared" si="149"/>
        <v>0</v>
      </c>
      <c r="R509" s="75" t="str">
        <f t="shared" si="150"/>
        <v>J=</v>
      </c>
      <c r="S509" s="71">
        <f t="shared" si="151"/>
        <v>45000</v>
      </c>
      <c r="T509" s="8"/>
      <c r="U509" s="8"/>
      <c r="V509" s="8"/>
      <c r="W509" s="8"/>
      <c r="X509" s="1"/>
      <c r="Y509" s="8"/>
      <c r="Z509" s="8"/>
      <c r="AA509" s="8"/>
      <c r="AB509" s="8"/>
      <c r="AC509" s="8"/>
      <c r="AD509" s="9"/>
      <c r="AE509" s="8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</row>
    <row r="510" spans="1:191" x14ac:dyDescent="0.15">
      <c r="A510" s="68">
        <f t="shared" si="152"/>
        <v>44858</v>
      </c>
      <c r="B510" s="81">
        <f t="shared" si="143"/>
        <v>678.26548178999997</v>
      </c>
      <c r="C510" s="70">
        <f t="shared" si="156"/>
        <v>666.66699999999992</v>
      </c>
      <c r="D510" s="11">
        <f>IF(VLOOKUP(A510,[1]DI!$A$4:$B$15000,2)=0,D509,VLOOKUP(A510,[1]DI!$A$4:$B$15000,2))</f>
        <v>0.13650000000000001</v>
      </c>
      <c r="E510" s="70">
        <f t="shared" si="153"/>
        <v>1.00050788</v>
      </c>
      <c r="F510" s="70">
        <f>(TRUNC(PRODUCT($E$12:$E509),16))</f>
        <v>1.1491395813066201</v>
      </c>
      <c r="G510" s="70">
        <f t="shared" si="154"/>
        <v>1.1340688800949099</v>
      </c>
      <c r="H510" s="70">
        <f t="shared" si="155"/>
        <v>1.01328905</v>
      </c>
      <c r="I510" s="69">
        <f t="shared" si="144"/>
        <v>0.04</v>
      </c>
      <c r="J510" s="71">
        <f t="shared" si="145"/>
        <v>44819</v>
      </c>
      <c r="K510" s="72">
        <f t="shared" si="146"/>
        <v>26</v>
      </c>
      <c r="L510" s="73">
        <f t="shared" si="157"/>
        <v>26</v>
      </c>
      <c r="M510" s="74">
        <f t="shared" si="158"/>
        <v>1.0040547799999999</v>
      </c>
      <c r="N510" s="74">
        <f t="shared" si="159"/>
        <v>1.0173977139999999</v>
      </c>
      <c r="O510" s="73">
        <f t="shared" si="147"/>
        <v>0</v>
      </c>
      <c r="P510" s="70">
        <f t="shared" si="148"/>
        <v>11.598481789999999</v>
      </c>
      <c r="Q510" s="70">
        <f t="shared" si="149"/>
        <v>0</v>
      </c>
      <c r="R510" s="75" t="str">
        <f t="shared" si="150"/>
        <v>J=</v>
      </c>
      <c r="S510" s="71">
        <f t="shared" si="151"/>
        <v>45000</v>
      </c>
      <c r="T510" s="8"/>
      <c r="U510" s="8"/>
      <c r="V510" s="8"/>
      <c r="W510" s="8"/>
      <c r="X510" s="1"/>
      <c r="Y510" s="8"/>
      <c r="Z510" s="8"/>
      <c r="AA510" s="8"/>
      <c r="AB510" s="8"/>
      <c r="AC510" s="8"/>
      <c r="AD510" s="9"/>
      <c r="AE510" s="8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</row>
    <row r="511" spans="1:191" x14ac:dyDescent="0.15">
      <c r="A511" s="68">
        <f t="shared" si="152"/>
        <v>44859</v>
      </c>
      <c r="B511" s="81">
        <f t="shared" si="143"/>
        <v>678.71558534999997</v>
      </c>
      <c r="C511" s="70">
        <f t="shared" si="156"/>
        <v>666.66699999999992</v>
      </c>
      <c r="D511" s="11">
        <f>IF(VLOOKUP(A511,[1]DI!$A$4:$B$15000,2)=0,D510,VLOOKUP(A511,[1]DI!$A$4:$B$15000,2))</f>
        <v>0.13650000000000001</v>
      </c>
      <c r="E511" s="70">
        <f t="shared" si="153"/>
        <v>1.00050788</v>
      </c>
      <c r="F511" s="70">
        <f>(TRUNC(PRODUCT($E$12:$E510),16))</f>
        <v>1.1497232063171801</v>
      </c>
      <c r="G511" s="70">
        <f t="shared" si="154"/>
        <v>1.1340688800949099</v>
      </c>
      <c r="H511" s="70">
        <f t="shared" si="155"/>
        <v>1.0138036800000001</v>
      </c>
      <c r="I511" s="69">
        <f t="shared" si="144"/>
        <v>0.04</v>
      </c>
      <c r="J511" s="71">
        <f t="shared" si="145"/>
        <v>44819</v>
      </c>
      <c r="K511" s="72">
        <f t="shared" si="146"/>
        <v>27</v>
      </c>
      <c r="L511" s="73">
        <f t="shared" si="157"/>
        <v>27</v>
      </c>
      <c r="M511" s="74">
        <f t="shared" si="158"/>
        <v>1.0042110609999999</v>
      </c>
      <c r="N511" s="74">
        <f t="shared" si="159"/>
        <v>1.018072869</v>
      </c>
      <c r="O511" s="73">
        <f t="shared" si="147"/>
        <v>0</v>
      </c>
      <c r="P511" s="70">
        <f t="shared" si="148"/>
        <v>12.04858535</v>
      </c>
      <c r="Q511" s="70">
        <f t="shared" si="149"/>
        <v>0</v>
      </c>
      <c r="R511" s="75" t="str">
        <f t="shared" si="150"/>
        <v>J=</v>
      </c>
      <c r="S511" s="71">
        <f t="shared" si="151"/>
        <v>45000</v>
      </c>
      <c r="T511" s="8"/>
      <c r="U511" s="8"/>
      <c r="V511" s="8"/>
      <c r="W511" s="8"/>
      <c r="X511" s="1"/>
      <c r="Y511" s="8"/>
      <c r="Z511" s="8"/>
      <c r="AA511" s="8"/>
      <c r="AB511" s="8"/>
      <c r="AC511" s="8"/>
      <c r="AD511" s="9"/>
      <c r="AE511" s="8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</row>
    <row r="512" spans="1:191" x14ac:dyDescent="0.15">
      <c r="A512" s="68">
        <f t="shared" si="152"/>
        <v>44860</v>
      </c>
      <c r="B512" s="81">
        <f t="shared" si="143"/>
        <v>679.16598623999994</v>
      </c>
      <c r="C512" s="70">
        <f t="shared" si="156"/>
        <v>666.66699999999992</v>
      </c>
      <c r="D512" s="11">
        <f>IF(VLOOKUP(A512,[1]DI!$A$4:$B$15000,2)=0,D511,VLOOKUP(A512,[1]DI!$A$4:$B$15000,2))</f>
        <v>0.13650000000000001</v>
      </c>
      <c r="E512" s="70">
        <f t="shared" si="153"/>
        <v>1.00050788</v>
      </c>
      <c r="F512" s="70">
        <f>(TRUNC(PRODUCT($E$12:$E511),16))</f>
        <v>1.1503071277392001</v>
      </c>
      <c r="G512" s="70">
        <f t="shared" si="154"/>
        <v>1.1340688800949099</v>
      </c>
      <c r="H512" s="70">
        <f t="shared" si="155"/>
        <v>1.0143185699999999</v>
      </c>
      <c r="I512" s="69">
        <f t="shared" si="144"/>
        <v>0.04</v>
      </c>
      <c r="J512" s="71">
        <f t="shared" si="145"/>
        <v>44819</v>
      </c>
      <c r="K512" s="72">
        <f t="shared" si="146"/>
        <v>28</v>
      </c>
      <c r="L512" s="73">
        <f t="shared" si="157"/>
        <v>28</v>
      </c>
      <c r="M512" s="74">
        <f t="shared" si="158"/>
        <v>1.0043673660000001</v>
      </c>
      <c r="N512" s="74">
        <f t="shared" si="159"/>
        <v>1.01874847</v>
      </c>
      <c r="O512" s="73">
        <f t="shared" si="147"/>
        <v>0</v>
      </c>
      <c r="P512" s="70">
        <f t="shared" si="148"/>
        <v>12.498986240000001</v>
      </c>
      <c r="Q512" s="70">
        <f t="shared" si="149"/>
        <v>0</v>
      </c>
      <c r="R512" s="75" t="str">
        <f t="shared" si="150"/>
        <v>J=</v>
      </c>
      <c r="S512" s="71">
        <f t="shared" si="151"/>
        <v>45000</v>
      </c>
      <c r="T512" s="8"/>
      <c r="U512" s="8"/>
      <c r="V512" s="8"/>
      <c r="W512" s="8"/>
      <c r="X512" s="1"/>
      <c r="Y512" s="8"/>
      <c r="Z512" s="8"/>
      <c r="AA512" s="8"/>
      <c r="AB512" s="8"/>
      <c r="AC512" s="8"/>
      <c r="AD512" s="9"/>
      <c r="AE512" s="8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</row>
    <row r="513" spans="1:191" x14ac:dyDescent="0.15">
      <c r="A513" s="68">
        <f t="shared" si="152"/>
        <v>44861</v>
      </c>
      <c r="B513" s="81">
        <f t="shared" si="143"/>
        <v>679.61668579999991</v>
      </c>
      <c r="C513" s="70">
        <f t="shared" si="156"/>
        <v>666.66699999999992</v>
      </c>
      <c r="D513" s="11">
        <f>IF(VLOOKUP(A513,[1]DI!$A$4:$B$15000,2)=0,D512,VLOOKUP(A513,[1]DI!$A$4:$B$15000,2))</f>
        <v>0.13650000000000001</v>
      </c>
      <c r="E513" s="70">
        <f t="shared" si="153"/>
        <v>1.00050788</v>
      </c>
      <c r="F513" s="70">
        <f>(TRUNC(PRODUCT($E$12:$E512),16))</f>
        <v>1.1508913457232399</v>
      </c>
      <c r="G513" s="70">
        <f t="shared" si="154"/>
        <v>1.1340688800949099</v>
      </c>
      <c r="H513" s="70">
        <f t="shared" si="155"/>
        <v>1.0148337199999999</v>
      </c>
      <c r="I513" s="69">
        <f t="shared" si="144"/>
        <v>0.04</v>
      </c>
      <c r="J513" s="71">
        <f t="shared" si="145"/>
        <v>44819</v>
      </c>
      <c r="K513" s="72">
        <f t="shared" si="146"/>
        <v>29</v>
      </c>
      <c r="L513" s="73">
        <f t="shared" si="157"/>
        <v>29</v>
      </c>
      <c r="M513" s="74">
        <f t="shared" si="158"/>
        <v>1.0045236959999999</v>
      </c>
      <c r="N513" s="74">
        <f t="shared" si="159"/>
        <v>1.019424519</v>
      </c>
      <c r="O513" s="73">
        <f t="shared" si="147"/>
        <v>0</v>
      </c>
      <c r="P513" s="70">
        <f t="shared" si="148"/>
        <v>12.949685799999999</v>
      </c>
      <c r="Q513" s="70">
        <f t="shared" si="149"/>
        <v>0</v>
      </c>
      <c r="R513" s="75" t="str">
        <f t="shared" si="150"/>
        <v>J=</v>
      </c>
      <c r="S513" s="71">
        <f t="shared" si="151"/>
        <v>45000</v>
      </c>
      <c r="T513" s="8"/>
      <c r="U513" s="8"/>
      <c r="V513" s="8"/>
      <c r="W513" s="8"/>
      <c r="X513" s="1"/>
      <c r="Y513" s="8"/>
      <c r="Z513" s="8"/>
      <c r="AA513" s="8"/>
      <c r="AB513" s="8"/>
      <c r="AC513" s="8"/>
      <c r="AD513" s="9"/>
      <c r="AE513" s="8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</row>
    <row r="514" spans="1:191" x14ac:dyDescent="0.15">
      <c r="A514" s="68">
        <f t="shared" si="152"/>
        <v>44862</v>
      </c>
      <c r="B514" s="81">
        <f t="shared" si="143"/>
        <v>680.06769002999988</v>
      </c>
      <c r="C514" s="70">
        <f t="shared" si="156"/>
        <v>666.66699999999992</v>
      </c>
      <c r="D514" s="11">
        <f>IF(VLOOKUP(A514,[1]DI!$A$4:$B$15000,2)=0,D513,VLOOKUP(A514,[1]DI!$A$4:$B$15000,2))</f>
        <v>0.13650000000000001</v>
      </c>
      <c r="E514" s="70">
        <f t="shared" si="153"/>
        <v>1.00050788</v>
      </c>
      <c r="F514" s="70">
        <f>(TRUNC(PRODUCT($E$12:$E513),16))</f>
        <v>1.1514758604199</v>
      </c>
      <c r="G514" s="70">
        <f t="shared" si="154"/>
        <v>1.1340688800949099</v>
      </c>
      <c r="H514" s="70">
        <f t="shared" si="155"/>
        <v>1.0153491400000001</v>
      </c>
      <c r="I514" s="69">
        <f t="shared" si="144"/>
        <v>0.04</v>
      </c>
      <c r="J514" s="71">
        <f t="shared" si="145"/>
        <v>44819</v>
      </c>
      <c r="K514" s="72">
        <f t="shared" si="146"/>
        <v>30</v>
      </c>
      <c r="L514" s="73">
        <f t="shared" si="157"/>
        <v>30</v>
      </c>
      <c r="M514" s="74">
        <f t="shared" si="158"/>
        <v>1.0046800499999999</v>
      </c>
      <c r="N514" s="74">
        <f t="shared" si="159"/>
        <v>1.020101025</v>
      </c>
      <c r="O514" s="73">
        <f t="shared" si="147"/>
        <v>0</v>
      </c>
      <c r="P514" s="70">
        <f t="shared" si="148"/>
        <v>13.40069003</v>
      </c>
      <c r="Q514" s="70">
        <f t="shared" si="149"/>
        <v>0</v>
      </c>
      <c r="R514" s="75" t="str">
        <f t="shared" si="150"/>
        <v>J=</v>
      </c>
      <c r="S514" s="71">
        <f t="shared" si="151"/>
        <v>45000</v>
      </c>
      <c r="T514" s="8"/>
      <c r="U514" s="8"/>
      <c r="V514" s="8"/>
      <c r="W514" s="8"/>
      <c r="X514" s="1"/>
      <c r="Y514" s="8"/>
      <c r="Z514" s="8"/>
      <c r="AA514" s="8"/>
      <c r="AB514" s="8"/>
      <c r="AC514" s="8"/>
      <c r="AD514" s="9"/>
      <c r="AE514" s="8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</row>
    <row r="515" spans="1:191" x14ac:dyDescent="0.15">
      <c r="A515" s="68">
        <f t="shared" si="152"/>
        <v>44865</v>
      </c>
      <c r="B515" s="81">
        <f t="shared" si="143"/>
        <v>680.51898491999987</v>
      </c>
      <c r="C515" s="70">
        <f t="shared" si="156"/>
        <v>666.66699999999992</v>
      </c>
      <c r="D515" s="11">
        <f>IF(VLOOKUP(A515,[1]DI!$A$4:$B$15000,2)=0,D514,VLOOKUP(A515,[1]DI!$A$4:$B$15000,2))</f>
        <v>0.13650000000000001</v>
      </c>
      <c r="E515" s="70">
        <f t="shared" si="153"/>
        <v>1.00050788</v>
      </c>
      <c r="F515" s="70">
        <f>(TRUNC(PRODUCT($E$12:$E514),16))</f>
        <v>1.15206067197989</v>
      </c>
      <c r="G515" s="70">
        <f t="shared" si="154"/>
        <v>1.1340688800949099</v>
      </c>
      <c r="H515" s="70">
        <f t="shared" si="155"/>
        <v>1.0158648100000001</v>
      </c>
      <c r="I515" s="69">
        <f t="shared" si="144"/>
        <v>0.04</v>
      </c>
      <c r="J515" s="71">
        <f t="shared" si="145"/>
        <v>44819</v>
      </c>
      <c r="K515" s="72">
        <f t="shared" si="146"/>
        <v>31</v>
      </c>
      <c r="L515" s="73">
        <f t="shared" si="157"/>
        <v>31</v>
      </c>
      <c r="M515" s="74">
        <f t="shared" si="158"/>
        <v>1.0048364279999999</v>
      </c>
      <c r="N515" s="74">
        <f t="shared" si="159"/>
        <v>1.0207779669999999</v>
      </c>
      <c r="O515" s="73">
        <f t="shared" si="147"/>
        <v>0</v>
      </c>
      <c r="P515" s="70">
        <f t="shared" si="148"/>
        <v>13.85198492</v>
      </c>
      <c r="Q515" s="70">
        <f t="shared" si="149"/>
        <v>0</v>
      </c>
      <c r="R515" s="75" t="str">
        <f t="shared" si="150"/>
        <v>J=</v>
      </c>
      <c r="S515" s="71">
        <f t="shared" si="151"/>
        <v>45000</v>
      </c>
      <c r="T515" s="8"/>
      <c r="U515" s="8"/>
      <c r="V515" s="8"/>
      <c r="W515" s="8"/>
      <c r="X515" s="1"/>
      <c r="Y515" s="8"/>
      <c r="Z515" s="8"/>
      <c r="AA515" s="8"/>
      <c r="AB515" s="8"/>
      <c r="AC515" s="8"/>
      <c r="AD515" s="9"/>
      <c r="AE515" s="8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</row>
    <row r="516" spans="1:191" x14ac:dyDescent="0.15">
      <c r="A516" s="68">
        <f t="shared" si="152"/>
        <v>44866</v>
      </c>
      <c r="B516" s="81">
        <f t="shared" si="143"/>
        <v>680.97058514999992</v>
      </c>
      <c r="C516" s="70">
        <f t="shared" si="156"/>
        <v>666.66699999999992</v>
      </c>
      <c r="D516" s="11">
        <f>IF(VLOOKUP(A516,[1]DI!$A$4:$B$15000,2)=0,D515,VLOOKUP(A516,[1]DI!$A$4:$B$15000,2))</f>
        <v>0.13650000000000001</v>
      </c>
      <c r="E516" s="70">
        <f t="shared" si="153"/>
        <v>1.00050788</v>
      </c>
      <c r="F516" s="70">
        <f>(TRUNC(PRODUCT($E$12:$E515),16))</f>
        <v>1.15264578055398</v>
      </c>
      <c r="G516" s="70">
        <f t="shared" si="154"/>
        <v>1.1340688800949099</v>
      </c>
      <c r="H516" s="70">
        <f t="shared" si="155"/>
        <v>1.0163807499999999</v>
      </c>
      <c r="I516" s="69">
        <f t="shared" si="144"/>
        <v>0.04</v>
      </c>
      <c r="J516" s="71">
        <f t="shared" si="145"/>
        <v>44819</v>
      </c>
      <c r="K516" s="72">
        <f t="shared" si="146"/>
        <v>32</v>
      </c>
      <c r="L516" s="73">
        <f t="shared" si="157"/>
        <v>32</v>
      </c>
      <c r="M516" s="74">
        <f t="shared" si="158"/>
        <v>1.004992831</v>
      </c>
      <c r="N516" s="74">
        <f t="shared" si="159"/>
        <v>1.0214553669999999</v>
      </c>
      <c r="O516" s="73">
        <f t="shared" si="147"/>
        <v>0</v>
      </c>
      <c r="P516" s="70">
        <f t="shared" si="148"/>
        <v>14.30358515</v>
      </c>
      <c r="Q516" s="70">
        <f t="shared" si="149"/>
        <v>0</v>
      </c>
      <c r="R516" s="75" t="str">
        <f t="shared" si="150"/>
        <v>J=</v>
      </c>
      <c r="S516" s="71">
        <f t="shared" si="151"/>
        <v>45000</v>
      </c>
      <c r="T516" s="8"/>
      <c r="U516" s="8"/>
      <c r="V516" s="8"/>
      <c r="W516" s="8"/>
      <c r="X516" s="1"/>
      <c r="Y516" s="8"/>
      <c r="Z516" s="8"/>
      <c r="AA516" s="8"/>
      <c r="AB516" s="8"/>
      <c r="AC516" s="8"/>
      <c r="AD516" s="9"/>
      <c r="AE516" s="8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</row>
    <row r="517" spans="1:191" x14ac:dyDescent="0.15">
      <c r="A517" s="68">
        <f t="shared" si="152"/>
        <v>44868</v>
      </c>
      <c r="B517" s="81">
        <f t="shared" si="143"/>
        <v>681.42248403999997</v>
      </c>
      <c r="C517" s="70">
        <f t="shared" si="156"/>
        <v>666.66699999999992</v>
      </c>
      <c r="D517" s="11">
        <f>IF(VLOOKUP(A517,[1]DI!$A$4:$B$15000,2)=0,D516,VLOOKUP(A517,[1]DI!$A$4:$B$15000,2))</f>
        <v>0.13650000000000001</v>
      </c>
      <c r="E517" s="70">
        <f t="shared" si="153"/>
        <v>1.00050788</v>
      </c>
      <c r="F517" s="70">
        <f>(TRUNC(PRODUCT($E$12:$E516),16))</f>
        <v>1.15323118629301</v>
      </c>
      <c r="G517" s="70">
        <f t="shared" si="154"/>
        <v>1.1340688800949099</v>
      </c>
      <c r="H517" s="70">
        <f t="shared" si="155"/>
        <v>1.01689695</v>
      </c>
      <c r="I517" s="69">
        <f t="shared" si="144"/>
        <v>0.04</v>
      </c>
      <c r="J517" s="71">
        <f t="shared" si="145"/>
        <v>44819</v>
      </c>
      <c r="K517" s="72">
        <f t="shared" si="146"/>
        <v>33</v>
      </c>
      <c r="L517" s="73">
        <f t="shared" si="157"/>
        <v>33</v>
      </c>
      <c r="M517" s="74">
        <f t="shared" si="158"/>
        <v>1.0051492580000001</v>
      </c>
      <c r="N517" s="74">
        <f t="shared" si="159"/>
        <v>1.022133215</v>
      </c>
      <c r="O517" s="73">
        <f t="shared" si="147"/>
        <v>0</v>
      </c>
      <c r="P517" s="70">
        <f t="shared" si="148"/>
        <v>14.755484040000001</v>
      </c>
      <c r="Q517" s="70">
        <f t="shared" si="149"/>
        <v>0</v>
      </c>
      <c r="R517" s="75" t="str">
        <f t="shared" si="150"/>
        <v>J=</v>
      </c>
      <c r="S517" s="71">
        <f t="shared" si="151"/>
        <v>45000</v>
      </c>
      <c r="T517" s="8"/>
      <c r="U517" s="8"/>
      <c r="V517" s="8"/>
      <c r="W517" s="8"/>
      <c r="X517" s="1"/>
      <c r="Y517" s="8"/>
      <c r="Z517" s="8"/>
      <c r="AA517" s="8"/>
      <c r="AB517" s="8"/>
      <c r="AC517" s="8"/>
      <c r="AD517" s="9"/>
      <c r="AE517" s="8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</row>
    <row r="518" spans="1:191" x14ac:dyDescent="0.15">
      <c r="A518" s="68">
        <f t="shared" si="152"/>
        <v>44869</v>
      </c>
      <c r="B518" s="81">
        <f t="shared" si="143"/>
        <v>681.87468026999989</v>
      </c>
      <c r="C518" s="70">
        <f t="shared" si="156"/>
        <v>666.66699999999992</v>
      </c>
      <c r="D518" s="11">
        <f>IF(VLOOKUP(A518,[1]DI!$A$4:$B$15000,2)=0,D517,VLOOKUP(A518,[1]DI!$A$4:$B$15000,2))</f>
        <v>0.13650000000000001</v>
      </c>
      <c r="E518" s="70">
        <f t="shared" si="153"/>
        <v>1.00050788</v>
      </c>
      <c r="F518" s="70">
        <f>(TRUNC(PRODUCT($E$12:$E517),16))</f>
        <v>1.1538168893478999</v>
      </c>
      <c r="G518" s="70">
        <f t="shared" si="154"/>
        <v>1.1340688800949099</v>
      </c>
      <c r="H518" s="70">
        <f t="shared" si="155"/>
        <v>1.0174134100000001</v>
      </c>
      <c r="I518" s="69">
        <f t="shared" si="144"/>
        <v>0.04</v>
      </c>
      <c r="J518" s="71">
        <f t="shared" si="145"/>
        <v>44819</v>
      </c>
      <c r="K518" s="72">
        <f t="shared" si="146"/>
        <v>34</v>
      </c>
      <c r="L518" s="73">
        <f t="shared" si="157"/>
        <v>34</v>
      </c>
      <c r="M518" s="74">
        <f t="shared" si="158"/>
        <v>1.0053057089999999</v>
      </c>
      <c r="N518" s="74">
        <f t="shared" si="159"/>
        <v>1.0228115090000001</v>
      </c>
      <c r="O518" s="73">
        <f t="shared" si="147"/>
        <v>0</v>
      </c>
      <c r="P518" s="70">
        <f t="shared" si="148"/>
        <v>15.207680270000001</v>
      </c>
      <c r="Q518" s="70">
        <f t="shared" si="149"/>
        <v>0</v>
      </c>
      <c r="R518" s="75" t="str">
        <f t="shared" si="150"/>
        <v>J=</v>
      </c>
      <c r="S518" s="71">
        <f t="shared" si="151"/>
        <v>45000</v>
      </c>
      <c r="T518" s="8"/>
      <c r="U518" s="8"/>
      <c r="V518" s="8"/>
      <c r="W518" s="8"/>
      <c r="X518" s="1"/>
      <c r="Y518" s="8"/>
      <c r="Z518" s="8"/>
      <c r="AA518" s="8"/>
      <c r="AB518" s="8"/>
      <c r="AC518" s="8"/>
      <c r="AD518" s="9"/>
      <c r="AE518" s="8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</row>
    <row r="519" spans="1:191" x14ac:dyDescent="0.15">
      <c r="A519" s="68">
        <f t="shared" si="152"/>
        <v>44872</v>
      </c>
      <c r="B519" s="81">
        <f t="shared" si="143"/>
        <v>682.32718315999989</v>
      </c>
      <c r="C519" s="70">
        <f t="shared" si="156"/>
        <v>666.66699999999992</v>
      </c>
      <c r="D519" s="11">
        <f>IF(VLOOKUP(A519,[1]DI!$A$4:$B$15000,2)=0,D518,VLOOKUP(A519,[1]DI!$A$4:$B$15000,2))</f>
        <v>0.13650000000000001</v>
      </c>
      <c r="E519" s="70">
        <f t="shared" si="153"/>
        <v>1.00050788</v>
      </c>
      <c r="F519" s="70">
        <f>(TRUNC(PRODUCT($E$12:$E518),16))</f>
        <v>1.1544028898696601</v>
      </c>
      <c r="G519" s="70">
        <f t="shared" si="154"/>
        <v>1.1340688800949099</v>
      </c>
      <c r="H519" s="70">
        <f t="shared" si="155"/>
        <v>1.01793014</v>
      </c>
      <c r="I519" s="69">
        <f t="shared" si="144"/>
        <v>0.04</v>
      </c>
      <c r="J519" s="71">
        <f t="shared" si="145"/>
        <v>44819</v>
      </c>
      <c r="K519" s="72">
        <f t="shared" si="146"/>
        <v>35</v>
      </c>
      <c r="L519" s="73">
        <f t="shared" si="157"/>
        <v>35</v>
      </c>
      <c r="M519" s="74">
        <f t="shared" si="158"/>
        <v>1.0054621850000001</v>
      </c>
      <c r="N519" s="74">
        <f t="shared" si="159"/>
        <v>1.023490263</v>
      </c>
      <c r="O519" s="73">
        <f t="shared" si="147"/>
        <v>0</v>
      </c>
      <c r="P519" s="70">
        <f t="shared" si="148"/>
        <v>15.660183160000001</v>
      </c>
      <c r="Q519" s="70">
        <f t="shared" si="149"/>
        <v>0</v>
      </c>
      <c r="R519" s="75" t="str">
        <f t="shared" si="150"/>
        <v>J=</v>
      </c>
      <c r="S519" s="71">
        <f t="shared" si="151"/>
        <v>45000</v>
      </c>
      <c r="T519" s="8"/>
      <c r="U519" s="8"/>
      <c r="V519" s="8"/>
      <c r="W519" s="8"/>
      <c r="X519" s="1"/>
      <c r="Y519" s="8"/>
      <c r="Z519" s="8"/>
      <c r="AA519" s="8"/>
      <c r="AB519" s="8"/>
      <c r="AC519" s="8"/>
      <c r="AD519" s="9"/>
      <c r="AE519" s="8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</row>
    <row r="520" spans="1:191" x14ac:dyDescent="0.15">
      <c r="A520" s="68">
        <f t="shared" si="152"/>
        <v>44873</v>
      </c>
      <c r="B520" s="81">
        <f t="shared" si="143"/>
        <v>682.77997737999988</v>
      </c>
      <c r="C520" s="70">
        <f t="shared" si="156"/>
        <v>666.66699999999992</v>
      </c>
      <c r="D520" s="11">
        <f>IF(VLOOKUP(A520,[1]DI!$A$4:$B$15000,2)=0,D519,VLOOKUP(A520,[1]DI!$A$4:$B$15000,2))</f>
        <v>0.13650000000000001</v>
      </c>
      <c r="E520" s="70">
        <f t="shared" si="153"/>
        <v>1.00050788</v>
      </c>
      <c r="F520" s="70">
        <f>(TRUNC(PRODUCT($E$12:$E519),16))</f>
        <v>1.1549891880093699</v>
      </c>
      <c r="G520" s="70">
        <f t="shared" si="154"/>
        <v>1.1340688800949099</v>
      </c>
      <c r="H520" s="70">
        <f t="shared" si="155"/>
        <v>1.01844712</v>
      </c>
      <c r="I520" s="69">
        <f t="shared" si="144"/>
        <v>0.04</v>
      </c>
      <c r="J520" s="71">
        <f t="shared" si="145"/>
        <v>44819</v>
      </c>
      <c r="K520" s="72">
        <f t="shared" si="146"/>
        <v>36</v>
      </c>
      <c r="L520" s="73">
        <f t="shared" si="157"/>
        <v>36</v>
      </c>
      <c r="M520" s="74">
        <f t="shared" si="158"/>
        <v>1.005618685</v>
      </c>
      <c r="N520" s="74">
        <f t="shared" si="159"/>
        <v>1.0241694539999999</v>
      </c>
      <c r="O520" s="73">
        <f t="shared" si="147"/>
        <v>0</v>
      </c>
      <c r="P520" s="70">
        <f t="shared" si="148"/>
        <v>16.11297738</v>
      </c>
      <c r="Q520" s="70">
        <f t="shared" si="149"/>
        <v>0</v>
      </c>
      <c r="R520" s="75" t="str">
        <f t="shared" si="150"/>
        <v>J=</v>
      </c>
      <c r="S520" s="71">
        <f t="shared" si="151"/>
        <v>45000</v>
      </c>
      <c r="T520" s="8"/>
      <c r="U520" s="8"/>
      <c r="V520" s="8"/>
      <c r="W520" s="8"/>
      <c r="X520" s="1"/>
      <c r="Y520" s="8"/>
      <c r="Z520" s="8"/>
      <c r="AA520" s="8"/>
      <c r="AB520" s="8"/>
      <c r="AC520" s="8"/>
      <c r="AD520" s="9"/>
      <c r="AE520" s="8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</row>
    <row r="521" spans="1:191" x14ac:dyDescent="0.15">
      <c r="A521" s="68">
        <f t="shared" si="152"/>
        <v>44874</v>
      </c>
      <c r="B521" s="81">
        <f t="shared" si="143"/>
        <v>683.23307627999986</v>
      </c>
      <c r="C521" s="70">
        <f t="shared" si="156"/>
        <v>666.66699999999992</v>
      </c>
      <c r="D521" s="11">
        <f>IF(VLOOKUP(A521,[1]DI!$A$4:$B$15000,2)=0,D520,VLOOKUP(A521,[1]DI!$A$4:$B$15000,2))</f>
        <v>0.13650000000000001</v>
      </c>
      <c r="E521" s="70">
        <f t="shared" si="153"/>
        <v>1.00050788</v>
      </c>
      <c r="F521" s="70">
        <f>(TRUNC(PRODUCT($E$12:$E520),16))</f>
        <v>1.1555757839181799</v>
      </c>
      <c r="G521" s="70">
        <f t="shared" si="154"/>
        <v>1.1340688800949099</v>
      </c>
      <c r="H521" s="70">
        <f t="shared" si="155"/>
        <v>1.01896437</v>
      </c>
      <c r="I521" s="69">
        <f t="shared" si="144"/>
        <v>0.04</v>
      </c>
      <c r="J521" s="71">
        <f t="shared" si="145"/>
        <v>44819</v>
      </c>
      <c r="K521" s="72">
        <f t="shared" si="146"/>
        <v>37</v>
      </c>
      <c r="L521" s="73">
        <f t="shared" si="157"/>
        <v>37</v>
      </c>
      <c r="M521" s="74">
        <f t="shared" si="158"/>
        <v>1.0057752090000001</v>
      </c>
      <c r="N521" s="74">
        <f t="shared" si="159"/>
        <v>1.0248491019999999</v>
      </c>
      <c r="O521" s="73">
        <f t="shared" si="147"/>
        <v>0</v>
      </c>
      <c r="P521" s="70">
        <f t="shared" si="148"/>
        <v>16.566076280000001</v>
      </c>
      <c r="Q521" s="70">
        <f t="shared" si="149"/>
        <v>0</v>
      </c>
      <c r="R521" s="75" t="str">
        <f t="shared" si="150"/>
        <v>J=</v>
      </c>
      <c r="S521" s="71">
        <f t="shared" si="151"/>
        <v>45000</v>
      </c>
      <c r="T521" s="8"/>
      <c r="U521" s="8"/>
      <c r="V521" s="8"/>
      <c r="W521" s="8"/>
      <c r="X521" s="1"/>
      <c r="Y521" s="8"/>
      <c r="Z521" s="8"/>
      <c r="AA521" s="8"/>
      <c r="AB521" s="8"/>
      <c r="AC521" s="8"/>
      <c r="AD521" s="9"/>
      <c r="AE521" s="8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</row>
    <row r="522" spans="1:191" x14ac:dyDescent="0.15">
      <c r="A522" s="68">
        <f t="shared" si="152"/>
        <v>44875</v>
      </c>
      <c r="B522" s="81">
        <f t="shared" si="143"/>
        <v>683.68647516999988</v>
      </c>
      <c r="C522" s="70">
        <f t="shared" si="156"/>
        <v>666.66699999999992</v>
      </c>
      <c r="D522" s="11">
        <f>IF(VLOOKUP(A522,[1]DI!$A$4:$B$15000,2)=0,D521,VLOOKUP(A522,[1]DI!$A$4:$B$15000,2))</f>
        <v>0.13650000000000001</v>
      </c>
      <c r="E522" s="70">
        <f t="shared" si="153"/>
        <v>1.00050788</v>
      </c>
      <c r="F522" s="70">
        <f>(TRUNC(PRODUCT($E$12:$E521),16))</f>
        <v>1.15616267774731</v>
      </c>
      <c r="G522" s="70">
        <f t="shared" si="154"/>
        <v>1.1340688800949099</v>
      </c>
      <c r="H522" s="70">
        <f t="shared" si="155"/>
        <v>1.0194818800000001</v>
      </c>
      <c r="I522" s="69">
        <f t="shared" si="144"/>
        <v>0.04</v>
      </c>
      <c r="J522" s="71">
        <f t="shared" si="145"/>
        <v>44819</v>
      </c>
      <c r="K522" s="72">
        <f t="shared" si="146"/>
        <v>38</v>
      </c>
      <c r="L522" s="73">
        <f t="shared" si="157"/>
        <v>38</v>
      </c>
      <c r="M522" s="74">
        <f t="shared" si="158"/>
        <v>1.005931758</v>
      </c>
      <c r="N522" s="74">
        <f t="shared" si="159"/>
        <v>1.0255292</v>
      </c>
      <c r="O522" s="73">
        <f t="shared" si="147"/>
        <v>0</v>
      </c>
      <c r="P522" s="70">
        <f t="shared" si="148"/>
        <v>17.01947517</v>
      </c>
      <c r="Q522" s="70">
        <f t="shared" si="149"/>
        <v>0</v>
      </c>
      <c r="R522" s="75" t="str">
        <f t="shared" si="150"/>
        <v>J=</v>
      </c>
      <c r="S522" s="71">
        <f t="shared" si="151"/>
        <v>45000</v>
      </c>
      <c r="T522" s="8"/>
      <c r="U522" s="8"/>
      <c r="V522" s="8"/>
      <c r="W522" s="8"/>
      <c r="X522" s="1"/>
      <c r="Y522" s="8"/>
      <c r="Z522" s="8"/>
      <c r="AA522" s="8"/>
      <c r="AB522" s="8"/>
      <c r="AC522" s="8"/>
      <c r="AD522" s="9"/>
      <c r="AE522" s="8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</row>
    <row r="523" spans="1:191" x14ac:dyDescent="0.15">
      <c r="A523" s="68">
        <f t="shared" si="152"/>
        <v>44876</v>
      </c>
      <c r="B523" s="81">
        <f t="shared" si="143"/>
        <v>684.14017939999997</v>
      </c>
      <c r="C523" s="70">
        <f t="shared" si="156"/>
        <v>666.66699999999992</v>
      </c>
      <c r="D523" s="11">
        <f>IF(VLOOKUP(A523,[1]DI!$A$4:$B$15000,2)=0,D522,VLOOKUP(A523,[1]DI!$A$4:$B$15000,2))</f>
        <v>0.13650000000000001</v>
      </c>
      <c r="E523" s="70">
        <f t="shared" si="153"/>
        <v>1.00050788</v>
      </c>
      <c r="F523" s="70">
        <f>(TRUNC(PRODUCT($E$12:$E522),16))</f>
        <v>1.15674986964809</v>
      </c>
      <c r="G523" s="70">
        <f t="shared" si="154"/>
        <v>1.1340688800949099</v>
      </c>
      <c r="H523" s="70">
        <f t="shared" si="155"/>
        <v>1.0199996600000001</v>
      </c>
      <c r="I523" s="69">
        <f t="shared" si="144"/>
        <v>0.04</v>
      </c>
      <c r="J523" s="71">
        <f t="shared" si="145"/>
        <v>44819</v>
      </c>
      <c r="K523" s="72">
        <f t="shared" si="146"/>
        <v>39</v>
      </c>
      <c r="L523" s="73">
        <f t="shared" si="157"/>
        <v>39</v>
      </c>
      <c r="M523" s="74">
        <f t="shared" si="158"/>
        <v>1.0060883309999999</v>
      </c>
      <c r="N523" s="74">
        <f t="shared" si="159"/>
        <v>1.0262097560000001</v>
      </c>
      <c r="O523" s="73">
        <f t="shared" si="147"/>
        <v>0</v>
      </c>
      <c r="P523" s="70">
        <f t="shared" si="148"/>
        <v>17.473179399999999</v>
      </c>
      <c r="Q523" s="70">
        <f t="shared" si="149"/>
        <v>0</v>
      </c>
      <c r="R523" s="75" t="str">
        <f t="shared" si="150"/>
        <v>J=</v>
      </c>
      <c r="S523" s="71">
        <f t="shared" si="151"/>
        <v>45000</v>
      </c>
      <c r="T523" s="8"/>
      <c r="U523" s="8"/>
      <c r="V523" s="8"/>
      <c r="W523" s="8"/>
      <c r="X523" s="1"/>
      <c r="Y523" s="8"/>
      <c r="Z523" s="8"/>
      <c r="AA523" s="8"/>
      <c r="AB523" s="8"/>
      <c r="AC523" s="8"/>
      <c r="AD523" s="9"/>
      <c r="AE523" s="8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</row>
    <row r="524" spans="1:191" x14ac:dyDescent="0.15">
      <c r="A524" s="68">
        <f t="shared" si="152"/>
        <v>44879</v>
      </c>
      <c r="B524" s="81">
        <f t="shared" si="143"/>
        <v>684.5941829599999</v>
      </c>
      <c r="C524" s="70">
        <f t="shared" si="156"/>
        <v>666.66699999999992</v>
      </c>
      <c r="D524" s="11">
        <f>IF(VLOOKUP(A524,[1]DI!$A$4:$B$15000,2)=0,D523,VLOOKUP(A524,[1]DI!$A$4:$B$15000,2))</f>
        <v>0.13650000000000001</v>
      </c>
      <c r="E524" s="70">
        <f t="shared" si="153"/>
        <v>1.00050788</v>
      </c>
      <c r="F524" s="70">
        <f>(TRUNC(PRODUCT($E$12:$E523),16))</f>
        <v>1.1573373597718799</v>
      </c>
      <c r="G524" s="70">
        <f t="shared" si="154"/>
        <v>1.1340688800949099</v>
      </c>
      <c r="H524" s="70">
        <f t="shared" si="155"/>
        <v>1.0205177000000001</v>
      </c>
      <c r="I524" s="69">
        <f t="shared" si="144"/>
        <v>0.04</v>
      </c>
      <c r="J524" s="71">
        <f t="shared" si="145"/>
        <v>44819</v>
      </c>
      <c r="K524" s="72">
        <f t="shared" si="146"/>
        <v>40</v>
      </c>
      <c r="L524" s="73">
        <f t="shared" si="157"/>
        <v>40</v>
      </c>
      <c r="M524" s="74">
        <f t="shared" si="158"/>
        <v>1.006244929</v>
      </c>
      <c r="N524" s="74">
        <f t="shared" si="159"/>
        <v>1.026890761</v>
      </c>
      <c r="O524" s="73">
        <f t="shared" si="147"/>
        <v>0</v>
      </c>
      <c r="P524" s="70">
        <f t="shared" si="148"/>
        <v>17.92718296</v>
      </c>
      <c r="Q524" s="70">
        <f t="shared" si="149"/>
        <v>0</v>
      </c>
      <c r="R524" s="75" t="str">
        <f t="shared" si="150"/>
        <v>J=</v>
      </c>
      <c r="S524" s="71">
        <f t="shared" si="151"/>
        <v>45000</v>
      </c>
      <c r="T524" s="8"/>
      <c r="U524" s="8"/>
      <c r="V524" s="8"/>
      <c r="W524" s="8"/>
      <c r="X524" s="1"/>
      <c r="Y524" s="8"/>
      <c r="Z524" s="8"/>
      <c r="AA524" s="8"/>
      <c r="AB524" s="8"/>
      <c r="AC524" s="8"/>
      <c r="AD524" s="9"/>
      <c r="AE524" s="8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</row>
    <row r="525" spans="1:191" x14ac:dyDescent="0.15">
      <c r="A525" s="68">
        <f t="shared" si="152"/>
        <v>44881</v>
      </c>
      <c r="B525" s="81">
        <f t="shared" ref="B525:B588" si="160">C525+P525</f>
        <v>685.04848518999995</v>
      </c>
      <c r="C525" s="70">
        <f t="shared" si="156"/>
        <v>666.66699999999992</v>
      </c>
      <c r="D525" s="11">
        <f>IF(VLOOKUP(A525,[1]DI!$A$4:$B$15000,2)=0,D524,VLOOKUP(A525,[1]DI!$A$4:$B$15000,2))</f>
        <v>0.13650000000000001</v>
      </c>
      <c r="E525" s="70">
        <f t="shared" si="153"/>
        <v>1.00050788</v>
      </c>
      <c r="F525" s="70">
        <f>(TRUNC(PRODUCT($E$12:$E524),16))</f>
        <v>1.15792514827017</v>
      </c>
      <c r="G525" s="70">
        <f t="shared" si="154"/>
        <v>1.1340688800949099</v>
      </c>
      <c r="H525" s="70">
        <f t="shared" si="155"/>
        <v>1.0210360000000001</v>
      </c>
      <c r="I525" s="69">
        <f t="shared" ref="I525:I588" si="161">I524</f>
        <v>0.04</v>
      </c>
      <c r="J525" s="71">
        <f t="shared" ref="J525:J588" si="162">IF(O524&gt;0,VLOOKUP(O524,U$12:AE$48,2),J524)</f>
        <v>44819</v>
      </c>
      <c r="K525" s="72">
        <f t="shared" ref="K525:K588" si="163">IF(A525&gt;J525,IF(NETWORKDAYS(J525,A525,$U$72:$U$436)-1=0,1,NETWORKDAYS(J525,A525,$U$72:$U$436)-1),0)</f>
        <v>41</v>
      </c>
      <c r="L525" s="73">
        <f t="shared" si="157"/>
        <v>41</v>
      </c>
      <c r="M525" s="74">
        <f t="shared" si="158"/>
        <v>1.0064015509999999</v>
      </c>
      <c r="N525" s="74">
        <f t="shared" si="159"/>
        <v>1.0275722140000001</v>
      </c>
      <c r="O525" s="73">
        <f t="shared" ref="O525:O588" si="164">IF(VLOOKUP(A525,V$12:AC$60,8)=VLOOKUP(A524,V$12:AC$60,8),0,VLOOKUP(A525,V$12:AC$60,8))</f>
        <v>0</v>
      </c>
      <c r="P525" s="70">
        <f t="shared" ref="P525:P588" si="165">TRUNC(((N525-1)*C525),8)</f>
        <v>18.381485189999999</v>
      </c>
      <c r="Q525" s="70">
        <f t="shared" ref="Q525:Q588" si="166">IF(O525&gt;0,VLOOKUP(O525,$U$12:$Z$60,6),0)</f>
        <v>0</v>
      </c>
      <c r="R525" s="75" t="str">
        <f t="shared" ref="R525:R588" si="167">IF(O524&gt;0,VLOOKUP(O524,U$12:AE$60,10),R524)</f>
        <v>J=</v>
      </c>
      <c r="S525" s="71">
        <f t="shared" ref="S525:S588" si="168">IF(O524&gt;0,VLOOKUP(O524,U$12:AE$60,11),S524)</f>
        <v>45000</v>
      </c>
      <c r="T525" s="8"/>
      <c r="U525" s="8"/>
      <c r="V525" s="8"/>
      <c r="W525" s="8"/>
      <c r="X525" s="1"/>
      <c r="Y525" s="8"/>
      <c r="Z525" s="8"/>
      <c r="AA525" s="8"/>
      <c r="AB525" s="8"/>
      <c r="AC525" s="8"/>
      <c r="AD525" s="9"/>
      <c r="AE525" s="8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</row>
    <row r="526" spans="1:191" x14ac:dyDescent="0.15">
      <c r="A526" s="68">
        <f t="shared" ref="A526:A589" si="169">WORKDAY(A525,1,$U$72:$U$214)</f>
        <v>44882</v>
      </c>
      <c r="B526" s="81">
        <f t="shared" si="160"/>
        <v>685.50308674999997</v>
      </c>
      <c r="C526" s="70">
        <f t="shared" si="156"/>
        <v>666.66699999999992</v>
      </c>
      <c r="D526" s="11">
        <f>IF(VLOOKUP(A526,[1]DI!$A$4:$B$15000,2)=0,D525,VLOOKUP(A526,[1]DI!$A$4:$B$15000,2))</f>
        <v>0.13650000000000001</v>
      </c>
      <c r="E526" s="70">
        <f t="shared" ref="E526:E589" si="170">IF(A526&lt;A$10,1,ROUND(((1+D526)^(1/252)),8))</f>
        <v>1.00050788</v>
      </c>
      <c r="F526" s="70">
        <f>(TRUNC(PRODUCT($E$12:$E525),16))</f>
        <v>1.15851323529447</v>
      </c>
      <c r="G526" s="70">
        <f t="shared" ref="G526:G589" si="171">IF(O525&gt;0,F525,G525)</f>
        <v>1.1340688800949099</v>
      </c>
      <c r="H526" s="70">
        <f t="shared" ref="H526:H589" si="172">ROUND(F526/G526,8)</f>
        <v>1.02155456</v>
      </c>
      <c r="I526" s="69">
        <f t="shared" si="161"/>
        <v>0.04</v>
      </c>
      <c r="J526" s="71">
        <f t="shared" si="162"/>
        <v>44819</v>
      </c>
      <c r="K526" s="72">
        <f t="shared" si="163"/>
        <v>42</v>
      </c>
      <c r="L526" s="73">
        <f t="shared" si="157"/>
        <v>42</v>
      </c>
      <c r="M526" s="74">
        <f t="shared" si="158"/>
        <v>1.0065581969999999</v>
      </c>
      <c r="N526" s="74">
        <f t="shared" si="159"/>
        <v>1.0282541160000001</v>
      </c>
      <c r="O526" s="73">
        <f t="shared" si="164"/>
        <v>0</v>
      </c>
      <c r="P526" s="70">
        <f t="shared" si="165"/>
        <v>18.83608675</v>
      </c>
      <c r="Q526" s="70">
        <f t="shared" si="166"/>
        <v>0</v>
      </c>
      <c r="R526" s="75" t="str">
        <f t="shared" si="167"/>
        <v>J=</v>
      </c>
      <c r="S526" s="71">
        <f t="shared" si="168"/>
        <v>45000</v>
      </c>
      <c r="T526" s="8"/>
      <c r="U526" s="8"/>
      <c r="V526" s="8"/>
      <c r="W526" s="8"/>
      <c r="X526" s="1"/>
      <c r="Y526" s="8"/>
      <c r="Z526" s="8"/>
      <c r="AA526" s="8"/>
      <c r="AB526" s="8"/>
      <c r="AC526" s="8"/>
      <c r="AD526" s="9"/>
      <c r="AE526" s="8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</row>
    <row r="527" spans="1:191" x14ac:dyDescent="0.15">
      <c r="A527" s="68">
        <f t="shared" si="169"/>
        <v>44883</v>
      </c>
      <c r="B527" s="81">
        <f t="shared" si="160"/>
        <v>685.95799496999996</v>
      </c>
      <c r="C527" s="70">
        <f t="shared" si="156"/>
        <v>666.66699999999992</v>
      </c>
      <c r="D527" s="11">
        <f>IF(VLOOKUP(A527,[1]DI!$A$4:$B$15000,2)=0,D526,VLOOKUP(A527,[1]DI!$A$4:$B$15000,2))</f>
        <v>0.13650000000000001</v>
      </c>
      <c r="E527" s="70">
        <f t="shared" si="170"/>
        <v>1.00050788</v>
      </c>
      <c r="F527" s="70">
        <f>(TRUNC(PRODUCT($E$12:$E526),16))</f>
        <v>1.15910162099641</v>
      </c>
      <c r="G527" s="70">
        <f t="shared" si="171"/>
        <v>1.1340688800949099</v>
      </c>
      <c r="H527" s="70">
        <f t="shared" si="172"/>
        <v>1.0220733900000001</v>
      </c>
      <c r="I527" s="69">
        <f t="shared" si="161"/>
        <v>0.04</v>
      </c>
      <c r="J527" s="71">
        <f t="shared" si="162"/>
        <v>44819</v>
      </c>
      <c r="K527" s="72">
        <f t="shared" si="163"/>
        <v>43</v>
      </c>
      <c r="L527" s="73">
        <f t="shared" si="157"/>
        <v>43</v>
      </c>
      <c r="M527" s="74">
        <f t="shared" si="158"/>
        <v>1.006714868</v>
      </c>
      <c r="N527" s="74">
        <f t="shared" si="159"/>
        <v>1.0289364780000001</v>
      </c>
      <c r="O527" s="73">
        <f t="shared" si="164"/>
        <v>0</v>
      </c>
      <c r="P527" s="70">
        <f t="shared" si="165"/>
        <v>19.29099497</v>
      </c>
      <c r="Q527" s="70">
        <f t="shared" si="166"/>
        <v>0</v>
      </c>
      <c r="R527" s="75" t="str">
        <f t="shared" si="167"/>
        <v>J=</v>
      </c>
      <c r="S527" s="71">
        <f t="shared" si="168"/>
        <v>45000</v>
      </c>
      <c r="T527" s="8"/>
      <c r="U527" s="8"/>
      <c r="V527" s="8"/>
      <c r="W527" s="8"/>
      <c r="X527" s="1"/>
      <c r="Y527" s="8"/>
      <c r="Z527" s="8"/>
      <c r="AA527" s="8"/>
      <c r="AB527" s="8"/>
      <c r="AC527" s="8"/>
      <c r="AD527" s="9"/>
      <c r="AE527" s="8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</row>
    <row r="528" spans="1:191" x14ac:dyDescent="0.15">
      <c r="A528" s="68">
        <f t="shared" si="169"/>
        <v>44886</v>
      </c>
      <c r="B528" s="81">
        <f t="shared" si="160"/>
        <v>686.41320252999992</v>
      </c>
      <c r="C528" s="70">
        <f t="shared" si="156"/>
        <v>666.66699999999992</v>
      </c>
      <c r="D528" s="11">
        <f>IF(VLOOKUP(A528,[1]DI!$A$4:$B$15000,2)=0,D527,VLOOKUP(A528,[1]DI!$A$4:$B$15000,2))</f>
        <v>0.13650000000000001</v>
      </c>
      <c r="E528" s="70">
        <f t="shared" si="170"/>
        <v>1.00050788</v>
      </c>
      <c r="F528" s="70">
        <f>(TRUNC(PRODUCT($E$12:$E527),16))</f>
        <v>1.1596903055276799</v>
      </c>
      <c r="G528" s="70">
        <f t="shared" si="171"/>
        <v>1.1340688800949099</v>
      </c>
      <c r="H528" s="70">
        <f t="shared" si="172"/>
        <v>1.0225924799999999</v>
      </c>
      <c r="I528" s="69">
        <f t="shared" si="161"/>
        <v>0.04</v>
      </c>
      <c r="J528" s="71">
        <f t="shared" si="162"/>
        <v>44819</v>
      </c>
      <c r="K528" s="72">
        <f t="shared" si="163"/>
        <v>44</v>
      </c>
      <c r="L528" s="73">
        <f t="shared" si="157"/>
        <v>44</v>
      </c>
      <c r="M528" s="74">
        <f t="shared" si="158"/>
        <v>1.006871563</v>
      </c>
      <c r="N528" s="74">
        <f t="shared" si="159"/>
        <v>1.029619289</v>
      </c>
      <c r="O528" s="73">
        <f t="shared" si="164"/>
        <v>0</v>
      </c>
      <c r="P528" s="70">
        <f t="shared" si="165"/>
        <v>19.746202530000001</v>
      </c>
      <c r="Q528" s="70">
        <f t="shared" si="166"/>
        <v>0</v>
      </c>
      <c r="R528" s="75" t="str">
        <f t="shared" si="167"/>
        <v>J=</v>
      </c>
      <c r="S528" s="71">
        <f t="shared" si="168"/>
        <v>45000</v>
      </c>
      <c r="T528" s="8"/>
      <c r="U528" s="8"/>
      <c r="V528" s="8"/>
      <c r="W528" s="8"/>
      <c r="X528" s="1"/>
      <c r="Y528" s="8"/>
      <c r="Z528" s="8"/>
      <c r="AA528" s="8"/>
      <c r="AB528" s="8"/>
      <c r="AC528" s="8"/>
      <c r="AD528" s="9"/>
      <c r="AE528" s="8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</row>
    <row r="529" spans="1:191" x14ac:dyDescent="0.15">
      <c r="A529" s="68">
        <f t="shared" si="169"/>
        <v>44887</v>
      </c>
      <c r="B529" s="81">
        <f t="shared" si="160"/>
        <v>686.86870875999989</v>
      </c>
      <c r="C529" s="70">
        <f t="shared" si="156"/>
        <v>666.66699999999992</v>
      </c>
      <c r="D529" s="11">
        <f>IF(VLOOKUP(A529,[1]DI!$A$4:$B$15000,2)=0,D528,VLOOKUP(A529,[1]DI!$A$4:$B$15000,2))</f>
        <v>0.13650000000000001</v>
      </c>
      <c r="E529" s="70">
        <f t="shared" si="170"/>
        <v>1.00050788</v>
      </c>
      <c r="F529" s="70">
        <f>(TRUNC(PRODUCT($E$12:$E528),16))</f>
        <v>1.16027928904005</v>
      </c>
      <c r="G529" s="70">
        <f t="shared" si="171"/>
        <v>1.1340688800949099</v>
      </c>
      <c r="H529" s="70">
        <f t="shared" si="172"/>
        <v>1.0231118299999999</v>
      </c>
      <c r="I529" s="69">
        <f t="shared" si="161"/>
        <v>0.04</v>
      </c>
      <c r="J529" s="71">
        <f t="shared" si="162"/>
        <v>44819</v>
      </c>
      <c r="K529" s="72">
        <f t="shared" si="163"/>
        <v>45</v>
      </c>
      <c r="L529" s="73">
        <f t="shared" si="157"/>
        <v>45</v>
      </c>
      <c r="M529" s="74">
        <f t="shared" si="158"/>
        <v>1.0070282820000001</v>
      </c>
      <c r="N529" s="74">
        <f t="shared" si="159"/>
        <v>1.0303025480000001</v>
      </c>
      <c r="O529" s="73">
        <f t="shared" si="164"/>
        <v>0</v>
      </c>
      <c r="P529" s="70">
        <f t="shared" si="165"/>
        <v>20.201708759999999</v>
      </c>
      <c r="Q529" s="70">
        <f t="shared" si="166"/>
        <v>0</v>
      </c>
      <c r="R529" s="75" t="str">
        <f t="shared" si="167"/>
        <v>J=</v>
      </c>
      <c r="S529" s="71">
        <f t="shared" si="168"/>
        <v>45000</v>
      </c>
      <c r="T529" s="8"/>
      <c r="U529" s="8"/>
      <c r="V529" s="8"/>
      <c r="W529" s="8"/>
      <c r="X529" s="1"/>
      <c r="Y529" s="8"/>
      <c r="Z529" s="8"/>
      <c r="AA529" s="8"/>
      <c r="AB529" s="8"/>
      <c r="AC529" s="8"/>
      <c r="AD529" s="9"/>
      <c r="AE529" s="8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</row>
    <row r="530" spans="1:191" x14ac:dyDescent="0.15">
      <c r="A530" s="68">
        <f t="shared" si="169"/>
        <v>44888</v>
      </c>
      <c r="B530" s="81">
        <f t="shared" si="160"/>
        <v>687.32452298999988</v>
      </c>
      <c r="C530" s="70">
        <f t="shared" si="156"/>
        <v>666.66699999999992</v>
      </c>
      <c r="D530" s="11">
        <f>IF(VLOOKUP(A530,[1]DI!$A$4:$B$15000,2)=0,D529,VLOOKUP(A530,[1]DI!$A$4:$B$15000,2))</f>
        <v>0.13650000000000001</v>
      </c>
      <c r="E530" s="70">
        <f t="shared" si="170"/>
        <v>1.00050788</v>
      </c>
      <c r="F530" s="70">
        <f>(TRUNC(PRODUCT($E$12:$E529),16))</f>
        <v>1.1608685716853699</v>
      </c>
      <c r="G530" s="70">
        <f t="shared" si="171"/>
        <v>1.1340688800949099</v>
      </c>
      <c r="H530" s="70">
        <f t="shared" si="172"/>
        <v>1.0236314500000001</v>
      </c>
      <c r="I530" s="69">
        <f t="shared" si="161"/>
        <v>0.04</v>
      </c>
      <c r="J530" s="71">
        <f t="shared" si="162"/>
        <v>44819</v>
      </c>
      <c r="K530" s="72">
        <f t="shared" si="163"/>
        <v>46</v>
      </c>
      <c r="L530" s="73">
        <f t="shared" si="157"/>
        <v>46</v>
      </c>
      <c r="M530" s="74">
        <f t="shared" si="158"/>
        <v>1.0071850259999999</v>
      </c>
      <c r="N530" s="74">
        <f t="shared" si="159"/>
        <v>1.030986269</v>
      </c>
      <c r="O530" s="73">
        <f t="shared" si="164"/>
        <v>0</v>
      </c>
      <c r="P530" s="70">
        <f t="shared" si="165"/>
        <v>20.65752299</v>
      </c>
      <c r="Q530" s="70">
        <f t="shared" si="166"/>
        <v>0</v>
      </c>
      <c r="R530" s="75" t="str">
        <f t="shared" si="167"/>
        <v>J=</v>
      </c>
      <c r="S530" s="71">
        <f t="shared" si="168"/>
        <v>45000</v>
      </c>
      <c r="T530" s="8"/>
      <c r="U530" s="8"/>
      <c r="V530" s="8"/>
      <c r="W530" s="8"/>
      <c r="X530" s="1"/>
      <c r="Y530" s="8"/>
      <c r="Z530" s="8"/>
      <c r="AA530" s="8"/>
      <c r="AB530" s="8"/>
      <c r="AC530" s="8"/>
      <c r="AD530" s="9"/>
      <c r="AE530" s="8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</row>
    <row r="531" spans="1:191" x14ac:dyDescent="0.15">
      <c r="A531" s="68">
        <f t="shared" si="169"/>
        <v>44889</v>
      </c>
      <c r="B531" s="81">
        <f t="shared" si="160"/>
        <v>687.78063588999987</v>
      </c>
      <c r="C531" s="70">
        <f t="shared" si="156"/>
        <v>666.66699999999992</v>
      </c>
      <c r="D531" s="11">
        <f>IF(VLOOKUP(A531,[1]DI!$A$4:$B$15000,2)=0,D530,VLOOKUP(A531,[1]DI!$A$4:$B$15000,2))</f>
        <v>0.13650000000000001</v>
      </c>
      <c r="E531" s="70">
        <f t="shared" si="170"/>
        <v>1.00050788</v>
      </c>
      <c r="F531" s="70">
        <f>(TRUNC(PRODUCT($E$12:$E530),16))</f>
        <v>1.1614581536155599</v>
      </c>
      <c r="G531" s="70">
        <f t="shared" si="171"/>
        <v>1.1340688800949099</v>
      </c>
      <c r="H531" s="70">
        <f t="shared" si="172"/>
        <v>1.02415133</v>
      </c>
      <c r="I531" s="69">
        <f t="shared" si="161"/>
        <v>0.04</v>
      </c>
      <c r="J531" s="71">
        <f t="shared" si="162"/>
        <v>44819</v>
      </c>
      <c r="K531" s="72">
        <f t="shared" si="163"/>
        <v>47</v>
      </c>
      <c r="L531" s="73">
        <f t="shared" si="157"/>
        <v>47</v>
      </c>
      <c r="M531" s="74">
        <f t="shared" si="158"/>
        <v>1.007341794</v>
      </c>
      <c r="N531" s="74">
        <f t="shared" si="159"/>
        <v>1.0316704379999999</v>
      </c>
      <c r="O531" s="73">
        <f t="shared" si="164"/>
        <v>0</v>
      </c>
      <c r="P531" s="70">
        <f t="shared" si="165"/>
        <v>21.113635890000001</v>
      </c>
      <c r="Q531" s="70">
        <f t="shared" si="166"/>
        <v>0</v>
      </c>
      <c r="R531" s="75" t="str">
        <f t="shared" si="167"/>
        <v>J=</v>
      </c>
      <c r="S531" s="71">
        <f t="shared" si="168"/>
        <v>45000</v>
      </c>
      <c r="T531" s="8"/>
      <c r="U531" s="8"/>
      <c r="V531" s="8"/>
      <c r="W531" s="8"/>
      <c r="X531" s="1"/>
      <c r="Y531" s="8"/>
      <c r="Z531" s="8"/>
      <c r="AA531" s="8"/>
      <c r="AB531" s="8"/>
      <c r="AC531" s="8"/>
      <c r="AD531" s="9"/>
      <c r="AE531" s="8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</row>
    <row r="532" spans="1:191" x14ac:dyDescent="0.15">
      <c r="A532" s="68">
        <f t="shared" si="169"/>
        <v>44890</v>
      </c>
      <c r="B532" s="81">
        <f t="shared" si="160"/>
        <v>688.23705610999991</v>
      </c>
      <c r="C532" s="70">
        <f t="shared" si="156"/>
        <v>666.66699999999992</v>
      </c>
      <c r="D532" s="11">
        <f>IF(VLOOKUP(A532,[1]DI!$A$4:$B$15000,2)=0,D531,VLOOKUP(A532,[1]DI!$A$4:$B$15000,2))</f>
        <v>0.13650000000000001</v>
      </c>
      <c r="E532" s="70">
        <f t="shared" si="170"/>
        <v>1.00050788</v>
      </c>
      <c r="F532" s="70">
        <f>(TRUNC(PRODUCT($E$12:$E531),16))</f>
        <v>1.1620480349826201</v>
      </c>
      <c r="G532" s="70">
        <f t="shared" si="171"/>
        <v>1.1340688800949099</v>
      </c>
      <c r="H532" s="70">
        <f t="shared" si="172"/>
        <v>1.0246714800000001</v>
      </c>
      <c r="I532" s="69">
        <f t="shared" si="161"/>
        <v>0.04</v>
      </c>
      <c r="J532" s="71">
        <f t="shared" si="162"/>
        <v>44819</v>
      </c>
      <c r="K532" s="72">
        <f t="shared" si="163"/>
        <v>48</v>
      </c>
      <c r="L532" s="73">
        <f t="shared" si="157"/>
        <v>48</v>
      </c>
      <c r="M532" s="74">
        <f t="shared" si="158"/>
        <v>1.0074985869999999</v>
      </c>
      <c r="N532" s="74">
        <f t="shared" si="159"/>
        <v>1.032355068</v>
      </c>
      <c r="O532" s="73">
        <f t="shared" si="164"/>
        <v>0</v>
      </c>
      <c r="P532" s="70">
        <f t="shared" si="165"/>
        <v>21.570056109999999</v>
      </c>
      <c r="Q532" s="70">
        <f t="shared" si="166"/>
        <v>0</v>
      </c>
      <c r="R532" s="75" t="str">
        <f t="shared" si="167"/>
        <v>J=</v>
      </c>
      <c r="S532" s="71">
        <f t="shared" si="168"/>
        <v>45000</v>
      </c>
      <c r="T532" s="8"/>
      <c r="U532" s="8"/>
      <c r="V532" s="8"/>
      <c r="W532" s="8"/>
      <c r="X532" s="1"/>
      <c r="Y532" s="8"/>
      <c r="Z532" s="8"/>
      <c r="AA532" s="8"/>
      <c r="AB532" s="8"/>
      <c r="AC532" s="8"/>
      <c r="AD532" s="9"/>
      <c r="AE532" s="8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</row>
    <row r="533" spans="1:191" x14ac:dyDescent="0.15">
      <c r="A533" s="68">
        <f t="shared" si="169"/>
        <v>44893</v>
      </c>
      <c r="B533" s="81">
        <f t="shared" si="160"/>
        <v>688.69377633999989</v>
      </c>
      <c r="C533" s="70">
        <f t="shared" si="156"/>
        <v>666.66699999999992</v>
      </c>
      <c r="D533" s="11">
        <f>IF(VLOOKUP(A533,[1]DI!$A$4:$B$15000,2)=0,D532,VLOOKUP(A533,[1]DI!$A$4:$B$15000,2))</f>
        <v>0.13650000000000001</v>
      </c>
      <c r="E533" s="70">
        <f t="shared" si="170"/>
        <v>1.00050788</v>
      </c>
      <c r="F533" s="70">
        <f>(TRUNC(PRODUCT($E$12:$E532),16))</f>
        <v>1.1626382159386199</v>
      </c>
      <c r="G533" s="70">
        <f t="shared" si="171"/>
        <v>1.1340688800949099</v>
      </c>
      <c r="H533" s="70">
        <f t="shared" si="172"/>
        <v>1.0251918900000001</v>
      </c>
      <c r="I533" s="69">
        <f t="shared" si="161"/>
        <v>0.04</v>
      </c>
      <c r="J533" s="71">
        <f t="shared" si="162"/>
        <v>44819</v>
      </c>
      <c r="K533" s="72">
        <f t="shared" si="163"/>
        <v>49</v>
      </c>
      <c r="L533" s="73">
        <f t="shared" si="157"/>
        <v>49</v>
      </c>
      <c r="M533" s="74">
        <f t="shared" si="158"/>
        <v>1.0076554040000001</v>
      </c>
      <c r="N533" s="74">
        <f t="shared" si="159"/>
        <v>1.033040148</v>
      </c>
      <c r="O533" s="73">
        <f t="shared" si="164"/>
        <v>0</v>
      </c>
      <c r="P533" s="70">
        <f t="shared" si="165"/>
        <v>22.026776340000001</v>
      </c>
      <c r="Q533" s="70">
        <f t="shared" si="166"/>
        <v>0</v>
      </c>
      <c r="R533" s="75" t="str">
        <f t="shared" si="167"/>
        <v>J=</v>
      </c>
      <c r="S533" s="71">
        <f t="shared" si="168"/>
        <v>45000</v>
      </c>
      <c r="T533" s="8"/>
      <c r="U533" s="8"/>
      <c r="V533" s="8"/>
      <c r="W533" s="8"/>
      <c r="X533" s="1"/>
      <c r="Y533" s="8"/>
      <c r="Z533" s="8"/>
      <c r="AA533" s="8"/>
      <c r="AB533" s="8"/>
      <c r="AC533" s="8"/>
      <c r="AD533" s="9"/>
      <c r="AE533" s="8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</row>
    <row r="534" spans="1:191" x14ac:dyDescent="0.15">
      <c r="A534" s="68">
        <f t="shared" si="169"/>
        <v>44894</v>
      </c>
      <c r="B534" s="81">
        <f t="shared" si="160"/>
        <v>689.1507965699999</v>
      </c>
      <c r="C534" s="70">
        <f t="shared" si="156"/>
        <v>666.66699999999992</v>
      </c>
      <c r="D534" s="11">
        <f>IF(VLOOKUP(A534,[1]DI!$A$4:$B$15000,2)=0,D533,VLOOKUP(A534,[1]DI!$A$4:$B$15000,2))</f>
        <v>0.13650000000000001</v>
      </c>
      <c r="E534" s="70">
        <f t="shared" si="170"/>
        <v>1.00050788</v>
      </c>
      <c r="F534" s="70">
        <f>(TRUNC(PRODUCT($E$12:$E533),16))</f>
        <v>1.1632286966357399</v>
      </c>
      <c r="G534" s="70">
        <f t="shared" si="171"/>
        <v>1.1340688800949099</v>
      </c>
      <c r="H534" s="70">
        <f t="shared" si="172"/>
        <v>1.0257125600000001</v>
      </c>
      <c r="I534" s="69">
        <f t="shared" si="161"/>
        <v>0.04</v>
      </c>
      <c r="J534" s="71">
        <f t="shared" si="162"/>
        <v>44819</v>
      </c>
      <c r="K534" s="72">
        <f t="shared" si="163"/>
        <v>50</v>
      </c>
      <c r="L534" s="73">
        <f t="shared" si="157"/>
        <v>50</v>
      </c>
      <c r="M534" s="74">
        <f t="shared" si="158"/>
        <v>1.007812245</v>
      </c>
      <c r="N534" s="74">
        <f t="shared" si="159"/>
        <v>1.0337256779999999</v>
      </c>
      <c r="O534" s="73">
        <f t="shared" si="164"/>
        <v>0</v>
      </c>
      <c r="P534" s="70">
        <f t="shared" si="165"/>
        <v>22.483796569999999</v>
      </c>
      <c r="Q534" s="70">
        <f t="shared" si="166"/>
        <v>0</v>
      </c>
      <c r="R534" s="75" t="str">
        <f t="shared" si="167"/>
        <v>J=</v>
      </c>
      <c r="S534" s="71">
        <f t="shared" si="168"/>
        <v>45000</v>
      </c>
      <c r="T534" s="8"/>
      <c r="U534" s="8"/>
      <c r="V534" s="8"/>
      <c r="W534" s="8"/>
      <c r="X534" s="1"/>
      <c r="Y534" s="8"/>
      <c r="Z534" s="8"/>
      <c r="AA534" s="8"/>
      <c r="AB534" s="8"/>
      <c r="AC534" s="8"/>
      <c r="AD534" s="9"/>
      <c r="AE534" s="8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</row>
    <row r="535" spans="1:191" x14ac:dyDescent="0.15">
      <c r="A535" s="68">
        <f t="shared" si="169"/>
        <v>44895</v>
      </c>
      <c r="B535" s="81">
        <f t="shared" si="160"/>
        <v>689.60812412999996</v>
      </c>
      <c r="C535" s="70">
        <f t="shared" si="156"/>
        <v>666.66699999999992</v>
      </c>
      <c r="D535" s="11">
        <f>IF(VLOOKUP(A535,[1]DI!$A$4:$B$15000,2)=0,D534,VLOOKUP(A535,[1]DI!$A$4:$B$15000,2))</f>
        <v>0.13650000000000001</v>
      </c>
      <c r="E535" s="70">
        <f t="shared" si="170"/>
        <v>1.00050788</v>
      </c>
      <c r="F535" s="70">
        <f>(TRUNC(PRODUCT($E$12:$E534),16))</f>
        <v>1.1638194772261801</v>
      </c>
      <c r="G535" s="70">
        <f t="shared" si="171"/>
        <v>1.1340688800949099</v>
      </c>
      <c r="H535" s="70">
        <f t="shared" si="172"/>
        <v>1.0262335</v>
      </c>
      <c r="I535" s="69">
        <f t="shared" si="161"/>
        <v>0.04</v>
      </c>
      <c r="J535" s="71">
        <f t="shared" si="162"/>
        <v>44819</v>
      </c>
      <c r="K535" s="72">
        <f t="shared" si="163"/>
        <v>51</v>
      </c>
      <c r="L535" s="73">
        <f t="shared" si="157"/>
        <v>51</v>
      </c>
      <c r="M535" s="74">
        <f t="shared" si="158"/>
        <v>1.007969111</v>
      </c>
      <c r="N535" s="74">
        <f t="shared" si="159"/>
        <v>1.034411669</v>
      </c>
      <c r="O535" s="73">
        <f t="shared" si="164"/>
        <v>0</v>
      </c>
      <c r="P535" s="70">
        <f t="shared" si="165"/>
        <v>22.941124129999999</v>
      </c>
      <c r="Q535" s="70">
        <f t="shared" si="166"/>
        <v>0</v>
      </c>
      <c r="R535" s="75" t="str">
        <f t="shared" si="167"/>
        <v>J=</v>
      </c>
      <c r="S535" s="71">
        <f t="shared" si="168"/>
        <v>45000</v>
      </c>
      <c r="T535" s="8"/>
      <c r="U535" s="8"/>
      <c r="V535" s="8"/>
      <c r="W535" s="8"/>
      <c r="X535" s="1"/>
      <c r="Y535" s="8"/>
      <c r="Z535" s="8"/>
      <c r="AA535" s="8"/>
      <c r="AB535" s="8"/>
      <c r="AC535" s="8"/>
      <c r="AD535" s="9"/>
      <c r="AE535" s="8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</row>
    <row r="536" spans="1:191" x14ac:dyDescent="0.15">
      <c r="A536" s="68">
        <f t="shared" si="169"/>
        <v>44896</v>
      </c>
      <c r="B536" s="81">
        <f t="shared" si="160"/>
        <v>690.06575168999996</v>
      </c>
      <c r="C536" s="70">
        <f t="shared" si="156"/>
        <v>666.66699999999992</v>
      </c>
      <c r="D536" s="11">
        <f>IF(VLOOKUP(A536,[1]DI!$A$4:$B$15000,2)=0,D535,VLOOKUP(A536,[1]DI!$A$4:$B$15000,2))</f>
        <v>0.13650000000000001</v>
      </c>
      <c r="E536" s="70">
        <f t="shared" si="170"/>
        <v>1.00050788</v>
      </c>
      <c r="F536" s="70">
        <f>(TRUNC(PRODUCT($E$12:$E535),16))</f>
        <v>1.1644105578622801</v>
      </c>
      <c r="G536" s="70">
        <f t="shared" si="171"/>
        <v>1.1340688800949099</v>
      </c>
      <c r="H536" s="70">
        <f t="shared" si="172"/>
        <v>1.0267546999999999</v>
      </c>
      <c r="I536" s="69">
        <f t="shared" si="161"/>
        <v>0.04</v>
      </c>
      <c r="J536" s="71">
        <f t="shared" si="162"/>
        <v>44819</v>
      </c>
      <c r="K536" s="72">
        <f t="shared" si="163"/>
        <v>52</v>
      </c>
      <c r="L536" s="73">
        <f t="shared" si="157"/>
        <v>52</v>
      </c>
      <c r="M536" s="74">
        <f t="shared" si="158"/>
        <v>1.0081260009999999</v>
      </c>
      <c r="N536" s="74">
        <f t="shared" si="159"/>
        <v>1.0350981100000001</v>
      </c>
      <c r="O536" s="73">
        <f t="shared" si="164"/>
        <v>0</v>
      </c>
      <c r="P536" s="70">
        <f t="shared" si="165"/>
        <v>23.398751690000001</v>
      </c>
      <c r="Q536" s="70">
        <f t="shared" si="166"/>
        <v>0</v>
      </c>
      <c r="R536" s="75" t="str">
        <f t="shared" si="167"/>
        <v>J=</v>
      </c>
      <c r="S536" s="71">
        <f t="shared" si="168"/>
        <v>45000</v>
      </c>
      <c r="T536" s="8"/>
      <c r="U536" s="8"/>
      <c r="V536" s="8"/>
      <c r="W536" s="8"/>
      <c r="X536" s="1"/>
      <c r="Y536" s="8"/>
      <c r="Z536" s="8"/>
      <c r="AA536" s="8"/>
      <c r="AB536" s="8"/>
      <c r="AC536" s="8"/>
      <c r="AD536" s="9"/>
      <c r="AE536" s="8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</row>
    <row r="537" spans="1:191" x14ac:dyDescent="0.15">
      <c r="A537" s="68">
        <f t="shared" si="169"/>
        <v>44897</v>
      </c>
      <c r="B537" s="81">
        <f t="shared" si="160"/>
        <v>690.5236865899999</v>
      </c>
      <c r="C537" s="70">
        <f t="shared" si="156"/>
        <v>666.66699999999992</v>
      </c>
      <c r="D537" s="11">
        <f>IF(VLOOKUP(A537,[1]DI!$A$4:$B$15000,2)=0,D536,VLOOKUP(A537,[1]DI!$A$4:$B$15000,2))</f>
        <v>0.13650000000000001</v>
      </c>
      <c r="E537" s="70">
        <f t="shared" si="170"/>
        <v>1.00050788</v>
      </c>
      <c r="F537" s="70">
        <f>(TRUNC(PRODUCT($E$12:$E536),16))</f>
        <v>1.1650019386963999</v>
      </c>
      <c r="G537" s="70">
        <f t="shared" si="171"/>
        <v>1.1340688800949099</v>
      </c>
      <c r="H537" s="70">
        <f t="shared" si="172"/>
        <v>1.0272761699999999</v>
      </c>
      <c r="I537" s="69">
        <f t="shared" si="161"/>
        <v>0.04</v>
      </c>
      <c r="J537" s="71">
        <f t="shared" si="162"/>
        <v>44819</v>
      </c>
      <c r="K537" s="72">
        <f t="shared" si="163"/>
        <v>53</v>
      </c>
      <c r="L537" s="73">
        <f t="shared" si="157"/>
        <v>53</v>
      </c>
      <c r="M537" s="74">
        <f t="shared" si="158"/>
        <v>1.008282916</v>
      </c>
      <c r="N537" s="74">
        <f t="shared" si="159"/>
        <v>1.0357850120000001</v>
      </c>
      <c r="O537" s="73">
        <f t="shared" si="164"/>
        <v>0</v>
      </c>
      <c r="P537" s="70">
        <f t="shared" si="165"/>
        <v>23.856686589999999</v>
      </c>
      <c r="Q537" s="70">
        <f t="shared" si="166"/>
        <v>0</v>
      </c>
      <c r="R537" s="75" t="str">
        <f t="shared" si="167"/>
        <v>J=</v>
      </c>
      <c r="S537" s="71">
        <f t="shared" si="168"/>
        <v>45000</v>
      </c>
      <c r="T537" s="8"/>
      <c r="U537" s="8"/>
      <c r="V537" s="8"/>
      <c r="W537" s="8"/>
      <c r="X537" s="1"/>
      <c r="Y537" s="8"/>
      <c r="Z537" s="8"/>
      <c r="AA537" s="8"/>
      <c r="AB537" s="8"/>
      <c r="AC537" s="8"/>
      <c r="AD537" s="9"/>
      <c r="AE537" s="8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</row>
    <row r="538" spans="1:191" x14ac:dyDescent="0.15">
      <c r="A538" s="68">
        <f t="shared" si="169"/>
        <v>44900</v>
      </c>
      <c r="B538" s="81">
        <f t="shared" si="160"/>
        <v>690.98192881999989</v>
      </c>
      <c r="C538" s="70">
        <f t="shared" si="156"/>
        <v>666.66699999999992</v>
      </c>
      <c r="D538" s="11">
        <f>IF(VLOOKUP(A538,[1]DI!$A$4:$B$15000,2)=0,D537,VLOOKUP(A538,[1]DI!$A$4:$B$15000,2))</f>
        <v>0.13650000000000001</v>
      </c>
      <c r="E538" s="70">
        <f t="shared" si="170"/>
        <v>1.00050788</v>
      </c>
      <c r="F538" s="70">
        <f>(TRUNC(PRODUCT($E$12:$E537),16))</f>
        <v>1.1655936198810299</v>
      </c>
      <c r="G538" s="70">
        <f t="shared" si="171"/>
        <v>1.1340688800949099</v>
      </c>
      <c r="H538" s="70">
        <f t="shared" si="172"/>
        <v>1.0277979100000001</v>
      </c>
      <c r="I538" s="69">
        <f t="shared" si="161"/>
        <v>0.04</v>
      </c>
      <c r="J538" s="71">
        <f t="shared" si="162"/>
        <v>44819</v>
      </c>
      <c r="K538" s="72">
        <f t="shared" si="163"/>
        <v>54</v>
      </c>
      <c r="L538" s="73">
        <f t="shared" si="157"/>
        <v>54</v>
      </c>
      <c r="M538" s="74">
        <f t="shared" si="158"/>
        <v>1.008439855</v>
      </c>
      <c r="N538" s="74">
        <f t="shared" si="159"/>
        <v>1.036472375</v>
      </c>
      <c r="O538" s="73">
        <f t="shared" si="164"/>
        <v>0</v>
      </c>
      <c r="P538" s="70">
        <f t="shared" si="165"/>
        <v>24.314928819999999</v>
      </c>
      <c r="Q538" s="70">
        <f t="shared" si="166"/>
        <v>0</v>
      </c>
      <c r="R538" s="75" t="str">
        <f t="shared" si="167"/>
        <v>J=</v>
      </c>
      <c r="S538" s="71">
        <f t="shared" si="168"/>
        <v>45000</v>
      </c>
      <c r="T538" s="8"/>
      <c r="U538" s="8"/>
      <c r="V538" s="8"/>
      <c r="W538" s="8"/>
      <c r="X538" s="1"/>
      <c r="Y538" s="8"/>
      <c r="Z538" s="8"/>
      <c r="AA538" s="8"/>
      <c r="AB538" s="8"/>
      <c r="AC538" s="8"/>
      <c r="AD538" s="9"/>
      <c r="AE538" s="8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</row>
    <row r="539" spans="1:191" x14ac:dyDescent="0.15">
      <c r="A539" s="68">
        <f t="shared" si="169"/>
        <v>44901</v>
      </c>
      <c r="B539" s="81">
        <f t="shared" si="160"/>
        <v>691.44046571999991</v>
      </c>
      <c r="C539" s="70">
        <f t="shared" si="156"/>
        <v>666.66699999999992</v>
      </c>
      <c r="D539" s="11">
        <f>IF(VLOOKUP(A539,[1]DI!$A$4:$B$15000,2)=0,D538,VLOOKUP(A539,[1]DI!$A$4:$B$15000,2))</f>
        <v>0.13650000000000001</v>
      </c>
      <c r="E539" s="70">
        <f t="shared" si="170"/>
        <v>1.00050788</v>
      </c>
      <c r="F539" s="70">
        <f>(TRUNC(PRODUCT($E$12:$E538),16))</f>
        <v>1.16618560156869</v>
      </c>
      <c r="G539" s="70">
        <f t="shared" si="171"/>
        <v>1.1340688800949099</v>
      </c>
      <c r="H539" s="70">
        <f t="shared" si="172"/>
        <v>1.0283199000000001</v>
      </c>
      <c r="I539" s="69">
        <f t="shared" si="161"/>
        <v>0.04</v>
      </c>
      <c r="J539" s="71">
        <f t="shared" si="162"/>
        <v>44819</v>
      </c>
      <c r="K539" s="72">
        <f t="shared" si="163"/>
        <v>55</v>
      </c>
      <c r="L539" s="73">
        <f t="shared" si="157"/>
        <v>55</v>
      </c>
      <c r="M539" s="74">
        <f t="shared" si="158"/>
        <v>1.0085968190000001</v>
      </c>
      <c r="N539" s="74">
        <f t="shared" si="159"/>
        <v>1.0371601800000001</v>
      </c>
      <c r="O539" s="73">
        <f t="shared" si="164"/>
        <v>0</v>
      </c>
      <c r="P539" s="70">
        <f t="shared" si="165"/>
        <v>24.773465720000001</v>
      </c>
      <c r="Q539" s="70">
        <f t="shared" si="166"/>
        <v>0</v>
      </c>
      <c r="R539" s="75" t="str">
        <f t="shared" si="167"/>
        <v>J=</v>
      </c>
      <c r="S539" s="71">
        <f t="shared" si="168"/>
        <v>45000</v>
      </c>
      <c r="T539" s="8"/>
      <c r="U539" s="8"/>
      <c r="V539" s="8"/>
      <c r="W539" s="8"/>
      <c r="X539" s="1"/>
      <c r="Y539" s="8"/>
      <c r="Z539" s="8"/>
      <c r="AA539" s="8"/>
      <c r="AB539" s="8"/>
      <c r="AC539" s="8"/>
      <c r="AD539" s="9"/>
      <c r="AE539" s="8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</row>
    <row r="540" spans="1:191" x14ac:dyDescent="0.15">
      <c r="A540" s="68">
        <f t="shared" si="169"/>
        <v>44902</v>
      </c>
      <c r="B540" s="81">
        <f t="shared" si="160"/>
        <v>691.89931593999995</v>
      </c>
      <c r="C540" s="70">
        <f t="shared" si="156"/>
        <v>666.66699999999992</v>
      </c>
      <c r="D540" s="11">
        <f>IF(VLOOKUP(A540,[1]DI!$A$4:$B$15000,2)=0,D539,VLOOKUP(A540,[1]DI!$A$4:$B$15000,2))</f>
        <v>0.13650000000000001</v>
      </c>
      <c r="E540" s="70">
        <f t="shared" si="170"/>
        <v>1.00050788</v>
      </c>
      <c r="F540" s="70">
        <f>(TRUNC(PRODUCT($E$12:$E539),16))</f>
        <v>1.16677788391202</v>
      </c>
      <c r="G540" s="70">
        <f t="shared" si="171"/>
        <v>1.1340688800949099</v>
      </c>
      <c r="H540" s="70">
        <f t="shared" si="172"/>
        <v>1.0288421699999999</v>
      </c>
      <c r="I540" s="69">
        <f t="shared" si="161"/>
        <v>0.04</v>
      </c>
      <c r="J540" s="71">
        <f t="shared" si="162"/>
        <v>44819</v>
      </c>
      <c r="K540" s="72">
        <f t="shared" si="163"/>
        <v>56</v>
      </c>
      <c r="L540" s="73">
        <f t="shared" si="157"/>
        <v>56</v>
      </c>
      <c r="M540" s="74">
        <f t="shared" si="158"/>
        <v>1.0087538060000001</v>
      </c>
      <c r="N540" s="74">
        <f t="shared" si="159"/>
        <v>1.037848455</v>
      </c>
      <c r="O540" s="73">
        <f t="shared" si="164"/>
        <v>0</v>
      </c>
      <c r="P540" s="70">
        <f t="shared" si="165"/>
        <v>25.232315939999999</v>
      </c>
      <c r="Q540" s="70">
        <f t="shared" si="166"/>
        <v>0</v>
      </c>
      <c r="R540" s="75" t="str">
        <f t="shared" si="167"/>
        <v>J=</v>
      </c>
      <c r="S540" s="71">
        <f t="shared" si="168"/>
        <v>45000</v>
      </c>
      <c r="T540" s="8"/>
      <c r="U540" s="8"/>
      <c r="V540" s="8"/>
      <c r="W540" s="8"/>
      <c r="X540" s="1"/>
      <c r="Y540" s="8"/>
      <c r="Z540" s="8"/>
      <c r="AA540" s="8"/>
      <c r="AB540" s="8"/>
      <c r="AC540" s="8"/>
      <c r="AD540" s="9"/>
      <c r="AE540" s="8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</row>
    <row r="541" spans="1:191" x14ac:dyDescent="0.15">
      <c r="A541" s="68">
        <f t="shared" si="169"/>
        <v>44903</v>
      </c>
      <c r="B541" s="81">
        <f t="shared" si="160"/>
        <v>692.35846816999992</v>
      </c>
      <c r="C541" s="70">
        <f t="shared" si="156"/>
        <v>666.66699999999992</v>
      </c>
      <c r="D541" s="11">
        <f>IF(VLOOKUP(A541,[1]DI!$A$4:$B$15000,2)=0,D540,VLOOKUP(A541,[1]DI!$A$4:$B$15000,2))</f>
        <v>0.13650000000000001</v>
      </c>
      <c r="E541" s="70">
        <f t="shared" si="170"/>
        <v>1.00050788</v>
      </c>
      <c r="F541" s="70">
        <f>(TRUNC(PRODUCT($E$12:$E540),16))</f>
        <v>1.1673704670637</v>
      </c>
      <c r="G541" s="70">
        <f t="shared" si="171"/>
        <v>1.1340688800949099</v>
      </c>
      <c r="H541" s="70">
        <f t="shared" si="172"/>
        <v>1.0293646999999999</v>
      </c>
      <c r="I541" s="69">
        <f t="shared" si="161"/>
        <v>0.04</v>
      </c>
      <c r="J541" s="71">
        <f t="shared" si="162"/>
        <v>44819</v>
      </c>
      <c r="K541" s="72">
        <f t="shared" si="163"/>
        <v>57</v>
      </c>
      <c r="L541" s="73">
        <f t="shared" si="157"/>
        <v>57</v>
      </c>
      <c r="M541" s="74">
        <f t="shared" si="158"/>
        <v>1.008910819</v>
      </c>
      <c r="N541" s="74">
        <f t="shared" si="159"/>
        <v>1.0385371830000001</v>
      </c>
      <c r="O541" s="73">
        <f t="shared" si="164"/>
        <v>0</v>
      </c>
      <c r="P541" s="70">
        <f t="shared" si="165"/>
        <v>25.69146817</v>
      </c>
      <c r="Q541" s="70">
        <f t="shared" si="166"/>
        <v>0</v>
      </c>
      <c r="R541" s="75" t="str">
        <f t="shared" si="167"/>
        <v>J=</v>
      </c>
      <c r="S541" s="71">
        <f t="shared" si="168"/>
        <v>45000</v>
      </c>
      <c r="T541" s="8"/>
      <c r="U541" s="8"/>
      <c r="V541" s="8"/>
      <c r="W541" s="8"/>
      <c r="X541" s="1"/>
      <c r="Y541" s="8"/>
      <c r="Z541" s="8"/>
      <c r="AA541" s="8"/>
      <c r="AB541" s="8"/>
      <c r="AC541" s="8"/>
      <c r="AD541" s="9"/>
      <c r="AE541" s="8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</row>
    <row r="542" spans="1:191" x14ac:dyDescent="0.15">
      <c r="A542" s="68">
        <f t="shared" si="169"/>
        <v>44904</v>
      </c>
      <c r="B542" s="81">
        <f t="shared" si="160"/>
        <v>692.81792039999993</v>
      </c>
      <c r="C542" s="70">
        <f t="shared" si="156"/>
        <v>666.66699999999992</v>
      </c>
      <c r="D542" s="11">
        <f>IF(VLOOKUP(A542,[1]DI!$A$4:$B$15000,2)=0,D541,VLOOKUP(A542,[1]DI!$A$4:$B$15000,2))</f>
        <v>0.13650000000000001</v>
      </c>
      <c r="E542" s="70">
        <f t="shared" si="170"/>
        <v>1.00050788</v>
      </c>
      <c r="F542" s="70">
        <f>(TRUNC(PRODUCT($E$12:$E541),16))</f>
        <v>1.16796335117651</v>
      </c>
      <c r="G542" s="70">
        <f t="shared" si="171"/>
        <v>1.1340688800949099</v>
      </c>
      <c r="H542" s="70">
        <f t="shared" si="172"/>
        <v>1.0298874899999999</v>
      </c>
      <c r="I542" s="69">
        <f t="shared" si="161"/>
        <v>0.04</v>
      </c>
      <c r="J542" s="71">
        <f t="shared" si="162"/>
        <v>44819</v>
      </c>
      <c r="K542" s="72">
        <f t="shared" si="163"/>
        <v>58</v>
      </c>
      <c r="L542" s="73">
        <f t="shared" si="157"/>
        <v>58</v>
      </c>
      <c r="M542" s="74">
        <f t="shared" si="158"/>
        <v>1.0090678559999999</v>
      </c>
      <c r="N542" s="74">
        <f t="shared" si="159"/>
        <v>1.0392263610000001</v>
      </c>
      <c r="O542" s="73">
        <f t="shared" si="164"/>
        <v>0</v>
      </c>
      <c r="P542" s="70">
        <f t="shared" si="165"/>
        <v>26.1509204</v>
      </c>
      <c r="Q542" s="70">
        <f t="shared" si="166"/>
        <v>0</v>
      </c>
      <c r="R542" s="75" t="str">
        <f t="shared" si="167"/>
        <v>J=</v>
      </c>
      <c r="S542" s="71">
        <f t="shared" si="168"/>
        <v>45000</v>
      </c>
      <c r="T542" s="8"/>
      <c r="U542" s="8"/>
      <c r="V542" s="8"/>
      <c r="W542" s="8"/>
      <c r="X542" s="1"/>
      <c r="Y542" s="8"/>
      <c r="Z542" s="8"/>
      <c r="AA542" s="8"/>
      <c r="AB542" s="8"/>
      <c r="AC542" s="8"/>
      <c r="AD542" s="9"/>
      <c r="AE542" s="8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</row>
    <row r="543" spans="1:191" x14ac:dyDescent="0.15">
      <c r="A543" s="68">
        <f t="shared" si="169"/>
        <v>44907</v>
      </c>
      <c r="B543" s="81">
        <f t="shared" si="160"/>
        <v>693.27768129999993</v>
      </c>
      <c r="C543" s="70">
        <f t="shared" si="156"/>
        <v>666.66699999999992</v>
      </c>
      <c r="D543" s="11">
        <f>IF(VLOOKUP(A543,[1]DI!$A$4:$B$15000,2)=0,D542,VLOOKUP(A543,[1]DI!$A$4:$B$15000,2))</f>
        <v>0.13650000000000001</v>
      </c>
      <c r="E543" s="70">
        <f t="shared" si="170"/>
        <v>1.00050788</v>
      </c>
      <c r="F543" s="70">
        <f>(TRUNC(PRODUCT($E$12:$E542),16))</f>
        <v>1.1685565364033099</v>
      </c>
      <c r="G543" s="70">
        <f t="shared" si="171"/>
        <v>1.1340688800949099</v>
      </c>
      <c r="H543" s="70">
        <f t="shared" si="172"/>
        <v>1.03041055</v>
      </c>
      <c r="I543" s="69">
        <f t="shared" si="161"/>
        <v>0.04</v>
      </c>
      <c r="J543" s="71">
        <f t="shared" si="162"/>
        <v>44819</v>
      </c>
      <c r="K543" s="72">
        <f t="shared" si="163"/>
        <v>59</v>
      </c>
      <c r="L543" s="73">
        <f t="shared" si="157"/>
        <v>59</v>
      </c>
      <c r="M543" s="74">
        <f t="shared" si="158"/>
        <v>1.0092249170000001</v>
      </c>
      <c r="N543" s="74">
        <f t="shared" si="159"/>
        <v>1.039916002</v>
      </c>
      <c r="O543" s="73">
        <f t="shared" si="164"/>
        <v>0</v>
      </c>
      <c r="P543" s="70">
        <f t="shared" si="165"/>
        <v>26.6106813</v>
      </c>
      <c r="Q543" s="70">
        <f t="shared" si="166"/>
        <v>0</v>
      </c>
      <c r="R543" s="75" t="str">
        <f t="shared" si="167"/>
        <v>J=</v>
      </c>
      <c r="S543" s="71">
        <f t="shared" si="168"/>
        <v>45000</v>
      </c>
      <c r="T543" s="8"/>
      <c r="U543" s="8"/>
      <c r="V543" s="8"/>
      <c r="W543" s="8"/>
      <c r="X543" s="1"/>
      <c r="Y543" s="8"/>
      <c r="Z543" s="8"/>
      <c r="AA543" s="8"/>
      <c r="AB543" s="8"/>
      <c r="AC543" s="8"/>
      <c r="AD543" s="9"/>
      <c r="AE543" s="8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</row>
    <row r="544" spans="1:191" x14ac:dyDescent="0.15">
      <c r="A544" s="68">
        <f t="shared" si="169"/>
        <v>44908</v>
      </c>
      <c r="B544" s="81">
        <f t="shared" si="160"/>
        <v>693.73774352999988</v>
      </c>
      <c r="C544" s="70">
        <f t="shared" si="156"/>
        <v>666.66699999999992</v>
      </c>
      <c r="D544" s="11">
        <f>IF(VLOOKUP(A544,[1]DI!$A$4:$B$15000,2)=0,D543,VLOOKUP(A544,[1]DI!$A$4:$B$15000,2))</f>
        <v>0.13650000000000001</v>
      </c>
      <c r="E544" s="70">
        <f t="shared" si="170"/>
        <v>1.00050788</v>
      </c>
      <c r="F544" s="70">
        <f>(TRUNC(PRODUCT($E$12:$E543),16))</f>
        <v>1.16915002289702</v>
      </c>
      <c r="G544" s="70">
        <f t="shared" si="171"/>
        <v>1.1340688800949099</v>
      </c>
      <c r="H544" s="70">
        <f t="shared" si="172"/>
        <v>1.0309338699999999</v>
      </c>
      <c r="I544" s="69">
        <f t="shared" si="161"/>
        <v>0.04</v>
      </c>
      <c r="J544" s="71">
        <f t="shared" si="162"/>
        <v>44819</v>
      </c>
      <c r="K544" s="72">
        <f t="shared" si="163"/>
        <v>60</v>
      </c>
      <c r="L544" s="73">
        <f t="shared" si="157"/>
        <v>60</v>
      </c>
      <c r="M544" s="74">
        <f t="shared" si="158"/>
        <v>1.009382003</v>
      </c>
      <c r="N544" s="74">
        <f t="shared" si="159"/>
        <v>1.040606095</v>
      </c>
      <c r="O544" s="73">
        <f t="shared" si="164"/>
        <v>0</v>
      </c>
      <c r="P544" s="70">
        <f t="shared" si="165"/>
        <v>27.070743530000001</v>
      </c>
      <c r="Q544" s="70">
        <f t="shared" si="166"/>
        <v>0</v>
      </c>
      <c r="R544" s="75" t="str">
        <f t="shared" si="167"/>
        <v>J=</v>
      </c>
      <c r="S544" s="71">
        <f t="shared" si="168"/>
        <v>45000</v>
      </c>
      <c r="T544" s="8"/>
      <c r="U544" s="8"/>
      <c r="V544" s="8"/>
      <c r="W544" s="8"/>
      <c r="X544" s="1"/>
      <c r="Y544" s="8"/>
      <c r="Z544" s="8"/>
      <c r="AA544" s="8"/>
      <c r="AB544" s="8"/>
      <c r="AC544" s="8"/>
      <c r="AD544" s="9"/>
      <c r="AE544" s="8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</row>
    <row r="545" spans="1:191" x14ac:dyDescent="0.15">
      <c r="A545" s="68">
        <f t="shared" si="169"/>
        <v>44909</v>
      </c>
      <c r="B545" s="81">
        <f t="shared" si="160"/>
        <v>694.19811308999988</v>
      </c>
      <c r="C545" s="70">
        <f t="shared" si="156"/>
        <v>666.66699999999992</v>
      </c>
      <c r="D545" s="11">
        <f>IF(VLOOKUP(A545,[1]DI!$A$4:$B$15000,2)=0,D544,VLOOKUP(A545,[1]DI!$A$4:$B$15000,2))</f>
        <v>0.13650000000000001</v>
      </c>
      <c r="E545" s="70">
        <f t="shared" si="170"/>
        <v>1.00050788</v>
      </c>
      <c r="F545" s="70">
        <f>(TRUNC(PRODUCT($E$12:$E544),16))</f>
        <v>1.1697438108106399</v>
      </c>
      <c r="G545" s="70">
        <f t="shared" si="171"/>
        <v>1.1340688800949099</v>
      </c>
      <c r="H545" s="70">
        <f t="shared" si="172"/>
        <v>1.0314574599999999</v>
      </c>
      <c r="I545" s="69">
        <f t="shared" si="161"/>
        <v>0.04</v>
      </c>
      <c r="J545" s="71">
        <f t="shared" si="162"/>
        <v>44819</v>
      </c>
      <c r="K545" s="72">
        <f t="shared" si="163"/>
        <v>61</v>
      </c>
      <c r="L545" s="73">
        <f t="shared" si="157"/>
        <v>61</v>
      </c>
      <c r="M545" s="74">
        <f t="shared" si="158"/>
        <v>1.009539113</v>
      </c>
      <c r="N545" s="74">
        <f t="shared" si="159"/>
        <v>1.041296649</v>
      </c>
      <c r="O545" s="73">
        <f t="shared" si="164"/>
        <v>0</v>
      </c>
      <c r="P545" s="70">
        <f t="shared" si="165"/>
        <v>27.531113090000002</v>
      </c>
      <c r="Q545" s="70">
        <f t="shared" si="166"/>
        <v>0</v>
      </c>
      <c r="R545" s="75" t="str">
        <f t="shared" si="167"/>
        <v>J=</v>
      </c>
      <c r="S545" s="71">
        <f t="shared" si="168"/>
        <v>45000</v>
      </c>
      <c r="T545" s="8"/>
      <c r="U545" s="8"/>
      <c r="V545" s="8"/>
      <c r="W545" s="8"/>
      <c r="X545" s="1"/>
      <c r="Y545" s="8"/>
      <c r="Z545" s="8"/>
      <c r="AA545" s="8"/>
      <c r="AB545" s="8"/>
      <c r="AC545" s="8"/>
      <c r="AD545" s="9"/>
      <c r="AE545" s="8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</row>
    <row r="546" spans="1:191" x14ac:dyDescent="0.15">
      <c r="A546" s="68">
        <f t="shared" si="169"/>
        <v>44910</v>
      </c>
      <c r="B546" s="81">
        <f t="shared" si="160"/>
        <v>694.65879131999986</v>
      </c>
      <c r="C546" s="70">
        <f t="shared" si="156"/>
        <v>666.66699999999992</v>
      </c>
      <c r="D546" s="11">
        <f>IF(VLOOKUP(A546,[1]DI!$A$4:$B$15000,2)=0,D545,VLOOKUP(A546,[1]DI!$A$4:$B$15000,2))</f>
        <v>0.13650000000000001</v>
      </c>
      <c r="E546" s="70">
        <f t="shared" si="170"/>
        <v>1.00050788</v>
      </c>
      <c r="F546" s="70">
        <f>(TRUNC(PRODUCT($E$12:$E545),16))</f>
        <v>1.17033790029728</v>
      </c>
      <c r="G546" s="70">
        <f t="shared" si="171"/>
        <v>1.1340688800949099</v>
      </c>
      <c r="H546" s="70">
        <f t="shared" si="172"/>
        <v>1.0319813200000001</v>
      </c>
      <c r="I546" s="69">
        <f t="shared" si="161"/>
        <v>0.04</v>
      </c>
      <c r="J546" s="71">
        <f t="shared" si="162"/>
        <v>44819</v>
      </c>
      <c r="K546" s="72">
        <f t="shared" si="163"/>
        <v>62</v>
      </c>
      <c r="L546" s="73">
        <f t="shared" si="157"/>
        <v>62</v>
      </c>
      <c r="M546" s="74">
        <f t="shared" si="158"/>
        <v>1.0096962469999999</v>
      </c>
      <c r="N546" s="74">
        <f t="shared" si="159"/>
        <v>1.041987666</v>
      </c>
      <c r="O546" s="73">
        <f t="shared" si="164"/>
        <v>0</v>
      </c>
      <c r="P546" s="70">
        <f t="shared" si="165"/>
        <v>27.991791320000001</v>
      </c>
      <c r="Q546" s="70">
        <f t="shared" si="166"/>
        <v>0</v>
      </c>
      <c r="R546" s="75" t="str">
        <f t="shared" si="167"/>
        <v>J=</v>
      </c>
      <c r="S546" s="71">
        <f t="shared" si="168"/>
        <v>45000</v>
      </c>
      <c r="T546" s="8"/>
      <c r="U546" s="8"/>
      <c r="V546" s="8"/>
      <c r="W546" s="8"/>
      <c r="X546" s="1"/>
      <c r="Y546" s="8"/>
      <c r="Z546" s="8"/>
      <c r="AA546" s="8"/>
      <c r="AB546" s="8"/>
      <c r="AC546" s="8"/>
      <c r="AD546" s="9"/>
      <c r="AE546" s="8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</row>
    <row r="547" spans="1:191" x14ac:dyDescent="0.15">
      <c r="A547" s="68">
        <f t="shared" si="169"/>
        <v>44911</v>
      </c>
      <c r="B547" s="81">
        <f t="shared" si="160"/>
        <v>695.11977154999988</v>
      </c>
      <c r="C547" s="70">
        <f t="shared" si="156"/>
        <v>666.66699999999992</v>
      </c>
      <c r="D547" s="11">
        <f>IF(VLOOKUP(A547,[1]DI!$A$4:$B$15000,2)=0,D546,VLOOKUP(A547,[1]DI!$A$4:$B$15000,2))</f>
        <v>0.13650000000000001</v>
      </c>
      <c r="E547" s="70">
        <f t="shared" si="170"/>
        <v>1.00050788</v>
      </c>
      <c r="F547" s="70">
        <f>(TRUNC(PRODUCT($E$12:$E546),16))</f>
        <v>1.1709322915100799</v>
      </c>
      <c r="G547" s="70">
        <f t="shared" si="171"/>
        <v>1.1340688800949099</v>
      </c>
      <c r="H547" s="70">
        <f t="shared" si="172"/>
        <v>1.03250544</v>
      </c>
      <c r="I547" s="69">
        <f t="shared" si="161"/>
        <v>0.04</v>
      </c>
      <c r="J547" s="71">
        <f t="shared" si="162"/>
        <v>44819</v>
      </c>
      <c r="K547" s="72">
        <f t="shared" si="163"/>
        <v>63</v>
      </c>
      <c r="L547" s="73">
        <f t="shared" si="157"/>
        <v>63</v>
      </c>
      <c r="M547" s="74">
        <f t="shared" si="158"/>
        <v>1.009853407</v>
      </c>
      <c r="N547" s="74">
        <f t="shared" si="159"/>
        <v>1.0426791360000001</v>
      </c>
      <c r="O547" s="73">
        <f t="shared" si="164"/>
        <v>0</v>
      </c>
      <c r="P547" s="70">
        <f t="shared" si="165"/>
        <v>28.452771550000001</v>
      </c>
      <c r="Q547" s="70">
        <f t="shared" si="166"/>
        <v>0</v>
      </c>
      <c r="R547" s="75" t="str">
        <f t="shared" si="167"/>
        <v>J=</v>
      </c>
      <c r="S547" s="71">
        <f t="shared" si="168"/>
        <v>45000</v>
      </c>
      <c r="T547" s="8"/>
      <c r="U547" s="8"/>
      <c r="V547" s="8"/>
      <c r="W547" s="8"/>
      <c r="X547" s="1"/>
      <c r="Y547" s="8"/>
      <c r="Z547" s="8"/>
      <c r="AA547" s="8"/>
      <c r="AB547" s="8"/>
      <c r="AC547" s="8"/>
      <c r="AD547" s="9"/>
      <c r="AE547" s="8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</row>
    <row r="548" spans="1:191" x14ac:dyDescent="0.15">
      <c r="A548" s="68">
        <f t="shared" si="169"/>
        <v>44914</v>
      </c>
      <c r="B548" s="81">
        <f t="shared" si="160"/>
        <v>695.58105978999993</v>
      </c>
      <c r="C548" s="70">
        <f t="shared" si="156"/>
        <v>666.66699999999992</v>
      </c>
      <c r="D548" s="11">
        <f>IF(VLOOKUP(A548,[1]DI!$A$4:$B$15000,2)=0,D547,VLOOKUP(A548,[1]DI!$A$4:$B$15000,2))</f>
        <v>0.13650000000000001</v>
      </c>
      <c r="E548" s="70">
        <f t="shared" si="170"/>
        <v>1.00050788</v>
      </c>
      <c r="F548" s="70">
        <f>(TRUNC(PRODUCT($E$12:$E547),16))</f>
        <v>1.17152698460229</v>
      </c>
      <c r="G548" s="70">
        <f t="shared" si="171"/>
        <v>1.1340688800949099</v>
      </c>
      <c r="H548" s="70">
        <f t="shared" si="172"/>
        <v>1.03302983</v>
      </c>
      <c r="I548" s="69">
        <f t="shared" si="161"/>
        <v>0.04</v>
      </c>
      <c r="J548" s="71">
        <f t="shared" si="162"/>
        <v>44819</v>
      </c>
      <c r="K548" s="72">
        <f t="shared" si="163"/>
        <v>64</v>
      </c>
      <c r="L548" s="73">
        <f t="shared" si="157"/>
        <v>64</v>
      </c>
      <c r="M548" s="74">
        <f t="shared" si="158"/>
        <v>1.01001059</v>
      </c>
      <c r="N548" s="74">
        <f t="shared" si="159"/>
        <v>1.0433710679999999</v>
      </c>
      <c r="O548" s="73">
        <f t="shared" si="164"/>
        <v>0</v>
      </c>
      <c r="P548" s="70">
        <f t="shared" si="165"/>
        <v>28.91405979</v>
      </c>
      <c r="Q548" s="70">
        <f t="shared" si="166"/>
        <v>0</v>
      </c>
      <c r="R548" s="75" t="str">
        <f t="shared" si="167"/>
        <v>J=</v>
      </c>
      <c r="S548" s="71">
        <f t="shared" si="168"/>
        <v>45000</v>
      </c>
      <c r="T548" s="8"/>
      <c r="U548" s="8"/>
      <c r="V548" s="8"/>
      <c r="W548" s="8"/>
      <c r="X548" s="1"/>
      <c r="Y548" s="8"/>
      <c r="Z548" s="8"/>
      <c r="AA548" s="8"/>
      <c r="AB548" s="8"/>
      <c r="AC548" s="8"/>
      <c r="AD548" s="9"/>
      <c r="AE548" s="8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</row>
    <row r="549" spans="1:191" x14ac:dyDescent="0.15">
      <c r="A549" s="68">
        <f t="shared" si="169"/>
        <v>44915</v>
      </c>
      <c r="B549" s="81">
        <f t="shared" si="160"/>
        <v>696.04265667999994</v>
      </c>
      <c r="C549" s="70">
        <f t="shared" si="156"/>
        <v>666.66699999999992</v>
      </c>
      <c r="D549" s="11">
        <f>IF(VLOOKUP(A549,[1]DI!$A$4:$B$15000,2)=0,D548,VLOOKUP(A549,[1]DI!$A$4:$B$15000,2))</f>
        <v>0.13650000000000001</v>
      </c>
      <c r="E549" s="70">
        <f t="shared" si="170"/>
        <v>1.00050788</v>
      </c>
      <c r="F549" s="70">
        <f>(TRUNC(PRODUCT($E$12:$E548),16))</f>
        <v>1.17212197972723</v>
      </c>
      <c r="G549" s="70">
        <f t="shared" si="171"/>
        <v>1.1340688800949099</v>
      </c>
      <c r="H549" s="70">
        <f t="shared" si="172"/>
        <v>1.03355449</v>
      </c>
      <c r="I549" s="69">
        <f t="shared" si="161"/>
        <v>0.04</v>
      </c>
      <c r="J549" s="71">
        <f t="shared" si="162"/>
        <v>44819</v>
      </c>
      <c r="K549" s="72">
        <f t="shared" si="163"/>
        <v>65</v>
      </c>
      <c r="L549" s="73">
        <f t="shared" si="157"/>
        <v>65</v>
      </c>
      <c r="M549" s="74">
        <f t="shared" si="158"/>
        <v>1.0101677979999999</v>
      </c>
      <c r="N549" s="74">
        <f t="shared" si="159"/>
        <v>1.0440634630000001</v>
      </c>
      <c r="O549" s="73">
        <f t="shared" si="164"/>
        <v>0</v>
      </c>
      <c r="P549" s="70">
        <f t="shared" si="165"/>
        <v>29.375656679999999</v>
      </c>
      <c r="Q549" s="70">
        <f t="shared" si="166"/>
        <v>0</v>
      </c>
      <c r="R549" s="75" t="str">
        <f t="shared" si="167"/>
        <v>J=</v>
      </c>
      <c r="S549" s="71">
        <f t="shared" si="168"/>
        <v>45000</v>
      </c>
      <c r="T549" s="8"/>
      <c r="U549" s="8"/>
      <c r="V549" s="8"/>
      <c r="W549" s="8"/>
      <c r="X549" s="1"/>
      <c r="Y549" s="8"/>
      <c r="Z549" s="8"/>
      <c r="AA549" s="8"/>
      <c r="AB549" s="8"/>
      <c r="AC549" s="8"/>
      <c r="AD549" s="9"/>
      <c r="AE549" s="8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</row>
    <row r="550" spans="1:191" x14ac:dyDescent="0.15">
      <c r="A550" s="68">
        <f t="shared" si="169"/>
        <v>44916</v>
      </c>
      <c r="B550" s="81">
        <f t="shared" si="160"/>
        <v>696.50455624999995</v>
      </c>
      <c r="C550" s="70">
        <f t="shared" si="156"/>
        <v>666.66699999999992</v>
      </c>
      <c r="D550" s="11">
        <f>IF(VLOOKUP(A550,[1]DI!$A$4:$B$15000,2)=0,D549,VLOOKUP(A550,[1]DI!$A$4:$B$15000,2))</f>
        <v>0.13650000000000001</v>
      </c>
      <c r="E550" s="70">
        <f t="shared" si="170"/>
        <v>1.00050788</v>
      </c>
      <c r="F550" s="70">
        <f>(TRUNC(PRODUCT($E$12:$E549),16))</f>
        <v>1.1727172770383001</v>
      </c>
      <c r="G550" s="70">
        <f t="shared" si="171"/>
        <v>1.1340688800949099</v>
      </c>
      <c r="H550" s="70">
        <f t="shared" si="172"/>
        <v>1.0340794099999999</v>
      </c>
      <c r="I550" s="69">
        <f t="shared" si="161"/>
        <v>0.04</v>
      </c>
      <c r="J550" s="71">
        <f t="shared" si="162"/>
        <v>44819</v>
      </c>
      <c r="K550" s="72">
        <f t="shared" si="163"/>
        <v>66</v>
      </c>
      <c r="L550" s="73">
        <f t="shared" si="157"/>
        <v>66</v>
      </c>
      <c r="M550" s="74">
        <f t="shared" si="158"/>
        <v>1.010325031</v>
      </c>
      <c r="N550" s="74">
        <f t="shared" si="159"/>
        <v>1.0447563120000001</v>
      </c>
      <c r="O550" s="73">
        <f t="shared" si="164"/>
        <v>0</v>
      </c>
      <c r="P550" s="70">
        <f t="shared" si="165"/>
        <v>29.837556249999999</v>
      </c>
      <c r="Q550" s="70">
        <f t="shared" si="166"/>
        <v>0</v>
      </c>
      <c r="R550" s="75" t="str">
        <f t="shared" si="167"/>
        <v>J=</v>
      </c>
      <c r="S550" s="71">
        <f t="shared" si="168"/>
        <v>45000</v>
      </c>
      <c r="T550" s="8"/>
      <c r="U550" s="8"/>
      <c r="V550" s="8"/>
      <c r="W550" s="8"/>
      <c r="X550" s="1"/>
      <c r="Y550" s="8"/>
      <c r="Z550" s="8"/>
      <c r="AA550" s="8"/>
      <c r="AB550" s="8"/>
      <c r="AC550" s="8"/>
      <c r="AD550" s="9"/>
      <c r="AE550" s="8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</row>
    <row r="551" spans="1:191" x14ac:dyDescent="0.15">
      <c r="A551" s="68">
        <f t="shared" si="169"/>
        <v>44917</v>
      </c>
      <c r="B551" s="81">
        <f t="shared" si="160"/>
        <v>696.96676380999997</v>
      </c>
      <c r="C551" s="70">
        <f t="shared" si="156"/>
        <v>666.66699999999992</v>
      </c>
      <c r="D551" s="11">
        <f>IF(VLOOKUP(A551,[1]DI!$A$4:$B$15000,2)=0,D550,VLOOKUP(A551,[1]DI!$A$4:$B$15000,2))</f>
        <v>0.13650000000000001</v>
      </c>
      <c r="E551" s="70">
        <f t="shared" si="170"/>
        <v>1.00050788</v>
      </c>
      <c r="F551" s="70">
        <f>(TRUNC(PRODUCT($E$12:$E550),16))</f>
        <v>1.17331287668896</v>
      </c>
      <c r="G551" s="70">
        <f t="shared" si="171"/>
        <v>1.1340688800949099</v>
      </c>
      <c r="H551" s="70">
        <f t="shared" si="172"/>
        <v>1.0346046</v>
      </c>
      <c r="I551" s="69">
        <f t="shared" si="161"/>
        <v>0.04</v>
      </c>
      <c r="J551" s="71">
        <f t="shared" si="162"/>
        <v>44819</v>
      </c>
      <c r="K551" s="72">
        <f t="shared" si="163"/>
        <v>67</v>
      </c>
      <c r="L551" s="73">
        <f t="shared" si="157"/>
        <v>67</v>
      </c>
      <c r="M551" s="74">
        <f t="shared" si="158"/>
        <v>1.010482288</v>
      </c>
      <c r="N551" s="74">
        <f t="shared" si="159"/>
        <v>1.0454496230000001</v>
      </c>
      <c r="O551" s="73">
        <f t="shared" si="164"/>
        <v>0</v>
      </c>
      <c r="P551" s="70">
        <f t="shared" si="165"/>
        <v>30.299763810000002</v>
      </c>
      <c r="Q551" s="70">
        <f t="shared" si="166"/>
        <v>0</v>
      </c>
      <c r="R551" s="75" t="str">
        <f t="shared" si="167"/>
        <v>J=</v>
      </c>
      <c r="S551" s="71">
        <f t="shared" si="168"/>
        <v>45000</v>
      </c>
      <c r="T551" s="8"/>
      <c r="U551" s="8"/>
      <c r="V551" s="8"/>
      <c r="W551" s="8"/>
      <c r="X551" s="1"/>
      <c r="Y551" s="8"/>
      <c r="Z551" s="8"/>
      <c r="AA551" s="8"/>
      <c r="AB551" s="8"/>
      <c r="AC551" s="8"/>
      <c r="AD551" s="9"/>
      <c r="AE551" s="8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</row>
    <row r="552" spans="1:191" x14ac:dyDescent="0.15">
      <c r="A552" s="68">
        <f t="shared" si="169"/>
        <v>44918</v>
      </c>
      <c r="B552" s="81">
        <f t="shared" si="160"/>
        <v>697.42927403999988</v>
      </c>
      <c r="C552" s="70">
        <f t="shared" si="156"/>
        <v>666.66699999999992</v>
      </c>
      <c r="D552" s="11">
        <f>IF(VLOOKUP(A552,[1]DI!$A$4:$B$15000,2)=0,D551,VLOOKUP(A552,[1]DI!$A$4:$B$15000,2))</f>
        <v>0.13650000000000001</v>
      </c>
      <c r="E552" s="70">
        <f t="shared" si="170"/>
        <v>1.00050788</v>
      </c>
      <c r="F552" s="70">
        <f>(TRUNC(PRODUCT($E$12:$E551),16))</f>
        <v>1.17390877883277</v>
      </c>
      <c r="G552" s="70">
        <f t="shared" si="171"/>
        <v>1.1340688800949099</v>
      </c>
      <c r="H552" s="70">
        <f t="shared" si="172"/>
        <v>1.03513005</v>
      </c>
      <c r="I552" s="69">
        <f t="shared" si="161"/>
        <v>0.04</v>
      </c>
      <c r="J552" s="71">
        <f t="shared" si="162"/>
        <v>44819</v>
      </c>
      <c r="K552" s="72">
        <f t="shared" si="163"/>
        <v>68</v>
      </c>
      <c r="L552" s="73">
        <f t="shared" si="157"/>
        <v>68</v>
      </c>
      <c r="M552" s="74">
        <f t="shared" si="158"/>
        <v>1.0106395690000001</v>
      </c>
      <c r="N552" s="74">
        <f t="shared" si="159"/>
        <v>1.046143388</v>
      </c>
      <c r="O552" s="73">
        <f t="shared" si="164"/>
        <v>0</v>
      </c>
      <c r="P552" s="70">
        <f t="shared" si="165"/>
        <v>30.762274040000001</v>
      </c>
      <c r="Q552" s="70">
        <f t="shared" si="166"/>
        <v>0</v>
      </c>
      <c r="R552" s="75" t="str">
        <f t="shared" si="167"/>
        <v>J=</v>
      </c>
      <c r="S552" s="71">
        <f t="shared" si="168"/>
        <v>45000</v>
      </c>
      <c r="T552" s="8"/>
      <c r="U552" s="8"/>
      <c r="V552" s="8"/>
      <c r="W552" s="8"/>
      <c r="X552" s="1"/>
      <c r="Y552" s="8"/>
      <c r="Z552" s="8"/>
      <c r="AA552" s="8"/>
      <c r="AB552" s="8"/>
      <c r="AC552" s="8"/>
      <c r="AD552" s="9"/>
      <c r="AE552" s="8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</row>
    <row r="553" spans="1:191" x14ac:dyDescent="0.15">
      <c r="A553" s="68">
        <f t="shared" si="169"/>
        <v>44921</v>
      </c>
      <c r="B553" s="81">
        <f t="shared" si="160"/>
        <v>697.89209293999988</v>
      </c>
      <c r="C553" s="70">
        <f t="shared" si="156"/>
        <v>666.66699999999992</v>
      </c>
      <c r="D553" s="11">
        <f>IF(VLOOKUP(A553,[1]DI!$A$4:$B$15000,2)=0,D552,VLOOKUP(A553,[1]DI!$A$4:$B$15000,2))</f>
        <v>0.13650000000000001</v>
      </c>
      <c r="E553" s="70">
        <f t="shared" si="170"/>
        <v>1.00050788</v>
      </c>
      <c r="F553" s="70">
        <f>(TRUNC(PRODUCT($E$12:$E552),16))</f>
        <v>1.1745049836233701</v>
      </c>
      <c r="G553" s="70">
        <f t="shared" si="171"/>
        <v>1.1340688800949099</v>
      </c>
      <c r="H553" s="70">
        <f t="shared" si="172"/>
        <v>1.03565577</v>
      </c>
      <c r="I553" s="69">
        <f t="shared" si="161"/>
        <v>0.04</v>
      </c>
      <c r="J553" s="71">
        <f t="shared" si="162"/>
        <v>44819</v>
      </c>
      <c r="K553" s="72">
        <f t="shared" si="163"/>
        <v>69</v>
      </c>
      <c r="L553" s="73">
        <f t="shared" si="157"/>
        <v>69</v>
      </c>
      <c r="M553" s="74">
        <f t="shared" si="158"/>
        <v>1.010796875</v>
      </c>
      <c r="N553" s="74">
        <f t="shared" si="159"/>
        <v>1.0468376159999999</v>
      </c>
      <c r="O553" s="73">
        <f t="shared" si="164"/>
        <v>0</v>
      </c>
      <c r="P553" s="70">
        <f t="shared" si="165"/>
        <v>31.22509294</v>
      </c>
      <c r="Q553" s="70">
        <f t="shared" si="166"/>
        <v>0</v>
      </c>
      <c r="R553" s="75" t="str">
        <f t="shared" si="167"/>
        <v>J=</v>
      </c>
      <c r="S553" s="71">
        <f t="shared" si="168"/>
        <v>45000</v>
      </c>
      <c r="T553" s="8"/>
      <c r="U553" s="8"/>
      <c r="V553" s="8"/>
      <c r="W553" s="8"/>
      <c r="X553" s="1"/>
      <c r="Y553" s="8"/>
      <c r="Z553" s="8"/>
      <c r="AA553" s="8"/>
      <c r="AB553" s="8"/>
      <c r="AC553" s="8"/>
      <c r="AD553" s="9"/>
      <c r="AE553" s="8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</row>
    <row r="554" spans="1:191" x14ac:dyDescent="0.15">
      <c r="A554" s="68">
        <f t="shared" si="169"/>
        <v>44922</v>
      </c>
      <c r="B554" s="81">
        <f t="shared" si="160"/>
        <v>698.35522050999987</v>
      </c>
      <c r="C554" s="70">
        <f t="shared" si="156"/>
        <v>666.66699999999992</v>
      </c>
      <c r="D554" s="11">
        <f>IF(VLOOKUP(A554,[1]DI!$A$4:$B$15000,2)=0,D553,VLOOKUP(A554,[1]DI!$A$4:$B$15000,2))</f>
        <v>0.13650000000000001</v>
      </c>
      <c r="E554" s="70">
        <f t="shared" si="170"/>
        <v>1.00050788</v>
      </c>
      <c r="F554" s="70">
        <f>(TRUNC(PRODUCT($E$12:$E553),16))</f>
        <v>1.17510149121445</v>
      </c>
      <c r="G554" s="70">
        <f t="shared" si="171"/>
        <v>1.1340688800949099</v>
      </c>
      <c r="H554" s="70">
        <f t="shared" si="172"/>
        <v>1.0361817600000001</v>
      </c>
      <c r="I554" s="69">
        <f t="shared" si="161"/>
        <v>0.04</v>
      </c>
      <c r="J554" s="71">
        <f t="shared" si="162"/>
        <v>44819</v>
      </c>
      <c r="K554" s="72">
        <f t="shared" si="163"/>
        <v>70</v>
      </c>
      <c r="L554" s="73">
        <f t="shared" si="157"/>
        <v>70</v>
      </c>
      <c r="M554" s="74">
        <f t="shared" si="158"/>
        <v>1.010954205</v>
      </c>
      <c r="N554" s="74">
        <f t="shared" si="159"/>
        <v>1.047532307</v>
      </c>
      <c r="O554" s="73">
        <f t="shared" si="164"/>
        <v>0</v>
      </c>
      <c r="P554" s="70">
        <f t="shared" si="165"/>
        <v>31.688220510000001</v>
      </c>
      <c r="Q554" s="70">
        <f t="shared" si="166"/>
        <v>0</v>
      </c>
      <c r="R554" s="75" t="str">
        <f t="shared" si="167"/>
        <v>J=</v>
      </c>
      <c r="S554" s="71">
        <f t="shared" si="168"/>
        <v>45000</v>
      </c>
      <c r="T554" s="8"/>
      <c r="U554" s="8"/>
      <c r="V554" s="8"/>
      <c r="W554" s="8"/>
      <c r="X554" s="1"/>
      <c r="Y554" s="8"/>
      <c r="Z554" s="8"/>
      <c r="AA554" s="8"/>
      <c r="AB554" s="8"/>
      <c r="AC554" s="8"/>
      <c r="AD554" s="9"/>
      <c r="AE554" s="8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</row>
    <row r="555" spans="1:191" x14ac:dyDescent="0.15">
      <c r="A555" s="68">
        <f t="shared" si="169"/>
        <v>44923</v>
      </c>
      <c r="B555" s="81">
        <f t="shared" si="160"/>
        <v>698.81865806999997</v>
      </c>
      <c r="C555" s="70">
        <f t="shared" si="156"/>
        <v>666.66699999999992</v>
      </c>
      <c r="D555" s="11">
        <f>IF(VLOOKUP(A555,[1]DI!$A$4:$B$15000,2)=0,D554,VLOOKUP(A555,[1]DI!$A$4:$B$15000,2))</f>
        <v>0.13650000000000001</v>
      </c>
      <c r="E555" s="70">
        <f t="shared" si="170"/>
        <v>1.00050788</v>
      </c>
      <c r="F555" s="70">
        <f>(TRUNC(PRODUCT($E$12:$E554),16))</f>
        <v>1.1756983017598099</v>
      </c>
      <c r="G555" s="70">
        <f t="shared" si="171"/>
        <v>1.1340688800949099</v>
      </c>
      <c r="H555" s="70">
        <f t="shared" si="172"/>
        <v>1.0367080200000001</v>
      </c>
      <c r="I555" s="69">
        <f t="shared" si="161"/>
        <v>0.04</v>
      </c>
      <c r="J555" s="71">
        <f t="shared" si="162"/>
        <v>44819</v>
      </c>
      <c r="K555" s="72">
        <f t="shared" si="163"/>
        <v>71</v>
      </c>
      <c r="L555" s="73">
        <f t="shared" si="157"/>
        <v>71</v>
      </c>
      <c r="M555" s="74">
        <f t="shared" si="158"/>
        <v>1.01111156</v>
      </c>
      <c r="N555" s="74">
        <f t="shared" si="159"/>
        <v>1.0482274629999999</v>
      </c>
      <c r="O555" s="73">
        <f t="shared" si="164"/>
        <v>0</v>
      </c>
      <c r="P555" s="70">
        <f t="shared" si="165"/>
        <v>32.151658070000003</v>
      </c>
      <c r="Q555" s="70">
        <f t="shared" si="166"/>
        <v>0</v>
      </c>
      <c r="R555" s="75" t="str">
        <f t="shared" si="167"/>
        <v>J=</v>
      </c>
      <c r="S555" s="71">
        <f t="shared" si="168"/>
        <v>45000</v>
      </c>
      <c r="T555" s="8"/>
      <c r="U555" s="8"/>
      <c r="V555" s="8"/>
      <c r="W555" s="8"/>
      <c r="X555" s="1"/>
      <c r="Y555" s="8"/>
      <c r="Z555" s="8"/>
      <c r="AA555" s="8"/>
      <c r="AB555" s="8"/>
      <c r="AC555" s="8"/>
      <c r="AD555" s="9"/>
      <c r="AE555" s="8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</row>
    <row r="556" spans="1:191" x14ac:dyDescent="0.15">
      <c r="A556" s="68">
        <f t="shared" si="169"/>
        <v>44924</v>
      </c>
      <c r="B556" s="81">
        <f t="shared" si="160"/>
        <v>699.28239896999992</v>
      </c>
      <c r="C556" s="70">
        <f t="shared" si="156"/>
        <v>666.66699999999992</v>
      </c>
      <c r="D556" s="11">
        <f>IF(VLOOKUP(A556,[1]DI!$A$4:$B$15000,2)=0,D555,VLOOKUP(A556,[1]DI!$A$4:$B$15000,2))</f>
        <v>0.13650000000000001</v>
      </c>
      <c r="E556" s="70">
        <f t="shared" si="170"/>
        <v>1.00050788</v>
      </c>
      <c r="F556" s="70">
        <f>(TRUNC(PRODUCT($E$12:$E555),16))</f>
        <v>1.1762954154133001</v>
      </c>
      <c r="G556" s="70">
        <f t="shared" si="171"/>
        <v>1.1340688800949099</v>
      </c>
      <c r="H556" s="70">
        <f t="shared" si="172"/>
        <v>1.03723454</v>
      </c>
      <c r="I556" s="69">
        <f t="shared" si="161"/>
        <v>0.04</v>
      </c>
      <c r="J556" s="71">
        <f t="shared" si="162"/>
        <v>44819</v>
      </c>
      <c r="K556" s="72">
        <f t="shared" si="163"/>
        <v>72</v>
      </c>
      <c r="L556" s="73">
        <f t="shared" si="157"/>
        <v>72</v>
      </c>
      <c r="M556" s="74">
        <f t="shared" si="158"/>
        <v>1.0112689399999999</v>
      </c>
      <c r="N556" s="74">
        <f t="shared" si="159"/>
        <v>1.048923074</v>
      </c>
      <c r="O556" s="73">
        <f t="shared" si="164"/>
        <v>0</v>
      </c>
      <c r="P556" s="70">
        <f t="shared" si="165"/>
        <v>32.615398970000001</v>
      </c>
      <c r="Q556" s="70">
        <f t="shared" si="166"/>
        <v>0</v>
      </c>
      <c r="R556" s="75" t="str">
        <f t="shared" si="167"/>
        <v>J=</v>
      </c>
      <c r="S556" s="71">
        <f t="shared" si="168"/>
        <v>45000</v>
      </c>
      <c r="T556" s="8"/>
      <c r="U556" s="8"/>
      <c r="V556" s="8"/>
      <c r="W556" s="8"/>
      <c r="X556" s="1"/>
      <c r="Y556" s="8"/>
      <c r="Z556" s="8"/>
      <c r="AA556" s="8"/>
      <c r="AB556" s="8"/>
      <c r="AC556" s="8"/>
      <c r="AD556" s="9"/>
      <c r="AE556" s="8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</row>
    <row r="557" spans="1:191" x14ac:dyDescent="0.15">
      <c r="A557" s="68">
        <f t="shared" si="169"/>
        <v>44925</v>
      </c>
      <c r="B557" s="81">
        <f t="shared" si="160"/>
        <v>699.74644786999988</v>
      </c>
      <c r="C557" s="70">
        <f t="shared" si="156"/>
        <v>666.66699999999992</v>
      </c>
      <c r="D557" s="11">
        <f>IF(VLOOKUP(A557,[1]DI!$A$4:$B$15000,2)=0,D556,VLOOKUP(A557,[1]DI!$A$4:$B$15000,2))</f>
        <v>0.13650000000000001</v>
      </c>
      <c r="E557" s="70">
        <f t="shared" si="170"/>
        <v>1.00050788</v>
      </c>
      <c r="F557" s="70">
        <f>(TRUNC(PRODUCT($E$12:$E556),16))</f>
        <v>1.1768928323288801</v>
      </c>
      <c r="G557" s="70">
        <f t="shared" si="171"/>
        <v>1.1340688800949099</v>
      </c>
      <c r="H557" s="70">
        <f t="shared" si="172"/>
        <v>1.0377613299999999</v>
      </c>
      <c r="I557" s="69">
        <f t="shared" si="161"/>
        <v>0.04</v>
      </c>
      <c r="J557" s="71">
        <f t="shared" si="162"/>
        <v>44819</v>
      </c>
      <c r="K557" s="72">
        <f t="shared" si="163"/>
        <v>73</v>
      </c>
      <c r="L557" s="73">
        <f t="shared" si="157"/>
        <v>73</v>
      </c>
      <c r="M557" s="74">
        <f t="shared" si="158"/>
        <v>1.0114263429999999</v>
      </c>
      <c r="N557" s="74">
        <f t="shared" si="159"/>
        <v>1.049619147</v>
      </c>
      <c r="O557" s="73">
        <f t="shared" si="164"/>
        <v>0</v>
      </c>
      <c r="P557" s="70">
        <f t="shared" si="165"/>
        <v>33.079447870000003</v>
      </c>
      <c r="Q557" s="70">
        <f t="shared" si="166"/>
        <v>0</v>
      </c>
      <c r="R557" s="75" t="str">
        <f t="shared" si="167"/>
        <v>J=</v>
      </c>
      <c r="S557" s="71">
        <f t="shared" si="168"/>
        <v>45000</v>
      </c>
      <c r="T557" s="8"/>
      <c r="U557" s="8"/>
      <c r="V557" s="8"/>
      <c r="W557" s="8"/>
      <c r="X557" s="1"/>
      <c r="Y557" s="8"/>
      <c r="Z557" s="8"/>
      <c r="AA557" s="8"/>
      <c r="AB557" s="8"/>
      <c r="AC557" s="8"/>
      <c r="AD557" s="9"/>
      <c r="AE557" s="8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</row>
    <row r="558" spans="1:191" x14ac:dyDescent="0.15">
      <c r="A558" s="68">
        <f t="shared" si="169"/>
        <v>44928</v>
      </c>
      <c r="B558" s="81">
        <f t="shared" si="160"/>
        <v>700.21080742999993</v>
      </c>
      <c r="C558" s="70">
        <f t="shared" si="156"/>
        <v>666.66699999999992</v>
      </c>
      <c r="D558" s="11">
        <f>IF(VLOOKUP(A558,[1]DI!$A$4:$B$15000,2)=0,D557,VLOOKUP(A558,[1]DI!$A$4:$B$15000,2))</f>
        <v>0.13650000000000001</v>
      </c>
      <c r="E558" s="70">
        <f t="shared" si="170"/>
        <v>1.00050788</v>
      </c>
      <c r="F558" s="70">
        <f>(TRUNC(PRODUCT($E$12:$E557),16))</f>
        <v>1.1774905526605699</v>
      </c>
      <c r="G558" s="70">
        <f t="shared" si="171"/>
        <v>1.1340688800949099</v>
      </c>
      <c r="H558" s="70">
        <f t="shared" si="172"/>
        <v>1.0382883899999999</v>
      </c>
      <c r="I558" s="69">
        <f t="shared" si="161"/>
        <v>0.04</v>
      </c>
      <c r="J558" s="71">
        <f t="shared" si="162"/>
        <v>44819</v>
      </c>
      <c r="K558" s="72">
        <f t="shared" si="163"/>
        <v>74</v>
      </c>
      <c r="L558" s="73">
        <f t="shared" si="157"/>
        <v>74</v>
      </c>
      <c r="M558" s="74">
        <f t="shared" si="158"/>
        <v>1.011583772</v>
      </c>
      <c r="N558" s="74">
        <f t="shared" si="159"/>
        <v>1.050315686</v>
      </c>
      <c r="O558" s="73">
        <f t="shared" si="164"/>
        <v>0</v>
      </c>
      <c r="P558" s="70">
        <f t="shared" si="165"/>
        <v>33.543807430000001</v>
      </c>
      <c r="Q558" s="70">
        <f t="shared" si="166"/>
        <v>0</v>
      </c>
      <c r="R558" s="75" t="str">
        <f t="shared" si="167"/>
        <v>J=</v>
      </c>
      <c r="S558" s="71">
        <f t="shared" si="168"/>
        <v>45000</v>
      </c>
      <c r="T558" s="8"/>
      <c r="U558" s="8"/>
      <c r="V558" s="8"/>
      <c r="W558" s="8"/>
      <c r="X558" s="1"/>
      <c r="Y558" s="8"/>
      <c r="Z558" s="8"/>
      <c r="AA558" s="8"/>
      <c r="AB558" s="8"/>
      <c r="AC558" s="8"/>
      <c r="AD558" s="9"/>
      <c r="AE558" s="8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</row>
    <row r="559" spans="1:191" x14ac:dyDescent="0.15">
      <c r="A559" s="68">
        <f t="shared" si="169"/>
        <v>44929</v>
      </c>
      <c r="B559" s="81">
        <f t="shared" si="160"/>
        <v>700.67547632999992</v>
      </c>
      <c r="C559" s="70">
        <f t="shared" si="156"/>
        <v>666.66699999999992</v>
      </c>
      <c r="D559" s="11">
        <f>IF(VLOOKUP(A559,[1]DI!$A$4:$B$15000,2)=0,D558,VLOOKUP(A559,[1]DI!$A$4:$B$15000,2))</f>
        <v>0.13650000000000001</v>
      </c>
      <c r="E559" s="70">
        <f t="shared" si="170"/>
        <v>1.00050788</v>
      </c>
      <c r="F559" s="70">
        <f>(TRUNC(PRODUCT($E$12:$E558),16))</f>
        <v>1.17808857656245</v>
      </c>
      <c r="G559" s="70">
        <f t="shared" si="171"/>
        <v>1.1340688800949099</v>
      </c>
      <c r="H559" s="70">
        <f t="shared" si="172"/>
        <v>1.0388157200000001</v>
      </c>
      <c r="I559" s="69">
        <f t="shared" si="161"/>
        <v>0.04</v>
      </c>
      <c r="J559" s="71">
        <f t="shared" si="162"/>
        <v>44819</v>
      </c>
      <c r="K559" s="72">
        <f t="shared" si="163"/>
        <v>75</v>
      </c>
      <c r="L559" s="73">
        <f t="shared" si="157"/>
        <v>75</v>
      </c>
      <c r="M559" s="74">
        <f t="shared" si="158"/>
        <v>1.011741225</v>
      </c>
      <c r="N559" s="74">
        <f t="shared" si="159"/>
        <v>1.051012689</v>
      </c>
      <c r="O559" s="73">
        <f t="shared" si="164"/>
        <v>0</v>
      </c>
      <c r="P559" s="70">
        <f t="shared" si="165"/>
        <v>34.008476330000001</v>
      </c>
      <c r="Q559" s="70">
        <f t="shared" si="166"/>
        <v>0</v>
      </c>
      <c r="R559" s="75" t="str">
        <f t="shared" si="167"/>
        <v>J=</v>
      </c>
      <c r="S559" s="71">
        <f t="shared" si="168"/>
        <v>45000</v>
      </c>
      <c r="T559" s="16"/>
      <c r="U559" s="16"/>
      <c r="V559" s="16"/>
      <c r="W559" s="16"/>
      <c r="X559" s="18"/>
      <c r="Y559" s="16"/>
      <c r="Z559" s="16"/>
      <c r="AA559" s="16"/>
      <c r="AB559" s="16"/>
      <c r="AC559" s="16"/>
      <c r="AD559" s="19"/>
      <c r="AE559" s="16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8"/>
      <c r="FR559" s="18"/>
      <c r="FS559" s="18"/>
      <c r="FT559" s="18"/>
      <c r="FU559" s="18"/>
      <c r="FV559" s="18"/>
      <c r="FW559" s="18"/>
      <c r="FX559" s="18"/>
      <c r="FY559" s="18"/>
      <c r="FZ559" s="18"/>
      <c r="GA559" s="18"/>
      <c r="GB559" s="18"/>
      <c r="GC559" s="18"/>
      <c r="GD559" s="18"/>
      <c r="GE559" s="18"/>
      <c r="GF559" s="18"/>
      <c r="GG559" s="18"/>
      <c r="GH559" s="18"/>
      <c r="GI559" s="18"/>
    </row>
    <row r="560" spans="1:191" x14ac:dyDescent="0.15">
      <c r="A560" s="68">
        <f t="shared" si="169"/>
        <v>44930</v>
      </c>
      <c r="B560" s="81">
        <f t="shared" si="160"/>
        <v>701.14044789999991</v>
      </c>
      <c r="C560" s="70">
        <f t="shared" si="156"/>
        <v>666.66699999999992</v>
      </c>
      <c r="D560" s="11">
        <f>IF(VLOOKUP(A560,[1]DI!$A$4:$B$15000,2)=0,D559,VLOOKUP(A560,[1]DI!$A$4:$B$15000,2))</f>
        <v>0.13650000000000001</v>
      </c>
      <c r="E560" s="70">
        <f t="shared" si="170"/>
        <v>1.00050788</v>
      </c>
      <c r="F560" s="70">
        <f>(TRUNC(PRODUCT($E$12:$E559),16))</f>
        <v>1.17868690418872</v>
      </c>
      <c r="G560" s="70">
        <f t="shared" si="171"/>
        <v>1.1340688800949099</v>
      </c>
      <c r="H560" s="70">
        <f t="shared" si="172"/>
        <v>1.03934331</v>
      </c>
      <c r="I560" s="69">
        <f t="shared" si="161"/>
        <v>0.04</v>
      </c>
      <c r="J560" s="71">
        <f t="shared" si="162"/>
        <v>44819</v>
      </c>
      <c r="K560" s="72">
        <f t="shared" si="163"/>
        <v>76</v>
      </c>
      <c r="L560" s="73">
        <f t="shared" si="157"/>
        <v>76</v>
      </c>
      <c r="M560" s="74">
        <f t="shared" si="158"/>
        <v>1.0118987020000001</v>
      </c>
      <c r="N560" s="74">
        <f t="shared" si="159"/>
        <v>1.051710146</v>
      </c>
      <c r="O560" s="73">
        <f t="shared" si="164"/>
        <v>0</v>
      </c>
      <c r="P560" s="70">
        <f t="shared" si="165"/>
        <v>34.473447899999996</v>
      </c>
      <c r="Q560" s="70">
        <f t="shared" si="166"/>
        <v>0</v>
      </c>
      <c r="R560" s="75" t="str">
        <f t="shared" si="167"/>
        <v>J=</v>
      </c>
      <c r="S560" s="71">
        <f t="shared" si="168"/>
        <v>45000</v>
      </c>
      <c r="T560" s="8"/>
      <c r="U560" s="8"/>
      <c r="V560" s="8"/>
      <c r="W560" s="8"/>
      <c r="X560" s="1"/>
      <c r="Y560" s="8"/>
      <c r="Z560" s="8"/>
      <c r="AA560" s="8"/>
      <c r="AB560" s="8"/>
      <c r="AC560" s="8"/>
      <c r="AD560" s="9"/>
      <c r="AE560" s="8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</row>
    <row r="561" spans="1:191" x14ac:dyDescent="0.15">
      <c r="A561" s="68">
        <f t="shared" si="169"/>
        <v>44931</v>
      </c>
      <c r="B561" s="81">
        <f t="shared" si="160"/>
        <v>701.60573012999987</v>
      </c>
      <c r="C561" s="70">
        <f t="shared" si="156"/>
        <v>666.66699999999992</v>
      </c>
      <c r="D561" s="11">
        <f>IF(VLOOKUP(A561,[1]DI!$A$4:$B$15000,2)=0,D560,VLOOKUP(A561,[1]DI!$A$4:$B$15000,2))</f>
        <v>0.13650000000000001</v>
      </c>
      <c r="E561" s="70">
        <f t="shared" si="170"/>
        <v>1.00050788</v>
      </c>
      <c r="F561" s="70">
        <f>(TRUNC(PRODUCT($E$12:$E560),16))</f>
        <v>1.17928553569362</v>
      </c>
      <c r="G561" s="70">
        <f t="shared" si="171"/>
        <v>1.1340688800949099</v>
      </c>
      <c r="H561" s="70">
        <f t="shared" si="172"/>
        <v>1.0398711700000001</v>
      </c>
      <c r="I561" s="69">
        <f t="shared" si="161"/>
        <v>0.04</v>
      </c>
      <c r="J561" s="71">
        <f t="shared" si="162"/>
        <v>44819</v>
      </c>
      <c r="K561" s="72">
        <f t="shared" si="163"/>
        <v>77</v>
      </c>
      <c r="L561" s="73">
        <f t="shared" si="157"/>
        <v>77</v>
      </c>
      <c r="M561" s="74">
        <f t="shared" si="158"/>
        <v>1.0120562040000001</v>
      </c>
      <c r="N561" s="74">
        <f t="shared" si="159"/>
        <v>1.0524080689999999</v>
      </c>
      <c r="O561" s="73">
        <f t="shared" si="164"/>
        <v>0</v>
      </c>
      <c r="P561" s="70">
        <f t="shared" si="165"/>
        <v>34.938730130000003</v>
      </c>
      <c r="Q561" s="70">
        <f t="shared" si="166"/>
        <v>0</v>
      </c>
      <c r="R561" s="75" t="str">
        <f t="shared" si="167"/>
        <v>J=</v>
      </c>
      <c r="S561" s="71">
        <f t="shared" si="168"/>
        <v>45000</v>
      </c>
      <c r="T561" s="16"/>
      <c r="U561" s="16"/>
      <c r="V561" s="16"/>
      <c r="W561" s="16"/>
      <c r="X561" s="18"/>
      <c r="Y561" s="16"/>
      <c r="Z561" s="16"/>
      <c r="AA561" s="16"/>
      <c r="AB561" s="16"/>
      <c r="AC561" s="16"/>
      <c r="AD561" s="19"/>
      <c r="AE561" s="16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8"/>
      <c r="FR561" s="18"/>
      <c r="FS561" s="18"/>
      <c r="FT561" s="18"/>
      <c r="FU561" s="18"/>
      <c r="FV561" s="18"/>
      <c r="FW561" s="18"/>
      <c r="FX561" s="18"/>
      <c r="FY561" s="18"/>
      <c r="FZ561" s="18"/>
      <c r="GA561" s="18"/>
      <c r="GB561" s="18"/>
      <c r="GC561" s="18"/>
      <c r="GD561" s="18"/>
      <c r="GE561" s="18"/>
      <c r="GF561" s="18"/>
      <c r="GG561" s="18"/>
      <c r="GH561" s="18"/>
      <c r="GI561" s="18"/>
    </row>
    <row r="562" spans="1:191" x14ac:dyDescent="0.15">
      <c r="A562" s="68">
        <f t="shared" si="169"/>
        <v>44932</v>
      </c>
      <c r="B562" s="81">
        <f t="shared" si="160"/>
        <v>702.07132169999988</v>
      </c>
      <c r="C562" s="70">
        <f t="shared" si="156"/>
        <v>666.66699999999992</v>
      </c>
      <c r="D562" s="11">
        <f>IF(VLOOKUP(A562,[1]DI!$A$4:$B$15000,2)=0,D561,VLOOKUP(A562,[1]DI!$A$4:$B$15000,2))</f>
        <v>0.13650000000000001</v>
      </c>
      <c r="E562" s="70">
        <f t="shared" si="170"/>
        <v>1.00050788</v>
      </c>
      <c r="F562" s="70">
        <f>(TRUNC(PRODUCT($E$12:$E561),16))</f>
        <v>1.17988447123149</v>
      </c>
      <c r="G562" s="70">
        <f t="shared" si="171"/>
        <v>1.1340688800949099</v>
      </c>
      <c r="H562" s="70">
        <f t="shared" si="172"/>
        <v>1.0403993</v>
      </c>
      <c r="I562" s="69">
        <f t="shared" si="161"/>
        <v>0.04</v>
      </c>
      <c r="J562" s="71">
        <f t="shared" si="162"/>
        <v>44819</v>
      </c>
      <c r="K562" s="72">
        <f t="shared" si="163"/>
        <v>78</v>
      </c>
      <c r="L562" s="73">
        <f t="shared" si="157"/>
        <v>78</v>
      </c>
      <c r="M562" s="74">
        <f t="shared" si="158"/>
        <v>1.01221373</v>
      </c>
      <c r="N562" s="74">
        <f t="shared" si="159"/>
        <v>1.0531064560000001</v>
      </c>
      <c r="O562" s="73">
        <f t="shared" si="164"/>
        <v>0</v>
      </c>
      <c r="P562" s="70">
        <f t="shared" si="165"/>
        <v>35.404321699999997</v>
      </c>
      <c r="Q562" s="70">
        <f t="shared" si="166"/>
        <v>0</v>
      </c>
      <c r="R562" s="75" t="str">
        <f t="shared" si="167"/>
        <v>J=</v>
      </c>
      <c r="S562" s="71">
        <f t="shared" si="168"/>
        <v>45000</v>
      </c>
      <c r="T562" s="16"/>
      <c r="U562" s="16"/>
      <c r="V562" s="16"/>
      <c r="W562" s="16"/>
      <c r="X562" s="18"/>
      <c r="Y562" s="16"/>
      <c r="Z562" s="16"/>
      <c r="AA562" s="16"/>
      <c r="AB562" s="16"/>
      <c r="AC562" s="16"/>
      <c r="AD562" s="19"/>
      <c r="AE562" s="16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8"/>
      <c r="FR562" s="18"/>
      <c r="FS562" s="18"/>
      <c r="FT562" s="18"/>
      <c r="FU562" s="18"/>
      <c r="FV562" s="18"/>
      <c r="FW562" s="18"/>
      <c r="FX562" s="18"/>
      <c r="FY562" s="18"/>
      <c r="FZ562" s="18"/>
      <c r="GA562" s="18"/>
      <c r="GB562" s="18"/>
      <c r="GC562" s="18"/>
      <c r="GD562" s="18"/>
      <c r="GE562" s="18"/>
      <c r="GF562" s="18"/>
      <c r="GG562" s="18"/>
      <c r="GH562" s="18"/>
      <c r="GI562" s="18"/>
    </row>
    <row r="563" spans="1:191" x14ac:dyDescent="0.15">
      <c r="A563" s="68">
        <f t="shared" si="169"/>
        <v>44935</v>
      </c>
      <c r="B563" s="81">
        <f t="shared" si="160"/>
        <v>702.53722392999987</v>
      </c>
      <c r="C563" s="70">
        <f t="shared" si="156"/>
        <v>666.66699999999992</v>
      </c>
      <c r="D563" s="11">
        <f>IF(VLOOKUP(A563,[1]DI!$A$4:$B$15000,2)=0,D562,VLOOKUP(A563,[1]DI!$A$4:$B$15000,2))</f>
        <v>0.13650000000000001</v>
      </c>
      <c r="E563" s="70">
        <f t="shared" si="170"/>
        <v>1.00050788</v>
      </c>
      <c r="F563" s="70">
        <f>(TRUNC(PRODUCT($E$12:$E562),16))</f>
        <v>1.1804837109567301</v>
      </c>
      <c r="G563" s="70">
        <f t="shared" si="171"/>
        <v>1.1340688800949099</v>
      </c>
      <c r="H563" s="70">
        <f t="shared" si="172"/>
        <v>1.0409276999999999</v>
      </c>
      <c r="I563" s="69">
        <f t="shared" si="161"/>
        <v>0.04</v>
      </c>
      <c r="J563" s="71">
        <f t="shared" si="162"/>
        <v>44819</v>
      </c>
      <c r="K563" s="72">
        <f t="shared" si="163"/>
        <v>79</v>
      </c>
      <c r="L563" s="73">
        <f t="shared" si="157"/>
        <v>79</v>
      </c>
      <c r="M563" s="74">
        <f t="shared" si="158"/>
        <v>1.0123712810000001</v>
      </c>
      <c r="N563" s="74">
        <f t="shared" si="159"/>
        <v>1.0538053089999999</v>
      </c>
      <c r="O563" s="73">
        <f t="shared" si="164"/>
        <v>0</v>
      </c>
      <c r="P563" s="70">
        <f t="shared" si="165"/>
        <v>35.870223930000002</v>
      </c>
      <c r="Q563" s="70">
        <f t="shared" si="166"/>
        <v>0</v>
      </c>
      <c r="R563" s="75" t="str">
        <f t="shared" si="167"/>
        <v>J=</v>
      </c>
      <c r="S563" s="71">
        <f t="shared" si="168"/>
        <v>45000</v>
      </c>
      <c r="T563" s="8"/>
      <c r="U563" s="8"/>
      <c r="V563" s="8"/>
      <c r="W563" s="8"/>
      <c r="X563" s="1"/>
      <c r="Y563" s="8"/>
      <c r="Z563" s="8"/>
      <c r="AA563" s="8"/>
      <c r="AB563" s="8"/>
      <c r="AC563" s="8"/>
      <c r="AD563" s="9"/>
      <c r="AE563" s="8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</row>
    <row r="564" spans="1:191" x14ac:dyDescent="0.15">
      <c r="A564" s="68">
        <f t="shared" si="169"/>
        <v>44936</v>
      </c>
      <c r="B564" s="81">
        <f t="shared" si="160"/>
        <v>703.00343682999994</v>
      </c>
      <c r="C564" s="70">
        <f t="shared" si="156"/>
        <v>666.66699999999992</v>
      </c>
      <c r="D564" s="11">
        <f>IF(VLOOKUP(A564,[1]DI!$A$4:$B$15000,2)=0,D563,VLOOKUP(A564,[1]DI!$A$4:$B$15000,2))</f>
        <v>0.13650000000000001</v>
      </c>
      <c r="E564" s="70">
        <f t="shared" si="170"/>
        <v>1.00050788</v>
      </c>
      <c r="F564" s="70">
        <f>(TRUNC(PRODUCT($E$12:$E563),16))</f>
        <v>1.1810832550238599</v>
      </c>
      <c r="G564" s="70">
        <f t="shared" si="171"/>
        <v>1.1340688800949099</v>
      </c>
      <c r="H564" s="70">
        <f t="shared" si="172"/>
        <v>1.0414563699999999</v>
      </c>
      <c r="I564" s="69">
        <f t="shared" si="161"/>
        <v>0.04</v>
      </c>
      <c r="J564" s="71">
        <f t="shared" si="162"/>
        <v>44819</v>
      </c>
      <c r="K564" s="72">
        <f t="shared" si="163"/>
        <v>80</v>
      </c>
      <c r="L564" s="73">
        <f t="shared" si="157"/>
        <v>80</v>
      </c>
      <c r="M564" s="74">
        <f t="shared" si="158"/>
        <v>1.0125288569999999</v>
      </c>
      <c r="N564" s="74">
        <f t="shared" si="159"/>
        <v>1.0545046280000001</v>
      </c>
      <c r="O564" s="73">
        <f t="shared" si="164"/>
        <v>0</v>
      </c>
      <c r="P564" s="70">
        <f t="shared" si="165"/>
        <v>36.336436829999997</v>
      </c>
      <c r="Q564" s="70">
        <f t="shared" si="166"/>
        <v>0</v>
      </c>
      <c r="R564" s="75" t="str">
        <f t="shared" si="167"/>
        <v>J=</v>
      </c>
      <c r="S564" s="71">
        <f t="shared" si="168"/>
        <v>45000</v>
      </c>
      <c r="T564" s="8"/>
      <c r="U564" s="8"/>
      <c r="V564" s="8"/>
      <c r="W564" s="8"/>
      <c r="X564" s="1"/>
      <c r="Y564" s="8"/>
      <c r="Z564" s="8"/>
      <c r="AA564" s="8"/>
      <c r="AB564" s="8"/>
      <c r="AC564" s="8"/>
      <c r="AD564" s="9"/>
      <c r="AE564" s="8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</row>
    <row r="565" spans="1:191" x14ac:dyDescent="0.15">
      <c r="A565" s="68">
        <f t="shared" si="169"/>
        <v>44937</v>
      </c>
      <c r="B565" s="81">
        <f t="shared" si="160"/>
        <v>703.46995305999997</v>
      </c>
      <c r="C565" s="70">
        <f t="shared" si="156"/>
        <v>666.66699999999992</v>
      </c>
      <c r="D565" s="11">
        <f>IF(VLOOKUP(A565,[1]DI!$A$4:$B$15000,2)=0,D564,VLOOKUP(A565,[1]DI!$A$4:$B$15000,2))</f>
        <v>0.13650000000000001</v>
      </c>
      <c r="E565" s="70">
        <f t="shared" si="170"/>
        <v>1.00050788</v>
      </c>
      <c r="F565" s="70">
        <f>(TRUNC(PRODUCT($E$12:$E564),16))</f>
        <v>1.18168310358742</v>
      </c>
      <c r="G565" s="70">
        <f t="shared" si="171"/>
        <v>1.1340688800949099</v>
      </c>
      <c r="H565" s="70">
        <f t="shared" si="172"/>
        <v>1.0419852999999999</v>
      </c>
      <c r="I565" s="69">
        <f t="shared" si="161"/>
        <v>0.04</v>
      </c>
      <c r="J565" s="71">
        <f t="shared" si="162"/>
        <v>44819</v>
      </c>
      <c r="K565" s="72">
        <f t="shared" si="163"/>
        <v>81</v>
      </c>
      <c r="L565" s="73">
        <f t="shared" si="157"/>
        <v>81</v>
      </c>
      <c r="M565" s="74">
        <f t="shared" si="158"/>
        <v>1.012686457</v>
      </c>
      <c r="N565" s="74">
        <f t="shared" si="159"/>
        <v>1.055204402</v>
      </c>
      <c r="O565" s="73">
        <f t="shared" si="164"/>
        <v>0</v>
      </c>
      <c r="P565" s="70">
        <f t="shared" si="165"/>
        <v>36.80295306</v>
      </c>
      <c r="Q565" s="70">
        <f t="shared" si="166"/>
        <v>0</v>
      </c>
      <c r="R565" s="75" t="str">
        <f t="shared" si="167"/>
        <v>J=</v>
      </c>
      <c r="S565" s="71">
        <f t="shared" si="168"/>
        <v>45000</v>
      </c>
      <c r="T565" s="8"/>
      <c r="U565" s="8"/>
      <c r="V565" s="8"/>
      <c r="W565" s="8"/>
      <c r="X565" s="1"/>
      <c r="Y565" s="8"/>
      <c r="Z565" s="8"/>
      <c r="AA565" s="8"/>
      <c r="AB565" s="8"/>
      <c r="AC565" s="8"/>
      <c r="AD565" s="9"/>
      <c r="AE565" s="8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</row>
    <row r="566" spans="1:191" x14ac:dyDescent="0.15">
      <c r="A566" s="68">
        <f t="shared" si="169"/>
        <v>44938</v>
      </c>
      <c r="B566" s="81">
        <f t="shared" si="160"/>
        <v>703.9367792999999</v>
      </c>
      <c r="C566" s="70">
        <f t="shared" si="156"/>
        <v>666.66699999999992</v>
      </c>
      <c r="D566" s="11">
        <f>IF(VLOOKUP(A566,[1]DI!$A$4:$B$15000,2)=0,D565,VLOOKUP(A566,[1]DI!$A$4:$B$15000,2))</f>
        <v>0.13650000000000001</v>
      </c>
      <c r="E566" s="70">
        <f t="shared" si="170"/>
        <v>1.00050788</v>
      </c>
      <c r="F566" s="70">
        <f>(TRUNC(PRODUCT($E$12:$E565),16))</f>
        <v>1.18228325680207</v>
      </c>
      <c r="G566" s="70">
        <f t="shared" si="171"/>
        <v>1.1340688800949099</v>
      </c>
      <c r="H566" s="70">
        <f t="shared" si="172"/>
        <v>1.0425145</v>
      </c>
      <c r="I566" s="69">
        <f t="shared" si="161"/>
        <v>0.04</v>
      </c>
      <c r="J566" s="71">
        <f t="shared" si="162"/>
        <v>44819</v>
      </c>
      <c r="K566" s="72">
        <f t="shared" si="163"/>
        <v>82</v>
      </c>
      <c r="L566" s="73">
        <f t="shared" si="157"/>
        <v>82</v>
      </c>
      <c r="M566" s="74">
        <f t="shared" si="158"/>
        <v>1.0128440809999999</v>
      </c>
      <c r="N566" s="74">
        <f t="shared" si="159"/>
        <v>1.0559046409999999</v>
      </c>
      <c r="O566" s="73">
        <f t="shared" si="164"/>
        <v>0</v>
      </c>
      <c r="P566" s="70">
        <f t="shared" si="165"/>
        <v>37.269779300000003</v>
      </c>
      <c r="Q566" s="70">
        <f t="shared" si="166"/>
        <v>0</v>
      </c>
      <c r="R566" s="75" t="str">
        <f t="shared" si="167"/>
        <v>J=</v>
      </c>
      <c r="S566" s="71">
        <f t="shared" si="168"/>
        <v>45000</v>
      </c>
      <c r="T566" s="8"/>
      <c r="U566" s="8"/>
      <c r="V566" s="8"/>
      <c r="W566" s="8"/>
      <c r="X566" s="1"/>
      <c r="Y566" s="8"/>
      <c r="Z566" s="8"/>
      <c r="AA566" s="8"/>
      <c r="AB566" s="8"/>
      <c r="AC566" s="8"/>
      <c r="AD566" s="9"/>
      <c r="AE566" s="8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</row>
    <row r="567" spans="1:191" x14ac:dyDescent="0.15">
      <c r="A567" s="68">
        <f t="shared" si="169"/>
        <v>44939</v>
      </c>
      <c r="B567" s="81">
        <f t="shared" si="160"/>
        <v>704.40392285999997</v>
      </c>
      <c r="C567" s="70">
        <f t="shared" si="156"/>
        <v>666.66699999999992</v>
      </c>
      <c r="D567" s="11">
        <f>IF(VLOOKUP(A567,[1]DI!$A$4:$B$15000,2)=0,D566,VLOOKUP(A567,[1]DI!$A$4:$B$15000,2))</f>
        <v>0.13650000000000001</v>
      </c>
      <c r="E567" s="70">
        <f t="shared" si="170"/>
        <v>1.00050788</v>
      </c>
      <c r="F567" s="70">
        <f>(TRUNC(PRODUCT($E$12:$E566),16))</f>
        <v>1.18288371482253</v>
      </c>
      <c r="G567" s="70">
        <f t="shared" si="171"/>
        <v>1.1340688800949099</v>
      </c>
      <c r="H567" s="70">
        <f t="shared" si="172"/>
        <v>1.04304398</v>
      </c>
      <c r="I567" s="69">
        <f t="shared" si="161"/>
        <v>0.04</v>
      </c>
      <c r="J567" s="71">
        <f t="shared" si="162"/>
        <v>44819</v>
      </c>
      <c r="K567" s="72">
        <f t="shared" si="163"/>
        <v>83</v>
      </c>
      <c r="L567" s="73">
        <f t="shared" si="157"/>
        <v>83</v>
      </c>
      <c r="M567" s="74">
        <f t="shared" si="158"/>
        <v>1.01300173</v>
      </c>
      <c r="N567" s="74">
        <f t="shared" si="159"/>
        <v>1.0566053559999999</v>
      </c>
      <c r="O567" s="73">
        <f t="shared" si="164"/>
        <v>0</v>
      </c>
      <c r="P567" s="70">
        <f t="shared" si="165"/>
        <v>37.73692286</v>
      </c>
      <c r="Q567" s="70">
        <f t="shared" si="166"/>
        <v>0</v>
      </c>
      <c r="R567" s="75" t="str">
        <f t="shared" si="167"/>
        <v>J=</v>
      </c>
      <c r="S567" s="71">
        <f t="shared" si="168"/>
        <v>45000</v>
      </c>
      <c r="T567" s="8"/>
      <c r="U567" s="8"/>
      <c r="V567" s="8"/>
      <c r="W567" s="8"/>
      <c r="X567" s="1"/>
      <c r="Y567" s="8"/>
      <c r="Z567" s="8"/>
      <c r="AA567" s="8"/>
      <c r="AB567" s="8"/>
      <c r="AC567" s="8"/>
      <c r="AD567" s="9"/>
      <c r="AE567" s="8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</row>
    <row r="568" spans="1:191" x14ac:dyDescent="0.15">
      <c r="A568" s="68">
        <f t="shared" si="169"/>
        <v>44942</v>
      </c>
      <c r="B568" s="81">
        <f t="shared" si="160"/>
        <v>704.87137109999992</v>
      </c>
      <c r="C568" s="70">
        <f t="shared" si="156"/>
        <v>666.66699999999992</v>
      </c>
      <c r="D568" s="11">
        <f>IF(VLOOKUP(A568,[1]DI!$A$4:$B$15000,2)=0,D567,VLOOKUP(A568,[1]DI!$A$4:$B$15000,2))</f>
        <v>0.13650000000000001</v>
      </c>
      <c r="E568" s="70">
        <f t="shared" si="170"/>
        <v>1.00050788</v>
      </c>
      <c r="F568" s="70">
        <f>(TRUNC(PRODUCT($E$12:$E567),16))</f>
        <v>1.18348447780362</v>
      </c>
      <c r="G568" s="70">
        <f t="shared" si="171"/>
        <v>1.1340688800949099</v>
      </c>
      <c r="H568" s="70">
        <f t="shared" si="172"/>
        <v>1.0435737199999999</v>
      </c>
      <c r="I568" s="69">
        <f t="shared" si="161"/>
        <v>0.04</v>
      </c>
      <c r="J568" s="71">
        <f t="shared" si="162"/>
        <v>44819</v>
      </c>
      <c r="K568" s="72">
        <f t="shared" si="163"/>
        <v>84</v>
      </c>
      <c r="L568" s="73">
        <f t="shared" si="157"/>
        <v>84</v>
      </c>
      <c r="M568" s="74">
        <f t="shared" si="158"/>
        <v>1.013159404</v>
      </c>
      <c r="N568" s="74">
        <f t="shared" si="159"/>
        <v>1.057306528</v>
      </c>
      <c r="O568" s="73">
        <f t="shared" si="164"/>
        <v>0</v>
      </c>
      <c r="P568" s="70">
        <f t="shared" si="165"/>
        <v>38.204371100000003</v>
      </c>
      <c r="Q568" s="70">
        <f t="shared" si="166"/>
        <v>0</v>
      </c>
      <c r="R568" s="75" t="str">
        <f t="shared" si="167"/>
        <v>J=</v>
      </c>
      <c r="S568" s="71">
        <f t="shared" si="168"/>
        <v>45000</v>
      </c>
      <c r="T568" s="8"/>
      <c r="U568" s="8"/>
      <c r="V568" s="8"/>
      <c r="W568" s="8"/>
      <c r="X568" s="1"/>
      <c r="Y568" s="8"/>
      <c r="Z568" s="8"/>
      <c r="AA568" s="8"/>
      <c r="AB568" s="8"/>
      <c r="AC568" s="8"/>
      <c r="AD568" s="9"/>
      <c r="AE568" s="8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</row>
    <row r="569" spans="1:191" x14ac:dyDescent="0.15">
      <c r="A569" s="68">
        <f t="shared" si="169"/>
        <v>44943</v>
      </c>
      <c r="B569" s="81">
        <f t="shared" si="160"/>
        <v>705.33912999999995</v>
      </c>
      <c r="C569" s="70">
        <f t="shared" si="156"/>
        <v>666.66699999999992</v>
      </c>
      <c r="D569" s="11">
        <f>IF(VLOOKUP(A569,[1]DI!$A$4:$B$15000,2)=0,D568,VLOOKUP(A569,[1]DI!$A$4:$B$15000,2))</f>
        <v>0.13650000000000001</v>
      </c>
      <c r="E569" s="70">
        <f t="shared" si="170"/>
        <v>1.00050788</v>
      </c>
      <c r="F569" s="70">
        <f>(TRUNC(PRODUCT($E$12:$E568),16))</f>
        <v>1.1840855459002</v>
      </c>
      <c r="G569" s="70">
        <f t="shared" si="171"/>
        <v>1.1340688800949099</v>
      </c>
      <c r="H569" s="70">
        <f t="shared" si="172"/>
        <v>1.04410373</v>
      </c>
      <c r="I569" s="69">
        <f t="shared" si="161"/>
        <v>0.04</v>
      </c>
      <c r="J569" s="71">
        <f t="shared" si="162"/>
        <v>44819</v>
      </c>
      <c r="K569" s="72">
        <f t="shared" si="163"/>
        <v>85</v>
      </c>
      <c r="L569" s="73">
        <f t="shared" si="157"/>
        <v>85</v>
      </c>
      <c r="M569" s="74">
        <f t="shared" si="158"/>
        <v>1.013317102</v>
      </c>
      <c r="N569" s="74">
        <f t="shared" si="159"/>
        <v>1.058008166</v>
      </c>
      <c r="O569" s="73">
        <f t="shared" si="164"/>
        <v>0</v>
      </c>
      <c r="P569" s="70">
        <f t="shared" si="165"/>
        <v>38.672130000000003</v>
      </c>
      <c r="Q569" s="70">
        <f t="shared" si="166"/>
        <v>0</v>
      </c>
      <c r="R569" s="75" t="str">
        <f t="shared" si="167"/>
        <v>J=</v>
      </c>
      <c r="S569" s="71">
        <f t="shared" si="168"/>
        <v>45000</v>
      </c>
      <c r="T569" s="8"/>
      <c r="U569" s="8"/>
      <c r="V569" s="8"/>
      <c r="W569" s="8"/>
      <c r="X569" s="1"/>
      <c r="Y569" s="8"/>
      <c r="Z569" s="8"/>
      <c r="AA569" s="8"/>
      <c r="AB569" s="8"/>
      <c r="AC569" s="8"/>
      <c r="AD569" s="9"/>
      <c r="AE569" s="8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</row>
    <row r="570" spans="1:191" x14ac:dyDescent="0.15">
      <c r="A570" s="68">
        <f t="shared" si="169"/>
        <v>44944</v>
      </c>
      <c r="B570" s="81">
        <f t="shared" si="160"/>
        <v>705.80719956999997</v>
      </c>
      <c r="C570" s="70">
        <f t="shared" ref="C570:C633" si="173">(C569-Q569)</f>
        <v>666.66699999999992</v>
      </c>
      <c r="D570" s="11">
        <f>IF(VLOOKUP(A570,[1]DI!$A$4:$B$15000,2)=0,D569,VLOOKUP(A570,[1]DI!$A$4:$B$15000,2))</f>
        <v>0.13650000000000001</v>
      </c>
      <c r="E570" s="70">
        <f t="shared" si="170"/>
        <v>1.00050788</v>
      </c>
      <c r="F570" s="70">
        <f>(TRUNC(PRODUCT($E$12:$E569),16))</f>
        <v>1.18468691926725</v>
      </c>
      <c r="G570" s="70">
        <f t="shared" si="171"/>
        <v>1.1340688800949099</v>
      </c>
      <c r="H570" s="70">
        <f t="shared" si="172"/>
        <v>1.04463401</v>
      </c>
      <c r="I570" s="69">
        <f t="shared" si="161"/>
        <v>0.04</v>
      </c>
      <c r="J570" s="71">
        <f t="shared" si="162"/>
        <v>44819</v>
      </c>
      <c r="K570" s="72">
        <f t="shared" si="163"/>
        <v>86</v>
      </c>
      <c r="L570" s="73">
        <f t="shared" ref="L570:L633" si="174">IF(AND(K570=1,K569=1),1,IF(K570&gt;0,IF(K570=K569,K570+1,K570),0))</f>
        <v>86</v>
      </c>
      <c r="M570" s="74">
        <f t="shared" ref="M570:M633" si="175">ROUND((I570+1)^(L570/252),9)</f>
        <v>1.0134748250000001</v>
      </c>
      <c r="N570" s="74">
        <f t="shared" ref="N570:N633" si="176">ROUND(H570*M570,9)</f>
        <v>1.05871027</v>
      </c>
      <c r="O570" s="73">
        <f t="shared" si="164"/>
        <v>0</v>
      </c>
      <c r="P570" s="70">
        <f t="shared" si="165"/>
        <v>39.14019957</v>
      </c>
      <c r="Q570" s="70">
        <f t="shared" si="166"/>
        <v>0</v>
      </c>
      <c r="R570" s="75" t="str">
        <f t="shared" si="167"/>
        <v>J=</v>
      </c>
      <c r="S570" s="71">
        <f t="shared" si="168"/>
        <v>45000</v>
      </c>
      <c r="T570" s="8"/>
      <c r="U570" s="8"/>
      <c r="V570" s="8"/>
      <c r="W570" s="8"/>
      <c r="X570" s="1"/>
      <c r="Y570" s="8"/>
      <c r="Z570" s="8"/>
      <c r="AA570" s="8"/>
      <c r="AB570" s="8"/>
      <c r="AC570" s="8"/>
      <c r="AD570" s="9"/>
      <c r="AE570" s="8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</row>
    <row r="571" spans="1:191" x14ac:dyDescent="0.15">
      <c r="A571" s="68">
        <f t="shared" si="169"/>
        <v>44945</v>
      </c>
      <c r="B571" s="81">
        <f t="shared" si="160"/>
        <v>706.27558046999991</v>
      </c>
      <c r="C571" s="70">
        <f t="shared" si="173"/>
        <v>666.66699999999992</v>
      </c>
      <c r="D571" s="11">
        <f>IF(VLOOKUP(A571,[1]DI!$A$4:$B$15000,2)=0,D570,VLOOKUP(A571,[1]DI!$A$4:$B$15000,2))</f>
        <v>0.13650000000000001</v>
      </c>
      <c r="E571" s="70">
        <f t="shared" si="170"/>
        <v>1.00050788</v>
      </c>
      <c r="F571" s="70">
        <f>(TRUNC(PRODUCT($E$12:$E570),16))</f>
        <v>1.18528859805981</v>
      </c>
      <c r="G571" s="70">
        <f t="shared" si="171"/>
        <v>1.1340688800949099</v>
      </c>
      <c r="H571" s="70">
        <f t="shared" si="172"/>
        <v>1.0451645599999999</v>
      </c>
      <c r="I571" s="69">
        <f t="shared" si="161"/>
        <v>0.04</v>
      </c>
      <c r="J571" s="71">
        <f t="shared" si="162"/>
        <v>44819</v>
      </c>
      <c r="K571" s="72">
        <f t="shared" si="163"/>
        <v>87</v>
      </c>
      <c r="L571" s="73">
        <f t="shared" si="174"/>
        <v>87</v>
      </c>
      <c r="M571" s="74">
        <f t="shared" si="175"/>
        <v>1.0136325719999999</v>
      </c>
      <c r="N571" s="74">
        <f t="shared" si="176"/>
        <v>1.0594128410000001</v>
      </c>
      <c r="O571" s="73">
        <f t="shared" si="164"/>
        <v>0</v>
      </c>
      <c r="P571" s="70">
        <f t="shared" si="165"/>
        <v>39.60858047</v>
      </c>
      <c r="Q571" s="70">
        <f t="shared" si="166"/>
        <v>0</v>
      </c>
      <c r="R571" s="75" t="str">
        <f t="shared" si="167"/>
        <v>J=</v>
      </c>
      <c r="S571" s="71">
        <f t="shared" si="168"/>
        <v>45000</v>
      </c>
      <c r="T571" s="8"/>
      <c r="U571" s="8"/>
      <c r="V571" s="8"/>
      <c r="W571" s="8"/>
      <c r="X571" s="1"/>
      <c r="Y571" s="8"/>
      <c r="Z571" s="8"/>
      <c r="AA571" s="8"/>
      <c r="AB571" s="8"/>
      <c r="AC571" s="8"/>
      <c r="AD571" s="9"/>
      <c r="AE571" s="8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</row>
    <row r="572" spans="1:191" x14ac:dyDescent="0.15">
      <c r="A572" s="68">
        <f t="shared" si="169"/>
        <v>44946</v>
      </c>
      <c r="B572" s="81">
        <f t="shared" si="160"/>
        <v>706.74426602999995</v>
      </c>
      <c r="C572" s="70">
        <f t="shared" si="173"/>
        <v>666.66699999999992</v>
      </c>
      <c r="D572" s="11">
        <f>IF(VLOOKUP(A572,[1]DI!$A$4:$B$15000,2)=0,D571,VLOOKUP(A572,[1]DI!$A$4:$B$15000,2))</f>
        <v>0.13650000000000001</v>
      </c>
      <c r="E572" s="70">
        <f t="shared" si="170"/>
        <v>1.00050788</v>
      </c>
      <c r="F572" s="70">
        <f>(TRUNC(PRODUCT($E$12:$E571),16))</f>
        <v>1.1858905824329899</v>
      </c>
      <c r="G572" s="70">
        <f t="shared" si="171"/>
        <v>1.1340688800949099</v>
      </c>
      <c r="H572" s="70">
        <f t="shared" si="172"/>
        <v>1.04569537</v>
      </c>
      <c r="I572" s="69">
        <f t="shared" si="161"/>
        <v>0.04</v>
      </c>
      <c r="J572" s="71">
        <f t="shared" si="162"/>
        <v>44819</v>
      </c>
      <c r="K572" s="72">
        <f t="shared" si="163"/>
        <v>88</v>
      </c>
      <c r="L572" s="73">
        <f t="shared" si="174"/>
        <v>88</v>
      </c>
      <c r="M572" s="74">
        <f t="shared" si="175"/>
        <v>1.013790344</v>
      </c>
      <c r="N572" s="74">
        <f t="shared" si="176"/>
        <v>1.0601158690000001</v>
      </c>
      <c r="O572" s="73">
        <f t="shared" si="164"/>
        <v>0</v>
      </c>
      <c r="P572" s="70">
        <f t="shared" si="165"/>
        <v>40.077266029999997</v>
      </c>
      <c r="Q572" s="70">
        <f t="shared" si="166"/>
        <v>0</v>
      </c>
      <c r="R572" s="75" t="str">
        <f t="shared" si="167"/>
        <v>J=</v>
      </c>
      <c r="S572" s="71">
        <f t="shared" si="168"/>
        <v>45000</v>
      </c>
      <c r="T572" s="8"/>
      <c r="U572" s="8"/>
      <c r="V572" s="8"/>
      <c r="W572" s="8"/>
      <c r="X572" s="1"/>
      <c r="Y572" s="8"/>
      <c r="Z572" s="8"/>
      <c r="AA572" s="8"/>
      <c r="AB572" s="8"/>
      <c r="AC572" s="8"/>
      <c r="AD572" s="9"/>
      <c r="AE572" s="8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</row>
    <row r="573" spans="1:191" x14ac:dyDescent="0.15">
      <c r="A573" s="68">
        <f t="shared" si="169"/>
        <v>44949</v>
      </c>
      <c r="B573" s="81">
        <f t="shared" si="160"/>
        <v>707.21326892999991</v>
      </c>
      <c r="C573" s="70">
        <f t="shared" si="173"/>
        <v>666.66699999999992</v>
      </c>
      <c r="D573" s="11">
        <f>IF(VLOOKUP(A573,[1]DI!$A$4:$B$15000,2)=0,D572,VLOOKUP(A573,[1]DI!$A$4:$B$15000,2))</f>
        <v>0.13650000000000001</v>
      </c>
      <c r="E573" s="70">
        <f t="shared" si="170"/>
        <v>1.00050788</v>
      </c>
      <c r="F573" s="70">
        <f>(TRUNC(PRODUCT($E$12:$E572),16))</f>
        <v>1.1864928725420001</v>
      </c>
      <c r="G573" s="70">
        <f t="shared" si="171"/>
        <v>1.1340688800949099</v>
      </c>
      <c r="H573" s="70">
        <f t="shared" si="172"/>
        <v>1.04622646</v>
      </c>
      <c r="I573" s="69">
        <f t="shared" si="161"/>
        <v>0.04</v>
      </c>
      <c r="J573" s="71">
        <f t="shared" si="162"/>
        <v>44819</v>
      </c>
      <c r="K573" s="72">
        <f t="shared" si="163"/>
        <v>89</v>
      </c>
      <c r="L573" s="73">
        <f t="shared" si="174"/>
        <v>89</v>
      </c>
      <c r="M573" s="74">
        <f t="shared" si="175"/>
        <v>1.0139481400000001</v>
      </c>
      <c r="N573" s="74">
        <f t="shared" si="176"/>
        <v>1.060819373</v>
      </c>
      <c r="O573" s="73">
        <f t="shared" si="164"/>
        <v>0</v>
      </c>
      <c r="P573" s="70">
        <f t="shared" si="165"/>
        <v>40.546268929999997</v>
      </c>
      <c r="Q573" s="70">
        <f t="shared" si="166"/>
        <v>0</v>
      </c>
      <c r="R573" s="75" t="str">
        <f t="shared" si="167"/>
        <v>J=</v>
      </c>
      <c r="S573" s="71">
        <f t="shared" si="168"/>
        <v>45000</v>
      </c>
      <c r="T573" s="8"/>
      <c r="U573" s="8"/>
      <c r="V573" s="8"/>
      <c r="W573" s="8"/>
      <c r="X573" s="1"/>
      <c r="Y573" s="8"/>
      <c r="Z573" s="8"/>
      <c r="AA573" s="8"/>
      <c r="AB573" s="8"/>
      <c r="AC573" s="8"/>
      <c r="AD573" s="9"/>
      <c r="AE573" s="8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</row>
    <row r="574" spans="1:191" x14ac:dyDescent="0.15">
      <c r="A574" s="68">
        <f t="shared" si="169"/>
        <v>44950</v>
      </c>
      <c r="B574" s="81">
        <f t="shared" si="160"/>
        <v>707.68258383999989</v>
      </c>
      <c r="C574" s="70">
        <f t="shared" si="173"/>
        <v>666.66699999999992</v>
      </c>
      <c r="D574" s="11">
        <f>IF(VLOOKUP(A574,[1]DI!$A$4:$B$15000,2)=0,D573,VLOOKUP(A574,[1]DI!$A$4:$B$15000,2))</f>
        <v>0.13650000000000001</v>
      </c>
      <c r="E574" s="70">
        <f t="shared" si="170"/>
        <v>1.00050788</v>
      </c>
      <c r="F574" s="70">
        <f>(TRUNC(PRODUCT($E$12:$E573),16))</f>
        <v>1.18709546854211</v>
      </c>
      <c r="G574" s="70">
        <f t="shared" si="171"/>
        <v>1.1340688800949099</v>
      </c>
      <c r="H574" s="70">
        <f t="shared" si="172"/>
        <v>1.0467578200000001</v>
      </c>
      <c r="I574" s="69">
        <f t="shared" si="161"/>
        <v>0.04</v>
      </c>
      <c r="J574" s="71">
        <f t="shared" si="162"/>
        <v>44819</v>
      </c>
      <c r="K574" s="72">
        <f t="shared" si="163"/>
        <v>90</v>
      </c>
      <c r="L574" s="73">
        <f t="shared" si="174"/>
        <v>90</v>
      </c>
      <c r="M574" s="74">
        <f t="shared" si="175"/>
        <v>1.0141059610000001</v>
      </c>
      <c r="N574" s="74">
        <f t="shared" si="176"/>
        <v>1.0615233449999999</v>
      </c>
      <c r="O574" s="73">
        <f t="shared" si="164"/>
        <v>0</v>
      </c>
      <c r="P574" s="70">
        <f t="shared" si="165"/>
        <v>41.015583839999998</v>
      </c>
      <c r="Q574" s="70">
        <f t="shared" si="166"/>
        <v>0</v>
      </c>
      <c r="R574" s="75" t="str">
        <f t="shared" si="167"/>
        <v>J=</v>
      </c>
      <c r="S574" s="71">
        <f t="shared" si="168"/>
        <v>45000</v>
      </c>
      <c r="T574" s="8"/>
      <c r="U574" s="8"/>
      <c r="V574" s="8"/>
      <c r="W574" s="8"/>
      <c r="X574" s="1"/>
      <c r="Y574" s="8"/>
      <c r="Z574" s="8"/>
      <c r="AA574" s="8"/>
      <c r="AB574" s="8"/>
      <c r="AC574" s="8"/>
      <c r="AD574" s="9"/>
      <c r="AE574" s="8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</row>
    <row r="575" spans="1:191" x14ac:dyDescent="0.15">
      <c r="A575" s="68">
        <f t="shared" si="169"/>
        <v>44951</v>
      </c>
      <c r="B575" s="81">
        <f t="shared" si="160"/>
        <v>708.15221006999991</v>
      </c>
      <c r="C575" s="70">
        <f t="shared" si="173"/>
        <v>666.66699999999992</v>
      </c>
      <c r="D575" s="11">
        <f>IF(VLOOKUP(A575,[1]DI!$A$4:$B$15000,2)=0,D574,VLOOKUP(A575,[1]DI!$A$4:$B$15000,2))</f>
        <v>0.13650000000000001</v>
      </c>
      <c r="E575" s="70">
        <f t="shared" si="170"/>
        <v>1.00050788</v>
      </c>
      <c r="F575" s="70">
        <f>(TRUNC(PRODUCT($E$12:$E574),16))</f>
        <v>1.1876983705886699</v>
      </c>
      <c r="G575" s="70">
        <f t="shared" si="171"/>
        <v>1.1340688800949099</v>
      </c>
      <c r="H575" s="70">
        <f t="shared" si="172"/>
        <v>1.0472894500000001</v>
      </c>
      <c r="I575" s="69">
        <f t="shared" si="161"/>
        <v>0.04</v>
      </c>
      <c r="J575" s="71">
        <f t="shared" si="162"/>
        <v>44819</v>
      </c>
      <c r="K575" s="72">
        <f t="shared" si="163"/>
        <v>91</v>
      </c>
      <c r="L575" s="73">
        <f t="shared" si="174"/>
        <v>91</v>
      </c>
      <c r="M575" s="74">
        <f t="shared" si="175"/>
        <v>1.014263806</v>
      </c>
      <c r="N575" s="74">
        <f t="shared" si="176"/>
        <v>1.0622277840000001</v>
      </c>
      <c r="O575" s="73">
        <f t="shared" si="164"/>
        <v>0</v>
      </c>
      <c r="P575" s="70">
        <f t="shared" si="165"/>
        <v>41.485210070000001</v>
      </c>
      <c r="Q575" s="70">
        <f t="shared" si="166"/>
        <v>0</v>
      </c>
      <c r="R575" s="75" t="str">
        <f t="shared" si="167"/>
        <v>J=</v>
      </c>
      <c r="S575" s="71">
        <f t="shared" si="168"/>
        <v>45000</v>
      </c>
      <c r="T575" s="8"/>
      <c r="U575" s="8"/>
      <c r="V575" s="8"/>
      <c r="W575" s="8"/>
      <c r="X575" s="1"/>
      <c r="Y575" s="8"/>
      <c r="Z575" s="8"/>
      <c r="AA575" s="8"/>
      <c r="AB575" s="8"/>
      <c r="AC575" s="8"/>
      <c r="AD575" s="9"/>
      <c r="AE575" s="8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</row>
    <row r="576" spans="1:191" x14ac:dyDescent="0.15">
      <c r="A576" s="68">
        <f t="shared" si="169"/>
        <v>44952</v>
      </c>
      <c r="B576" s="81">
        <f t="shared" si="160"/>
        <v>708.62214096999992</v>
      </c>
      <c r="C576" s="70">
        <f t="shared" si="173"/>
        <v>666.66699999999992</v>
      </c>
      <c r="D576" s="11">
        <f>IF(VLOOKUP(A576,[1]DI!$A$4:$B$15000,2)=0,D575,VLOOKUP(A576,[1]DI!$A$4:$B$15000,2))</f>
        <v>0.13650000000000001</v>
      </c>
      <c r="E576" s="70">
        <f t="shared" si="170"/>
        <v>1.00050788</v>
      </c>
      <c r="F576" s="70">
        <f>(TRUNC(PRODUCT($E$12:$E575),16))</f>
        <v>1.1883015788371201</v>
      </c>
      <c r="G576" s="70">
        <f t="shared" si="171"/>
        <v>1.1340688800949099</v>
      </c>
      <c r="H576" s="70">
        <f t="shared" si="172"/>
        <v>1.04782134</v>
      </c>
      <c r="I576" s="69">
        <f t="shared" si="161"/>
        <v>0.04</v>
      </c>
      <c r="J576" s="71">
        <f t="shared" si="162"/>
        <v>44819</v>
      </c>
      <c r="K576" s="72">
        <f t="shared" si="163"/>
        <v>92</v>
      </c>
      <c r="L576" s="73">
        <f t="shared" si="174"/>
        <v>92</v>
      </c>
      <c r="M576" s="74">
        <f t="shared" si="175"/>
        <v>1.014421676</v>
      </c>
      <c r="N576" s="74">
        <f t="shared" si="176"/>
        <v>1.0629326800000001</v>
      </c>
      <c r="O576" s="73">
        <f t="shared" si="164"/>
        <v>0</v>
      </c>
      <c r="P576" s="70">
        <f t="shared" si="165"/>
        <v>41.955140970000002</v>
      </c>
      <c r="Q576" s="70">
        <f t="shared" si="166"/>
        <v>0</v>
      </c>
      <c r="R576" s="75" t="str">
        <f t="shared" si="167"/>
        <v>J=</v>
      </c>
      <c r="S576" s="71">
        <f t="shared" si="168"/>
        <v>45000</v>
      </c>
      <c r="T576" s="8"/>
      <c r="U576" s="8"/>
      <c r="V576" s="8"/>
      <c r="W576" s="8"/>
      <c r="X576" s="1"/>
      <c r="Y576" s="8"/>
      <c r="Z576" s="8"/>
      <c r="AA576" s="8"/>
      <c r="AB576" s="8"/>
      <c r="AC576" s="8"/>
      <c r="AD576" s="9"/>
      <c r="AE576" s="8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</row>
    <row r="577" spans="1:191" x14ac:dyDescent="0.15">
      <c r="A577" s="68">
        <f t="shared" si="169"/>
        <v>44953</v>
      </c>
      <c r="B577" s="81">
        <f t="shared" si="160"/>
        <v>709.09239053999988</v>
      </c>
      <c r="C577" s="70">
        <f t="shared" si="173"/>
        <v>666.66699999999992</v>
      </c>
      <c r="D577" s="11">
        <f>IF(VLOOKUP(A577,[1]DI!$A$4:$B$15000,2)=0,D576,VLOOKUP(A577,[1]DI!$A$4:$B$15000,2))</f>
        <v>0.13650000000000001</v>
      </c>
      <c r="E577" s="70">
        <f t="shared" si="170"/>
        <v>1.00050788</v>
      </c>
      <c r="F577" s="70">
        <f>(TRUNC(PRODUCT($E$12:$E576),16))</f>
        <v>1.1889050934429799</v>
      </c>
      <c r="G577" s="70">
        <f t="shared" si="171"/>
        <v>1.1340688800949099</v>
      </c>
      <c r="H577" s="70">
        <f t="shared" si="172"/>
        <v>1.0483535100000001</v>
      </c>
      <c r="I577" s="69">
        <f t="shared" si="161"/>
        <v>0.04</v>
      </c>
      <c r="J577" s="71">
        <f t="shared" si="162"/>
        <v>44819</v>
      </c>
      <c r="K577" s="72">
        <f t="shared" si="163"/>
        <v>93</v>
      </c>
      <c r="L577" s="73">
        <f t="shared" si="174"/>
        <v>93</v>
      </c>
      <c r="M577" s="74">
        <f t="shared" si="175"/>
        <v>1.0145795710000001</v>
      </c>
      <c r="N577" s="74">
        <f t="shared" si="176"/>
        <v>1.0636380540000001</v>
      </c>
      <c r="O577" s="73">
        <f t="shared" si="164"/>
        <v>0</v>
      </c>
      <c r="P577" s="70">
        <f t="shared" si="165"/>
        <v>42.425390540000002</v>
      </c>
      <c r="Q577" s="70">
        <f t="shared" si="166"/>
        <v>0</v>
      </c>
      <c r="R577" s="75" t="str">
        <f t="shared" si="167"/>
        <v>J=</v>
      </c>
      <c r="S577" s="71">
        <f t="shared" si="168"/>
        <v>45000</v>
      </c>
      <c r="T577" s="8"/>
      <c r="U577" s="8"/>
      <c r="V577" s="8"/>
      <c r="W577" s="8"/>
      <c r="X577" s="1"/>
      <c r="Y577" s="8"/>
      <c r="Z577" s="8"/>
      <c r="AA577" s="8"/>
      <c r="AB577" s="8"/>
      <c r="AC577" s="8"/>
      <c r="AD577" s="9"/>
      <c r="AE577" s="8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</row>
    <row r="578" spans="1:191" x14ac:dyDescent="0.15">
      <c r="A578" s="68">
        <f t="shared" si="169"/>
        <v>44956</v>
      </c>
      <c r="B578" s="81">
        <f t="shared" si="160"/>
        <v>709.56295210999997</v>
      </c>
      <c r="C578" s="70">
        <f t="shared" si="173"/>
        <v>666.66699999999992</v>
      </c>
      <c r="D578" s="11">
        <f>IF(VLOOKUP(A578,[1]DI!$A$4:$B$15000,2)=0,D577,VLOOKUP(A578,[1]DI!$A$4:$B$15000,2))</f>
        <v>0.13650000000000001</v>
      </c>
      <c r="E578" s="70">
        <f t="shared" si="170"/>
        <v>1.00050788</v>
      </c>
      <c r="F578" s="70">
        <f>(TRUNC(PRODUCT($E$12:$E577),16))</f>
        <v>1.18950891456184</v>
      </c>
      <c r="G578" s="70">
        <f t="shared" si="171"/>
        <v>1.1340688800949099</v>
      </c>
      <c r="H578" s="70">
        <f t="shared" si="172"/>
        <v>1.0488859500000001</v>
      </c>
      <c r="I578" s="69">
        <f t="shared" si="161"/>
        <v>0.04</v>
      </c>
      <c r="J578" s="71">
        <f t="shared" si="162"/>
        <v>44819</v>
      </c>
      <c r="K578" s="72">
        <f t="shared" si="163"/>
        <v>94</v>
      </c>
      <c r="L578" s="73">
        <f t="shared" si="174"/>
        <v>94</v>
      </c>
      <c r="M578" s="74">
        <f t="shared" si="175"/>
        <v>1.0147374899999999</v>
      </c>
      <c r="N578" s="74">
        <f t="shared" si="176"/>
        <v>1.064343896</v>
      </c>
      <c r="O578" s="73">
        <f t="shared" si="164"/>
        <v>0</v>
      </c>
      <c r="P578" s="70">
        <f t="shared" si="165"/>
        <v>42.895952110000003</v>
      </c>
      <c r="Q578" s="70">
        <f t="shared" si="166"/>
        <v>0</v>
      </c>
      <c r="R578" s="75" t="str">
        <f t="shared" si="167"/>
        <v>J=</v>
      </c>
      <c r="S578" s="71">
        <f t="shared" si="168"/>
        <v>45000</v>
      </c>
      <c r="T578" s="8"/>
      <c r="U578" s="8"/>
      <c r="V578" s="8"/>
      <c r="W578" s="8"/>
      <c r="X578" s="1"/>
      <c r="Y578" s="8"/>
      <c r="Z578" s="8"/>
      <c r="AA578" s="8"/>
      <c r="AB578" s="8"/>
      <c r="AC578" s="8"/>
      <c r="AD578" s="9"/>
      <c r="AE578" s="8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</row>
    <row r="579" spans="1:191" x14ac:dyDescent="0.15">
      <c r="A579" s="68">
        <f t="shared" si="169"/>
        <v>44957</v>
      </c>
      <c r="B579" s="81">
        <f t="shared" si="160"/>
        <v>710.03382567999995</v>
      </c>
      <c r="C579" s="70">
        <f t="shared" si="173"/>
        <v>666.66699999999992</v>
      </c>
      <c r="D579" s="11">
        <f>IF(VLOOKUP(A579,[1]DI!$A$4:$B$15000,2)=0,D578,VLOOKUP(A579,[1]DI!$A$4:$B$15000,2))</f>
        <v>0.13650000000000001</v>
      </c>
      <c r="E579" s="70">
        <f t="shared" si="170"/>
        <v>1.00050788</v>
      </c>
      <c r="F579" s="70">
        <f>(TRUNC(PRODUCT($E$12:$E578),16))</f>
        <v>1.19011304234937</v>
      </c>
      <c r="G579" s="70">
        <f t="shared" si="171"/>
        <v>1.1340688800949099</v>
      </c>
      <c r="H579" s="70">
        <f t="shared" si="172"/>
        <v>1.0494186599999999</v>
      </c>
      <c r="I579" s="69">
        <f t="shared" si="161"/>
        <v>0.04</v>
      </c>
      <c r="J579" s="71">
        <f t="shared" si="162"/>
        <v>44819</v>
      </c>
      <c r="K579" s="72">
        <f t="shared" si="163"/>
        <v>95</v>
      </c>
      <c r="L579" s="73">
        <f t="shared" si="174"/>
        <v>95</v>
      </c>
      <c r="M579" s="74">
        <f t="shared" si="175"/>
        <v>1.014895434</v>
      </c>
      <c r="N579" s="74">
        <f t="shared" si="176"/>
        <v>1.065050206</v>
      </c>
      <c r="O579" s="73">
        <f t="shared" si="164"/>
        <v>0</v>
      </c>
      <c r="P579" s="70">
        <f t="shared" si="165"/>
        <v>43.366825679999998</v>
      </c>
      <c r="Q579" s="70">
        <f t="shared" si="166"/>
        <v>0</v>
      </c>
      <c r="R579" s="75" t="str">
        <f t="shared" si="167"/>
        <v>J=</v>
      </c>
      <c r="S579" s="71">
        <f t="shared" si="168"/>
        <v>45000</v>
      </c>
      <c r="T579" s="8"/>
      <c r="U579" s="8"/>
      <c r="V579" s="8"/>
      <c r="W579" s="8"/>
      <c r="X579" s="1"/>
      <c r="Y579" s="8"/>
      <c r="Z579" s="8"/>
      <c r="AA579" s="8"/>
      <c r="AB579" s="8"/>
      <c r="AC579" s="8"/>
      <c r="AD579" s="9"/>
      <c r="AE579" s="8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</row>
    <row r="580" spans="1:191" x14ac:dyDescent="0.15">
      <c r="A580" s="68">
        <f t="shared" si="169"/>
        <v>44958</v>
      </c>
      <c r="B580" s="81">
        <f t="shared" si="160"/>
        <v>710.50501124999994</v>
      </c>
      <c r="C580" s="70">
        <f t="shared" si="173"/>
        <v>666.66699999999992</v>
      </c>
      <c r="D580" s="11">
        <f>IF(VLOOKUP(A580,[1]DI!$A$4:$B$15000,2)=0,D579,VLOOKUP(A580,[1]DI!$A$4:$B$15000,2))</f>
        <v>0.13650000000000001</v>
      </c>
      <c r="E580" s="70">
        <f t="shared" si="170"/>
        <v>1.00050788</v>
      </c>
      <c r="F580" s="70">
        <f>(TRUNC(PRODUCT($E$12:$E579),16))</f>
        <v>1.19071747696132</v>
      </c>
      <c r="G580" s="70">
        <f t="shared" si="171"/>
        <v>1.1340688800949099</v>
      </c>
      <c r="H580" s="70">
        <f t="shared" si="172"/>
        <v>1.04995164</v>
      </c>
      <c r="I580" s="69">
        <f t="shared" si="161"/>
        <v>0.04</v>
      </c>
      <c r="J580" s="71">
        <f t="shared" si="162"/>
        <v>44819</v>
      </c>
      <c r="K580" s="72">
        <f t="shared" si="163"/>
        <v>96</v>
      </c>
      <c r="L580" s="73">
        <f t="shared" si="174"/>
        <v>96</v>
      </c>
      <c r="M580" s="74">
        <f t="shared" si="175"/>
        <v>1.0150534019999999</v>
      </c>
      <c r="N580" s="74">
        <f t="shared" si="176"/>
        <v>1.0657569840000001</v>
      </c>
      <c r="O580" s="73">
        <f t="shared" si="164"/>
        <v>0</v>
      </c>
      <c r="P580" s="70">
        <f t="shared" si="165"/>
        <v>43.838011250000001</v>
      </c>
      <c r="Q580" s="70">
        <f t="shared" si="166"/>
        <v>0</v>
      </c>
      <c r="R580" s="75" t="str">
        <f t="shared" si="167"/>
        <v>J=</v>
      </c>
      <c r="S580" s="71">
        <f t="shared" si="168"/>
        <v>45000</v>
      </c>
      <c r="T580" s="8"/>
      <c r="U580" s="8"/>
      <c r="V580" s="8"/>
      <c r="W580" s="8"/>
      <c r="X580" s="1"/>
      <c r="Y580" s="8"/>
      <c r="Z580" s="8"/>
      <c r="AA580" s="8"/>
      <c r="AB580" s="8"/>
      <c r="AC580" s="8"/>
      <c r="AD580" s="9"/>
      <c r="AE580" s="8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</row>
    <row r="581" spans="1:191" x14ac:dyDescent="0.15">
      <c r="A581" s="68">
        <f t="shared" si="169"/>
        <v>44959</v>
      </c>
      <c r="B581" s="81">
        <f t="shared" si="160"/>
        <v>710.97650947999989</v>
      </c>
      <c r="C581" s="70">
        <f t="shared" si="173"/>
        <v>666.66699999999992</v>
      </c>
      <c r="D581" s="11">
        <f>IF(VLOOKUP(A581,[1]DI!$A$4:$B$15000,2)=0,D580,VLOOKUP(A581,[1]DI!$A$4:$B$15000,2))</f>
        <v>0.13650000000000001</v>
      </c>
      <c r="E581" s="70">
        <f t="shared" si="170"/>
        <v>1.00050788</v>
      </c>
      <c r="F581" s="70">
        <f>(TRUNC(PRODUCT($E$12:$E580),16))</f>
        <v>1.1913222185535199</v>
      </c>
      <c r="G581" s="70">
        <f t="shared" si="171"/>
        <v>1.1340688800949099</v>
      </c>
      <c r="H581" s="70">
        <f t="shared" si="172"/>
        <v>1.0504848899999999</v>
      </c>
      <c r="I581" s="69">
        <f t="shared" si="161"/>
        <v>0.04</v>
      </c>
      <c r="J581" s="71">
        <f t="shared" si="162"/>
        <v>44819</v>
      </c>
      <c r="K581" s="72">
        <f t="shared" si="163"/>
        <v>97</v>
      </c>
      <c r="L581" s="73">
        <f t="shared" si="174"/>
        <v>97</v>
      </c>
      <c r="M581" s="74">
        <f t="shared" si="175"/>
        <v>1.0152113949999999</v>
      </c>
      <c r="N581" s="74">
        <f t="shared" si="176"/>
        <v>1.0664642310000001</v>
      </c>
      <c r="O581" s="73">
        <f t="shared" si="164"/>
        <v>0</v>
      </c>
      <c r="P581" s="70">
        <f t="shared" si="165"/>
        <v>44.309509480000003</v>
      </c>
      <c r="Q581" s="70">
        <f t="shared" si="166"/>
        <v>0</v>
      </c>
      <c r="R581" s="75" t="str">
        <f t="shared" si="167"/>
        <v>J=</v>
      </c>
      <c r="S581" s="71">
        <f t="shared" si="168"/>
        <v>45000</v>
      </c>
      <c r="T581" s="8"/>
      <c r="U581" s="8"/>
      <c r="V581" s="8"/>
      <c r="W581" s="8"/>
      <c r="X581" s="1"/>
      <c r="Y581" s="8"/>
      <c r="Z581" s="8"/>
      <c r="AA581" s="8"/>
      <c r="AB581" s="8"/>
      <c r="AC581" s="8"/>
      <c r="AD581" s="9"/>
      <c r="AE581" s="8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</row>
    <row r="582" spans="1:191" x14ac:dyDescent="0.15">
      <c r="A582" s="68">
        <f t="shared" si="169"/>
        <v>44960</v>
      </c>
      <c r="B582" s="81">
        <f t="shared" si="160"/>
        <v>711.44831971999997</v>
      </c>
      <c r="C582" s="70">
        <f t="shared" si="173"/>
        <v>666.66699999999992</v>
      </c>
      <c r="D582" s="11">
        <f>IF(VLOOKUP(A582,[1]DI!$A$4:$B$15000,2)=0,D581,VLOOKUP(A582,[1]DI!$A$4:$B$15000,2))</f>
        <v>0.13650000000000001</v>
      </c>
      <c r="E582" s="70">
        <f t="shared" si="170"/>
        <v>1.00050788</v>
      </c>
      <c r="F582" s="70">
        <f>(TRUNC(PRODUCT($E$12:$E581),16))</f>
        <v>1.1919272672818799</v>
      </c>
      <c r="G582" s="70">
        <f t="shared" si="171"/>
        <v>1.1340688800949099</v>
      </c>
      <c r="H582" s="70">
        <f t="shared" si="172"/>
        <v>1.05101841</v>
      </c>
      <c r="I582" s="69">
        <f t="shared" si="161"/>
        <v>0.04</v>
      </c>
      <c r="J582" s="71">
        <f t="shared" si="162"/>
        <v>44819</v>
      </c>
      <c r="K582" s="72">
        <f t="shared" si="163"/>
        <v>98</v>
      </c>
      <c r="L582" s="73">
        <f t="shared" si="174"/>
        <v>98</v>
      </c>
      <c r="M582" s="74">
        <f t="shared" si="175"/>
        <v>1.0153694129999999</v>
      </c>
      <c r="N582" s="74">
        <f t="shared" si="176"/>
        <v>1.067171946</v>
      </c>
      <c r="O582" s="73">
        <f t="shared" si="164"/>
        <v>0</v>
      </c>
      <c r="P582" s="70">
        <f t="shared" si="165"/>
        <v>44.781319719999999</v>
      </c>
      <c r="Q582" s="70">
        <f t="shared" si="166"/>
        <v>0</v>
      </c>
      <c r="R582" s="75" t="str">
        <f t="shared" si="167"/>
        <v>J=</v>
      </c>
      <c r="S582" s="71">
        <f t="shared" si="168"/>
        <v>45000</v>
      </c>
      <c r="T582" s="8"/>
      <c r="U582" s="8"/>
      <c r="V582" s="8"/>
      <c r="W582" s="8"/>
      <c r="X582" s="1"/>
      <c r="Y582" s="8"/>
      <c r="Z582" s="8"/>
      <c r="AA582" s="8"/>
      <c r="AB582" s="8"/>
      <c r="AC582" s="8"/>
      <c r="AD582" s="9"/>
      <c r="AE582" s="8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</row>
    <row r="583" spans="1:191" x14ac:dyDescent="0.15">
      <c r="A583" s="68">
        <f t="shared" si="169"/>
        <v>44963</v>
      </c>
      <c r="B583" s="81">
        <f t="shared" si="160"/>
        <v>711.92044195999995</v>
      </c>
      <c r="C583" s="70">
        <f t="shared" si="173"/>
        <v>666.66699999999992</v>
      </c>
      <c r="D583" s="11">
        <f>IF(VLOOKUP(A583,[1]DI!$A$4:$B$15000,2)=0,D582,VLOOKUP(A583,[1]DI!$A$4:$B$15000,2))</f>
        <v>0.13650000000000001</v>
      </c>
      <c r="E583" s="70">
        <f t="shared" si="170"/>
        <v>1.00050788</v>
      </c>
      <c r="F583" s="70">
        <f>(TRUNC(PRODUCT($E$12:$E582),16))</f>
        <v>1.1925326233023801</v>
      </c>
      <c r="G583" s="70">
        <f t="shared" si="171"/>
        <v>1.1340688800949099</v>
      </c>
      <c r="H583" s="70">
        <f t="shared" si="172"/>
        <v>1.0515521999999999</v>
      </c>
      <c r="I583" s="69">
        <f t="shared" si="161"/>
        <v>0.04</v>
      </c>
      <c r="J583" s="71">
        <f t="shared" si="162"/>
        <v>44819</v>
      </c>
      <c r="K583" s="72">
        <f t="shared" si="163"/>
        <v>99</v>
      </c>
      <c r="L583" s="73">
        <f t="shared" si="174"/>
        <v>99</v>
      </c>
      <c r="M583" s="74">
        <f t="shared" si="175"/>
        <v>1.015527455</v>
      </c>
      <c r="N583" s="74">
        <f t="shared" si="176"/>
        <v>1.067880129</v>
      </c>
      <c r="O583" s="73">
        <f t="shared" si="164"/>
        <v>0</v>
      </c>
      <c r="P583" s="70">
        <f t="shared" si="165"/>
        <v>45.253441960000004</v>
      </c>
      <c r="Q583" s="70">
        <f t="shared" si="166"/>
        <v>0</v>
      </c>
      <c r="R583" s="75" t="str">
        <f t="shared" si="167"/>
        <v>J=</v>
      </c>
      <c r="S583" s="71">
        <f t="shared" si="168"/>
        <v>45000</v>
      </c>
      <c r="T583" s="8"/>
      <c r="U583" s="8"/>
      <c r="V583" s="8"/>
      <c r="W583" s="8"/>
      <c r="X583" s="1"/>
      <c r="Y583" s="8"/>
      <c r="Z583" s="8"/>
      <c r="AA583" s="8"/>
      <c r="AB583" s="8"/>
      <c r="AC583" s="8"/>
      <c r="AD583" s="9"/>
      <c r="AE583" s="8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</row>
    <row r="584" spans="1:191" x14ac:dyDescent="0.15">
      <c r="A584" s="68">
        <f t="shared" si="169"/>
        <v>44964</v>
      </c>
      <c r="B584" s="81">
        <f t="shared" si="160"/>
        <v>712.39287685999989</v>
      </c>
      <c r="C584" s="70">
        <f t="shared" si="173"/>
        <v>666.66699999999992</v>
      </c>
      <c r="D584" s="11">
        <f>IF(VLOOKUP(A584,[1]DI!$A$4:$B$15000,2)=0,D583,VLOOKUP(A584,[1]DI!$A$4:$B$15000,2))</f>
        <v>0.13650000000000001</v>
      </c>
      <c r="E584" s="70">
        <f t="shared" si="170"/>
        <v>1.00050788</v>
      </c>
      <c r="F584" s="70">
        <f>(TRUNC(PRODUCT($E$12:$E583),16))</f>
        <v>1.19313828677111</v>
      </c>
      <c r="G584" s="70">
        <f t="shared" si="171"/>
        <v>1.1340688800949099</v>
      </c>
      <c r="H584" s="70">
        <f t="shared" si="172"/>
        <v>1.0520862600000001</v>
      </c>
      <c r="I584" s="69">
        <f t="shared" si="161"/>
        <v>0.04</v>
      </c>
      <c r="J584" s="71">
        <f t="shared" si="162"/>
        <v>44819</v>
      </c>
      <c r="K584" s="72">
        <f t="shared" si="163"/>
        <v>100</v>
      </c>
      <c r="L584" s="73">
        <f t="shared" si="174"/>
        <v>100</v>
      </c>
      <c r="M584" s="74">
        <f t="shared" si="175"/>
        <v>1.015685521</v>
      </c>
      <c r="N584" s="74">
        <f t="shared" si="176"/>
        <v>1.0685887810000001</v>
      </c>
      <c r="O584" s="73">
        <f t="shared" si="164"/>
        <v>0</v>
      </c>
      <c r="P584" s="70">
        <f t="shared" si="165"/>
        <v>45.72587686</v>
      </c>
      <c r="Q584" s="70">
        <f t="shared" si="166"/>
        <v>0</v>
      </c>
      <c r="R584" s="75" t="str">
        <f t="shared" si="167"/>
        <v>J=</v>
      </c>
      <c r="S584" s="71">
        <f t="shared" si="168"/>
        <v>45000</v>
      </c>
      <c r="T584" s="8"/>
      <c r="U584" s="8"/>
      <c r="V584" s="8"/>
      <c r="W584" s="8"/>
      <c r="X584" s="1"/>
      <c r="Y584" s="8"/>
      <c r="Z584" s="8"/>
      <c r="AA584" s="8"/>
      <c r="AB584" s="8"/>
      <c r="AC584" s="8"/>
      <c r="AD584" s="9"/>
      <c r="AE584" s="8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</row>
    <row r="585" spans="1:191" x14ac:dyDescent="0.15">
      <c r="A585" s="68">
        <f t="shared" si="169"/>
        <v>44965</v>
      </c>
      <c r="B585" s="81">
        <f t="shared" si="160"/>
        <v>712.86562508999987</v>
      </c>
      <c r="C585" s="70">
        <f t="shared" si="173"/>
        <v>666.66699999999992</v>
      </c>
      <c r="D585" s="11">
        <f>IF(VLOOKUP(A585,[1]DI!$A$4:$B$15000,2)=0,D584,VLOOKUP(A585,[1]DI!$A$4:$B$15000,2))</f>
        <v>0.13650000000000001</v>
      </c>
      <c r="E585" s="70">
        <f t="shared" si="170"/>
        <v>1.00050788</v>
      </c>
      <c r="F585" s="70">
        <f>(TRUNC(PRODUCT($E$12:$E584),16))</f>
        <v>1.1937442578441899</v>
      </c>
      <c r="G585" s="70">
        <f t="shared" si="171"/>
        <v>1.1340688800949099</v>
      </c>
      <c r="H585" s="70">
        <f t="shared" si="172"/>
        <v>1.0526205900000001</v>
      </c>
      <c r="I585" s="69">
        <f t="shared" si="161"/>
        <v>0.04</v>
      </c>
      <c r="J585" s="71">
        <f t="shared" si="162"/>
        <v>44819</v>
      </c>
      <c r="K585" s="72">
        <f t="shared" si="163"/>
        <v>101</v>
      </c>
      <c r="L585" s="73">
        <f t="shared" si="174"/>
        <v>101</v>
      </c>
      <c r="M585" s="74">
        <f t="shared" si="175"/>
        <v>1.0158436129999999</v>
      </c>
      <c r="N585" s="74">
        <f t="shared" si="176"/>
        <v>1.069297903</v>
      </c>
      <c r="O585" s="73">
        <f t="shared" si="164"/>
        <v>0</v>
      </c>
      <c r="P585" s="70">
        <f t="shared" si="165"/>
        <v>46.19862509</v>
      </c>
      <c r="Q585" s="70">
        <f t="shared" si="166"/>
        <v>0</v>
      </c>
      <c r="R585" s="75" t="str">
        <f t="shared" si="167"/>
        <v>J=</v>
      </c>
      <c r="S585" s="71">
        <f t="shared" si="168"/>
        <v>45000</v>
      </c>
      <c r="T585" s="8"/>
      <c r="U585" s="8"/>
      <c r="V585" s="8"/>
      <c r="W585" s="8"/>
      <c r="X585" s="1"/>
      <c r="Y585" s="8"/>
      <c r="Z585" s="8"/>
      <c r="AA585" s="8"/>
      <c r="AB585" s="8"/>
      <c r="AC585" s="8"/>
      <c r="AD585" s="9"/>
      <c r="AE585" s="8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</row>
    <row r="586" spans="1:191" x14ac:dyDescent="0.15">
      <c r="A586" s="68">
        <f t="shared" si="169"/>
        <v>44966</v>
      </c>
      <c r="B586" s="81">
        <f t="shared" si="160"/>
        <v>713.33869265999988</v>
      </c>
      <c r="C586" s="70">
        <f t="shared" si="173"/>
        <v>666.66699999999992</v>
      </c>
      <c r="D586" s="11">
        <f>IF(VLOOKUP(A586,[1]DI!$A$4:$B$15000,2)=0,D585,VLOOKUP(A586,[1]DI!$A$4:$B$15000,2))</f>
        <v>0.13650000000000001</v>
      </c>
      <c r="E586" s="70">
        <f t="shared" si="170"/>
        <v>1.00050788</v>
      </c>
      <c r="F586" s="70">
        <f>(TRUNC(PRODUCT($E$12:$E585),16))</f>
        <v>1.1943505366778699</v>
      </c>
      <c r="G586" s="70">
        <f t="shared" si="171"/>
        <v>1.1340688800949099</v>
      </c>
      <c r="H586" s="70">
        <f t="shared" si="172"/>
        <v>1.0531552</v>
      </c>
      <c r="I586" s="69">
        <f t="shared" si="161"/>
        <v>0.04</v>
      </c>
      <c r="J586" s="71">
        <f t="shared" si="162"/>
        <v>44819</v>
      </c>
      <c r="K586" s="72">
        <f t="shared" si="163"/>
        <v>102</v>
      </c>
      <c r="L586" s="73">
        <f t="shared" si="174"/>
        <v>102</v>
      </c>
      <c r="M586" s="74">
        <f t="shared" si="175"/>
        <v>1.0160017290000001</v>
      </c>
      <c r="N586" s="74">
        <f t="shared" si="176"/>
        <v>1.0700075040000001</v>
      </c>
      <c r="O586" s="73">
        <f t="shared" si="164"/>
        <v>0</v>
      </c>
      <c r="P586" s="70">
        <f t="shared" si="165"/>
        <v>46.671692659999998</v>
      </c>
      <c r="Q586" s="70">
        <f t="shared" si="166"/>
        <v>0</v>
      </c>
      <c r="R586" s="75" t="str">
        <f t="shared" si="167"/>
        <v>J=</v>
      </c>
      <c r="S586" s="71">
        <f t="shared" si="168"/>
        <v>45000</v>
      </c>
      <c r="T586" s="8"/>
      <c r="U586" s="8"/>
      <c r="V586" s="8"/>
      <c r="W586" s="8"/>
      <c r="X586" s="1"/>
      <c r="Y586" s="8"/>
      <c r="Z586" s="8"/>
      <c r="AA586" s="8"/>
      <c r="AB586" s="8"/>
      <c r="AC586" s="8"/>
      <c r="AD586" s="9"/>
      <c r="AE586" s="8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</row>
    <row r="587" spans="1:191" x14ac:dyDescent="0.15">
      <c r="A587" s="68">
        <f t="shared" si="169"/>
        <v>44967</v>
      </c>
      <c r="B587" s="81">
        <f t="shared" si="160"/>
        <v>713.81207289999998</v>
      </c>
      <c r="C587" s="70">
        <f t="shared" si="173"/>
        <v>666.66699999999992</v>
      </c>
      <c r="D587" s="11">
        <f>IF(VLOOKUP(A587,[1]DI!$A$4:$B$15000,2)=0,D586,VLOOKUP(A587,[1]DI!$A$4:$B$15000,2))</f>
        <v>0.13650000000000001</v>
      </c>
      <c r="E587" s="70">
        <f t="shared" si="170"/>
        <v>1.00050788</v>
      </c>
      <c r="F587" s="70">
        <f>(TRUNC(PRODUCT($E$12:$E586),16))</f>
        <v>1.19495712342843</v>
      </c>
      <c r="G587" s="70">
        <f t="shared" si="171"/>
        <v>1.1340688800949099</v>
      </c>
      <c r="H587" s="70">
        <f t="shared" si="172"/>
        <v>1.05369008</v>
      </c>
      <c r="I587" s="69">
        <f t="shared" si="161"/>
        <v>0.04</v>
      </c>
      <c r="J587" s="71">
        <f t="shared" si="162"/>
        <v>44819</v>
      </c>
      <c r="K587" s="72">
        <f t="shared" si="163"/>
        <v>103</v>
      </c>
      <c r="L587" s="73">
        <f t="shared" si="174"/>
        <v>103</v>
      </c>
      <c r="M587" s="74">
        <f t="shared" si="175"/>
        <v>1.016159869</v>
      </c>
      <c r="N587" s="74">
        <f t="shared" si="176"/>
        <v>1.0707175739999999</v>
      </c>
      <c r="O587" s="73">
        <f t="shared" si="164"/>
        <v>0</v>
      </c>
      <c r="P587" s="70">
        <f t="shared" si="165"/>
        <v>47.145072900000002</v>
      </c>
      <c r="Q587" s="70">
        <f t="shared" si="166"/>
        <v>0</v>
      </c>
      <c r="R587" s="75" t="str">
        <f t="shared" si="167"/>
        <v>J=</v>
      </c>
      <c r="S587" s="71">
        <f t="shared" si="168"/>
        <v>45000</v>
      </c>
      <c r="T587" s="8"/>
      <c r="U587" s="8"/>
      <c r="V587" s="8"/>
      <c r="W587" s="8"/>
      <c r="X587" s="1"/>
      <c r="Y587" s="8"/>
      <c r="Z587" s="8"/>
      <c r="AA587" s="8"/>
      <c r="AB587" s="8"/>
      <c r="AC587" s="8"/>
      <c r="AD587" s="9"/>
      <c r="AE587" s="8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</row>
    <row r="588" spans="1:191" x14ac:dyDescent="0.15">
      <c r="A588" s="68">
        <f t="shared" si="169"/>
        <v>44970</v>
      </c>
      <c r="B588" s="81">
        <f t="shared" si="160"/>
        <v>714.28575913999987</v>
      </c>
      <c r="C588" s="70">
        <f t="shared" si="173"/>
        <v>666.66699999999992</v>
      </c>
      <c r="D588" s="11">
        <f>IF(VLOOKUP(A588,[1]DI!$A$4:$B$15000,2)=0,D587,VLOOKUP(A588,[1]DI!$A$4:$B$15000,2))</f>
        <v>0.13650000000000001</v>
      </c>
      <c r="E588" s="70">
        <f t="shared" si="170"/>
        <v>1.00050788</v>
      </c>
      <c r="F588" s="70">
        <f>(TRUNC(PRODUCT($E$12:$E587),16))</f>
        <v>1.19556401825228</v>
      </c>
      <c r="G588" s="70">
        <f t="shared" si="171"/>
        <v>1.1340688800949099</v>
      </c>
      <c r="H588" s="70">
        <f t="shared" si="172"/>
        <v>1.05422522</v>
      </c>
      <c r="I588" s="69">
        <f t="shared" si="161"/>
        <v>0.04</v>
      </c>
      <c r="J588" s="71">
        <f t="shared" si="162"/>
        <v>44819</v>
      </c>
      <c r="K588" s="72">
        <f t="shared" si="163"/>
        <v>104</v>
      </c>
      <c r="L588" s="73">
        <f t="shared" si="174"/>
        <v>104</v>
      </c>
      <c r="M588" s="74">
        <f t="shared" si="175"/>
        <v>1.016318034</v>
      </c>
      <c r="N588" s="74">
        <f t="shared" si="176"/>
        <v>1.0714281029999999</v>
      </c>
      <c r="O588" s="73">
        <f t="shared" si="164"/>
        <v>0</v>
      </c>
      <c r="P588" s="70">
        <f t="shared" si="165"/>
        <v>47.618759140000002</v>
      </c>
      <c r="Q588" s="70">
        <f t="shared" si="166"/>
        <v>0</v>
      </c>
      <c r="R588" s="75" t="str">
        <f t="shared" si="167"/>
        <v>J=</v>
      </c>
      <c r="S588" s="71">
        <f t="shared" si="168"/>
        <v>45000</v>
      </c>
      <c r="T588" s="8"/>
      <c r="U588" s="8"/>
      <c r="V588" s="8"/>
      <c r="W588" s="8"/>
      <c r="X588" s="1"/>
      <c r="Y588" s="8"/>
      <c r="Z588" s="8"/>
      <c r="AA588" s="8"/>
      <c r="AB588" s="8"/>
      <c r="AC588" s="8"/>
      <c r="AD588" s="9"/>
      <c r="AE588" s="8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</row>
    <row r="589" spans="1:191" x14ac:dyDescent="0.15">
      <c r="A589" s="68">
        <f t="shared" si="169"/>
        <v>44971</v>
      </c>
      <c r="B589" s="81">
        <f t="shared" ref="B589:B652" si="177">C589+P589</f>
        <v>714.75976603999993</v>
      </c>
      <c r="C589" s="70">
        <f t="shared" si="173"/>
        <v>666.66699999999992</v>
      </c>
      <c r="D589" s="11">
        <f>IF(VLOOKUP(A589,[1]DI!$A$4:$B$15000,2)=0,D588,VLOOKUP(A589,[1]DI!$A$4:$B$15000,2))</f>
        <v>0.13650000000000001</v>
      </c>
      <c r="E589" s="70">
        <f t="shared" si="170"/>
        <v>1.00050788</v>
      </c>
      <c r="F589" s="70">
        <f>(TRUNC(PRODUCT($E$12:$E588),16))</f>
        <v>1.1961712213058699</v>
      </c>
      <c r="G589" s="70">
        <f t="shared" si="171"/>
        <v>1.1340688800949099</v>
      </c>
      <c r="H589" s="70">
        <f t="shared" si="172"/>
        <v>1.05476064</v>
      </c>
      <c r="I589" s="69">
        <f t="shared" ref="I589:I652" si="178">I588</f>
        <v>0.04</v>
      </c>
      <c r="J589" s="71">
        <f t="shared" ref="J589:J652" si="179">IF(O588&gt;0,VLOOKUP(O588,U$12:AE$48,2),J588)</f>
        <v>44819</v>
      </c>
      <c r="K589" s="72">
        <f t="shared" ref="K589:K652" si="180">IF(A589&gt;J589,IF(NETWORKDAYS(J589,A589,$U$72:$U$436)-1=0,1,NETWORKDAYS(J589,A589,$U$72:$U$436)-1),0)</f>
        <v>105</v>
      </c>
      <c r="L589" s="73">
        <f t="shared" si="174"/>
        <v>105</v>
      </c>
      <c r="M589" s="74">
        <f t="shared" si="175"/>
        <v>1.016476224</v>
      </c>
      <c r="N589" s="74">
        <f t="shared" si="176"/>
        <v>1.072139113</v>
      </c>
      <c r="O589" s="73">
        <f t="shared" ref="O589:O652" si="181">IF(VLOOKUP(A589,V$12:AC$60,8)=VLOOKUP(A588,V$12:AC$60,8),0,VLOOKUP(A589,V$12:AC$60,8))</f>
        <v>0</v>
      </c>
      <c r="P589" s="70">
        <f t="shared" ref="P589:P652" si="182">TRUNC(((N589-1)*C589),8)</f>
        <v>48.092766040000001</v>
      </c>
      <c r="Q589" s="70">
        <f t="shared" ref="Q589:Q652" si="183">IF(O589&gt;0,VLOOKUP(O589,$U$12:$Z$60,6),0)</f>
        <v>0</v>
      </c>
      <c r="R589" s="75" t="str">
        <f t="shared" ref="R589:R652" si="184">IF(O588&gt;0,VLOOKUP(O588,U$12:AE$60,10),R588)</f>
        <v>J=</v>
      </c>
      <c r="S589" s="71">
        <f t="shared" ref="S589:S652" si="185">IF(O588&gt;0,VLOOKUP(O588,U$12:AE$60,11),S588)</f>
        <v>45000</v>
      </c>
      <c r="T589" s="8"/>
      <c r="U589" s="8"/>
      <c r="V589" s="8"/>
      <c r="W589" s="8"/>
      <c r="X589" s="1"/>
      <c r="Y589" s="8"/>
      <c r="Z589" s="8"/>
      <c r="AA589" s="8"/>
      <c r="AB589" s="8"/>
      <c r="AC589" s="8"/>
      <c r="AD589" s="9"/>
      <c r="AE589" s="8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</row>
    <row r="590" spans="1:191" x14ac:dyDescent="0.15">
      <c r="A590" s="68">
        <f t="shared" ref="A590:A653" si="186">WORKDAY(A589,1,$U$72:$U$214)</f>
        <v>44972</v>
      </c>
      <c r="B590" s="81">
        <f t="shared" si="177"/>
        <v>715.2340849499999</v>
      </c>
      <c r="C590" s="70">
        <f t="shared" si="173"/>
        <v>666.66699999999992</v>
      </c>
      <c r="D590" s="11">
        <f>IF(VLOOKUP(A590,[1]DI!$A$4:$B$15000,2)=0,D589,VLOOKUP(A590,[1]DI!$A$4:$B$15000,2))</f>
        <v>0.13650000000000001</v>
      </c>
      <c r="E590" s="70">
        <f t="shared" ref="E590:E653" si="187">IF(A590&lt;A$10,1,ROUND(((1+D590)^(1/252)),8))</f>
        <v>1.00050788</v>
      </c>
      <c r="F590" s="70">
        <f>(TRUNC(PRODUCT($E$12:$E589),16))</f>
        <v>1.19677873274575</v>
      </c>
      <c r="G590" s="70">
        <f t="shared" ref="G590:G653" si="188">IF(O589&gt;0,F589,G589)</f>
        <v>1.1340688800949099</v>
      </c>
      <c r="H590" s="70">
        <f t="shared" ref="H590:H653" si="189">ROUND(F590/G590,8)</f>
        <v>1.05529633</v>
      </c>
      <c r="I590" s="69">
        <f t="shared" si="178"/>
        <v>0.04</v>
      </c>
      <c r="J590" s="71">
        <f t="shared" si="179"/>
        <v>44819</v>
      </c>
      <c r="K590" s="72">
        <f t="shared" si="180"/>
        <v>106</v>
      </c>
      <c r="L590" s="73">
        <f t="shared" si="174"/>
        <v>106</v>
      </c>
      <c r="M590" s="74">
        <f t="shared" si="175"/>
        <v>1.0166344380000001</v>
      </c>
      <c r="N590" s="74">
        <f t="shared" si="176"/>
        <v>1.0728505909999999</v>
      </c>
      <c r="O590" s="73">
        <f t="shared" si="181"/>
        <v>0</v>
      </c>
      <c r="P590" s="70">
        <f t="shared" si="182"/>
        <v>48.567084950000002</v>
      </c>
      <c r="Q590" s="70">
        <f t="shared" si="183"/>
        <v>0</v>
      </c>
      <c r="R590" s="75" t="str">
        <f t="shared" si="184"/>
        <v>J=</v>
      </c>
      <c r="S590" s="71">
        <f t="shared" si="185"/>
        <v>45000</v>
      </c>
      <c r="T590" s="8"/>
      <c r="U590" s="8"/>
      <c r="V590" s="8"/>
      <c r="W590" s="8"/>
      <c r="X590" s="1"/>
      <c r="Y590" s="8"/>
      <c r="Z590" s="8"/>
      <c r="AA590" s="8"/>
      <c r="AB590" s="8"/>
      <c r="AC590" s="8"/>
      <c r="AD590" s="9"/>
      <c r="AE590" s="8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</row>
    <row r="591" spans="1:191" x14ac:dyDescent="0.15">
      <c r="A591" s="68">
        <f t="shared" si="186"/>
        <v>44973</v>
      </c>
      <c r="B591" s="81">
        <f t="shared" si="177"/>
        <v>715.70872517999987</v>
      </c>
      <c r="C591" s="70">
        <f t="shared" si="173"/>
        <v>666.66699999999992</v>
      </c>
      <c r="D591" s="11">
        <f>IF(VLOOKUP(A591,[1]DI!$A$4:$B$15000,2)=0,D590,VLOOKUP(A591,[1]DI!$A$4:$B$15000,2))</f>
        <v>0.13650000000000001</v>
      </c>
      <c r="E591" s="70">
        <f t="shared" si="187"/>
        <v>1.00050788</v>
      </c>
      <c r="F591" s="70">
        <f>(TRUNC(PRODUCT($E$12:$E590),16))</f>
        <v>1.1973865527285299</v>
      </c>
      <c r="G591" s="70">
        <f t="shared" si="188"/>
        <v>1.1340688800949099</v>
      </c>
      <c r="H591" s="70">
        <f t="shared" si="189"/>
        <v>1.0558323000000001</v>
      </c>
      <c r="I591" s="69">
        <f t="shared" si="178"/>
        <v>0.04</v>
      </c>
      <c r="J591" s="71">
        <f t="shared" si="179"/>
        <v>44819</v>
      </c>
      <c r="K591" s="72">
        <f t="shared" si="180"/>
        <v>107</v>
      </c>
      <c r="L591" s="73">
        <f t="shared" si="174"/>
        <v>107</v>
      </c>
      <c r="M591" s="74">
        <f t="shared" si="175"/>
        <v>1.016792677</v>
      </c>
      <c r="N591" s="74">
        <f t="shared" si="176"/>
        <v>1.073562551</v>
      </c>
      <c r="O591" s="73">
        <f t="shared" si="181"/>
        <v>0</v>
      </c>
      <c r="P591" s="70">
        <f t="shared" si="182"/>
        <v>49.04172518</v>
      </c>
      <c r="Q591" s="70">
        <f t="shared" si="183"/>
        <v>0</v>
      </c>
      <c r="R591" s="75" t="str">
        <f t="shared" si="184"/>
        <v>J=</v>
      </c>
      <c r="S591" s="71">
        <f t="shared" si="185"/>
        <v>45000</v>
      </c>
      <c r="T591" s="8"/>
      <c r="U591" s="8"/>
      <c r="V591" s="8"/>
      <c r="W591" s="8"/>
      <c r="X591" s="1"/>
      <c r="Y591" s="8"/>
      <c r="Z591" s="8"/>
      <c r="AA591" s="8"/>
      <c r="AB591" s="8"/>
      <c r="AC591" s="8"/>
      <c r="AD591" s="9"/>
      <c r="AE591" s="8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</row>
    <row r="592" spans="1:191" x14ac:dyDescent="0.15">
      <c r="A592" s="68">
        <f t="shared" si="186"/>
        <v>44974</v>
      </c>
      <c r="B592" s="81">
        <f t="shared" si="177"/>
        <v>716.18367208999996</v>
      </c>
      <c r="C592" s="70">
        <f t="shared" si="173"/>
        <v>666.66699999999992</v>
      </c>
      <c r="D592" s="11">
        <f>IF(VLOOKUP(A592,[1]DI!$A$4:$B$15000,2)=0,D591,VLOOKUP(A592,[1]DI!$A$4:$B$15000,2))</f>
        <v>0.13650000000000001</v>
      </c>
      <c r="E592" s="70">
        <f t="shared" si="187"/>
        <v>1.00050788</v>
      </c>
      <c r="F592" s="70">
        <f>(TRUNC(PRODUCT($E$12:$E591),16))</f>
        <v>1.1979946814109299</v>
      </c>
      <c r="G592" s="70">
        <f t="shared" si="188"/>
        <v>1.1340688800949099</v>
      </c>
      <c r="H592" s="70">
        <f t="shared" si="189"/>
        <v>1.0563685300000001</v>
      </c>
      <c r="I592" s="69">
        <f t="shared" si="178"/>
        <v>0.04</v>
      </c>
      <c r="J592" s="71">
        <f t="shared" si="179"/>
        <v>44819</v>
      </c>
      <c r="K592" s="72">
        <f t="shared" si="180"/>
        <v>108</v>
      </c>
      <c r="L592" s="73">
        <f t="shared" si="174"/>
        <v>108</v>
      </c>
      <c r="M592" s="74">
        <f t="shared" si="175"/>
        <v>1.0169509409999999</v>
      </c>
      <c r="N592" s="74">
        <f t="shared" si="176"/>
        <v>1.0742749709999999</v>
      </c>
      <c r="O592" s="73">
        <f t="shared" si="181"/>
        <v>0</v>
      </c>
      <c r="P592" s="70">
        <f t="shared" si="182"/>
        <v>49.51667209</v>
      </c>
      <c r="Q592" s="70">
        <f t="shared" si="183"/>
        <v>0</v>
      </c>
      <c r="R592" s="75" t="str">
        <f t="shared" si="184"/>
        <v>J=</v>
      </c>
      <c r="S592" s="71">
        <f t="shared" si="185"/>
        <v>45000</v>
      </c>
      <c r="T592" s="8"/>
      <c r="U592" s="8"/>
      <c r="V592" s="8"/>
      <c r="W592" s="8"/>
      <c r="X592" s="1"/>
      <c r="Y592" s="8"/>
      <c r="Z592" s="8"/>
      <c r="AA592" s="8"/>
      <c r="AB592" s="8"/>
      <c r="AC592" s="8"/>
      <c r="AD592" s="9"/>
      <c r="AE592" s="8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</row>
    <row r="593" spans="1:191" x14ac:dyDescent="0.15">
      <c r="A593" s="68">
        <f t="shared" si="186"/>
        <v>44979</v>
      </c>
      <c r="B593" s="81">
        <f t="shared" si="177"/>
        <v>716.65893831999995</v>
      </c>
      <c r="C593" s="70">
        <f t="shared" si="173"/>
        <v>666.66699999999992</v>
      </c>
      <c r="D593" s="11">
        <f>IF(VLOOKUP(A593,[1]DI!$A$4:$B$15000,2)=0,D592,VLOOKUP(A593,[1]DI!$A$4:$B$15000,2))</f>
        <v>0.13650000000000001</v>
      </c>
      <c r="E593" s="70">
        <f t="shared" si="187"/>
        <v>1.00050788</v>
      </c>
      <c r="F593" s="70">
        <f>(TRUNC(PRODUCT($E$12:$E592),16))</f>
        <v>1.1986031189497299</v>
      </c>
      <c r="G593" s="70">
        <f t="shared" si="188"/>
        <v>1.1340688800949099</v>
      </c>
      <c r="H593" s="70">
        <f t="shared" si="189"/>
        <v>1.05690504</v>
      </c>
      <c r="I593" s="69">
        <f t="shared" si="178"/>
        <v>0.04</v>
      </c>
      <c r="J593" s="71">
        <f t="shared" si="179"/>
        <v>44819</v>
      </c>
      <c r="K593" s="72">
        <f t="shared" si="180"/>
        <v>109</v>
      </c>
      <c r="L593" s="73">
        <f t="shared" si="174"/>
        <v>109</v>
      </c>
      <c r="M593" s="74">
        <f t="shared" si="175"/>
        <v>1.0171092289999999</v>
      </c>
      <c r="N593" s="74">
        <f t="shared" si="176"/>
        <v>1.07498787</v>
      </c>
      <c r="O593" s="73">
        <f t="shared" si="181"/>
        <v>0</v>
      </c>
      <c r="P593" s="70">
        <f t="shared" si="182"/>
        <v>49.991938320000003</v>
      </c>
      <c r="Q593" s="70">
        <f t="shared" si="183"/>
        <v>0</v>
      </c>
      <c r="R593" s="75" t="str">
        <f t="shared" si="184"/>
        <v>J=</v>
      </c>
      <c r="S593" s="71">
        <f t="shared" si="185"/>
        <v>45000</v>
      </c>
      <c r="T593" s="8"/>
      <c r="U593" s="8"/>
      <c r="V593" s="8"/>
      <c r="W593" s="8"/>
      <c r="X593" s="1"/>
      <c r="Y593" s="8"/>
      <c r="Z593" s="8"/>
      <c r="AA593" s="8"/>
      <c r="AB593" s="8"/>
      <c r="AC593" s="8"/>
      <c r="AD593" s="9"/>
      <c r="AE593" s="8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</row>
    <row r="594" spans="1:191" x14ac:dyDescent="0.15">
      <c r="A594" s="68">
        <f t="shared" si="186"/>
        <v>44980</v>
      </c>
      <c r="B594" s="81">
        <f t="shared" si="177"/>
        <v>717.13451922999991</v>
      </c>
      <c r="C594" s="70">
        <f t="shared" si="173"/>
        <v>666.66699999999992</v>
      </c>
      <c r="D594" s="11">
        <f>IF(VLOOKUP(A594,[1]DI!$A$4:$B$15000,2)=0,D593,VLOOKUP(A594,[1]DI!$A$4:$B$15000,2))</f>
        <v>0.13650000000000001</v>
      </c>
      <c r="E594" s="70">
        <f t="shared" si="187"/>
        <v>1.00050788</v>
      </c>
      <c r="F594" s="70">
        <f>(TRUNC(PRODUCT($E$12:$E593),16))</f>
        <v>1.19921186550178</v>
      </c>
      <c r="G594" s="70">
        <f t="shared" si="188"/>
        <v>1.1340688800949099</v>
      </c>
      <c r="H594" s="70">
        <f t="shared" si="189"/>
        <v>1.05744182</v>
      </c>
      <c r="I594" s="69">
        <f t="shared" si="178"/>
        <v>0.04</v>
      </c>
      <c r="J594" s="71">
        <f t="shared" si="179"/>
        <v>44819</v>
      </c>
      <c r="K594" s="72">
        <f t="shared" si="180"/>
        <v>110</v>
      </c>
      <c r="L594" s="73">
        <f t="shared" si="174"/>
        <v>110</v>
      </c>
      <c r="M594" s="74">
        <f t="shared" si="175"/>
        <v>1.0172675419999999</v>
      </c>
      <c r="N594" s="74">
        <f t="shared" si="176"/>
        <v>1.075701241</v>
      </c>
      <c r="O594" s="73">
        <f t="shared" si="181"/>
        <v>0</v>
      </c>
      <c r="P594" s="70">
        <f t="shared" si="182"/>
        <v>50.467519230000001</v>
      </c>
      <c r="Q594" s="70">
        <f t="shared" si="183"/>
        <v>0</v>
      </c>
      <c r="R594" s="75" t="str">
        <f t="shared" si="184"/>
        <v>J=</v>
      </c>
      <c r="S594" s="71">
        <f t="shared" si="185"/>
        <v>45000</v>
      </c>
      <c r="T594" s="8"/>
      <c r="U594" s="8"/>
      <c r="V594" s="8"/>
      <c r="W594" s="8"/>
      <c r="X594" s="1"/>
      <c r="Y594" s="8"/>
      <c r="Z594" s="8"/>
      <c r="AA594" s="8"/>
      <c r="AB594" s="8"/>
      <c r="AC594" s="8"/>
      <c r="AD594" s="9"/>
      <c r="AE594" s="8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</row>
    <row r="595" spans="1:191" x14ac:dyDescent="0.15">
      <c r="A595" s="68">
        <f t="shared" si="186"/>
        <v>44981</v>
      </c>
      <c r="B595" s="81">
        <f t="shared" si="177"/>
        <v>717.61042079999993</v>
      </c>
      <c r="C595" s="70">
        <f t="shared" si="173"/>
        <v>666.66699999999992</v>
      </c>
      <c r="D595" s="11">
        <f>IF(VLOOKUP(A595,[1]DI!$A$4:$B$15000,2)=0,D594,VLOOKUP(A595,[1]DI!$A$4:$B$15000,2))</f>
        <v>0.13650000000000001</v>
      </c>
      <c r="E595" s="70">
        <f t="shared" si="187"/>
        <v>1.00050788</v>
      </c>
      <c r="F595" s="70">
        <f>(TRUNC(PRODUCT($E$12:$E594),16))</f>
        <v>1.1998209212240301</v>
      </c>
      <c r="G595" s="70">
        <f t="shared" si="188"/>
        <v>1.1340688800949099</v>
      </c>
      <c r="H595" s="70">
        <f t="shared" si="189"/>
        <v>1.0579788800000001</v>
      </c>
      <c r="I595" s="69">
        <f t="shared" si="178"/>
        <v>0.04</v>
      </c>
      <c r="J595" s="71">
        <f t="shared" si="179"/>
        <v>44819</v>
      </c>
      <c r="K595" s="72">
        <f t="shared" si="180"/>
        <v>111</v>
      </c>
      <c r="L595" s="73">
        <f t="shared" si="174"/>
        <v>111</v>
      </c>
      <c r="M595" s="74">
        <f t="shared" si="175"/>
        <v>1.01742588</v>
      </c>
      <c r="N595" s="74">
        <f t="shared" si="176"/>
        <v>1.076415093</v>
      </c>
      <c r="O595" s="73">
        <f t="shared" si="181"/>
        <v>0</v>
      </c>
      <c r="P595" s="70">
        <f t="shared" si="182"/>
        <v>50.943420799999998</v>
      </c>
      <c r="Q595" s="70">
        <f t="shared" si="183"/>
        <v>0</v>
      </c>
      <c r="R595" s="75" t="str">
        <f t="shared" si="184"/>
        <v>J=</v>
      </c>
      <c r="S595" s="71">
        <f t="shared" si="185"/>
        <v>45000</v>
      </c>
      <c r="T595" s="8"/>
      <c r="U595" s="8"/>
      <c r="V595" s="8"/>
      <c r="W595" s="8"/>
      <c r="X595" s="1"/>
      <c r="Y595" s="8"/>
      <c r="Z595" s="8"/>
      <c r="AA595" s="8"/>
      <c r="AB595" s="8"/>
      <c r="AC595" s="8"/>
      <c r="AD595" s="9"/>
      <c r="AE595" s="8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</row>
    <row r="596" spans="1:191" x14ac:dyDescent="0.15">
      <c r="A596" s="68">
        <f t="shared" si="186"/>
        <v>44984</v>
      </c>
      <c r="B596" s="81">
        <f t="shared" si="177"/>
        <v>718.08662903999993</v>
      </c>
      <c r="C596" s="70">
        <f t="shared" si="173"/>
        <v>666.66699999999992</v>
      </c>
      <c r="D596" s="11">
        <f>IF(VLOOKUP(A596,[1]DI!$A$4:$B$15000,2)=0,D595,VLOOKUP(A596,[1]DI!$A$4:$B$15000,2))</f>
        <v>0.13650000000000001</v>
      </c>
      <c r="E596" s="70">
        <f t="shared" si="187"/>
        <v>1.00050788</v>
      </c>
      <c r="F596" s="70">
        <f>(TRUNC(PRODUCT($E$12:$E595),16))</f>
        <v>1.2004302862734999</v>
      </c>
      <c r="G596" s="70">
        <f t="shared" si="188"/>
        <v>1.1340688800949099</v>
      </c>
      <c r="H596" s="70">
        <f t="shared" si="189"/>
        <v>1.0585161999999999</v>
      </c>
      <c r="I596" s="69">
        <f t="shared" si="178"/>
        <v>0.04</v>
      </c>
      <c r="J596" s="71">
        <f t="shared" si="179"/>
        <v>44819</v>
      </c>
      <c r="K596" s="72">
        <f t="shared" si="180"/>
        <v>112</v>
      </c>
      <c r="L596" s="73">
        <f t="shared" si="174"/>
        <v>112</v>
      </c>
      <c r="M596" s="74">
        <f t="shared" si="175"/>
        <v>1.0175842420000001</v>
      </c>
      <c r="N596" s="74">
        <f t="shared" si="176"/>
        <v>1.077129405</v>
      </c>
      <c r="O596" s="73">
        <f t="shared" si="181"/>
        <v>0</v>
      </c>
      <c r="P596" s="70">
        <f t="shared" si="182"/>
        <v>51.419629039999997</v>
      </c>
      <c r="Q596" s="70">
        <f t="shared" si="183"/>
        <v>0</v>
      </c>
      <c r="R596" s="75" t="str">
        <f t="shared" si="184"/>
        <v>J=</v>
      </c>
      <c r="S596" s="71">
        <f t="shared" si="185"/>
        <v>45000</v>
      </c>
      <c r="T596" s="8"/>
      <c r="U596" s="8"/>
      <c r="V596" s="8"/>
      <c r="W596" s="8"/>
      <c r="X596" s="1"/>
      <c r="Y596" s="8"/>
      <c r="Z596" s="8"/>
      <c r="AA596" s="8"/>
      <c r="AB596" s="8"/>
      <c r="AC596" s="8"/>
      <c r="AD596" s="9"/>
      <c r="AE596" s="8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</row>
    <row r="597" spans="1:191" x14ac:dyDescent="0.15">
      <c r="A597" s="68">
        <f t="shared" si="186"/>
        <v>44985</v>
      </c>
      <c r="B597" s="81">
        <f t="shared" si="177"/>
        <v>718.56315860999996</v>
      </c>
      <c r="C597" s="70">
        <f t="shared" si="173"/>
        <v>666.66699999999992</v>
      </c>
      <c r="D597" s="11">
        <f>IF(VLOOKUP(A597,[1]DI!$A$4:$B$15000,2)=0,D596,VLOOKUP(A597,[1]DI!$A$4:$B$15000,2))</f>
        <v>0.13650000000000001</v>
      </c>
      <c r="E597" s="70">
        <f t="shared" si="187"/>
        <v>1.00050788</v>
      </c>
      <c r="F597" s="70">
        <f>(TRUNC(PRODUCT($E$12:$E596),16))</f>
        <v>1.2010399608072999</v>
      </c>
      <c r="G597" s="70">
        <f t="shared" si="188"/>
        <v>1.1340688800949099</v>
      </c>
      <c r="H597" s="70">
        <f t="shared" si="189"/>
        <v>1.0590538</v>
      </c>
      <c r="I597" s="69">
        <f t="shared" si="178"/>
        <v>0.04</v>
      </c>
      <c r="J597" s="71">
        <f t="shared" si="179"/>
        <v>44819</v>
      </c>
      <c r="K597" s="72">
        <f t="shared" si="180"/>
        <v>113</v>
      </c>
      <c r="L597" s="73">
        <f t="shared" si="174"/>
        <v>113</v>
      </c>
      <c r="M597" s="74">
        <f t="shared" si="175"/>
        <v>1.017742629</v>
      </c>
      <c r="N597" s="74">
        <f t="shared" si="176"/>
        <v>1.0778441990000001</v>
      </c>
      <c r="O597" s="73">
        <f t="shared" si="181"/>
        <v>0</v>
      </c>
      <c r="P597" s="70">
        <f t="shared" si="182"/>
        <v>51.896158610000001</v>
      </c>
      <c r="Q597" s="70">
        <f t="shared" si="183"/>
        <v>0</v>
      </c>
      <c r="R597" s="75" t="str">
        <f t="shared" si="184"/>
        <v>J=</v>
      </c>
      <c r="S597" s="71">
        <f t="shared" si="185"/>
        <v>45000</v>
      </c>
      <c r="T597" s="8"/>
      <c r="U597" s="8"/>
      <c r="V597" s="8"/>
      <c r="W597" s="8"/>
      <c r="X597" s="1"/>
      <c r="Y597" s="8"/>
      <c r="Z597" s="8"/>
      <c r="AA597" s="8"/>
      <c r="AB597" s="8"/>
      <c r="AC597" s="8"/>
      <c r="AD597" s="9"/>
      <c r="AE597" s="8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</row>
    <row r="598" spans="1:191" x14ac:dyDescent="0.15">
      <c r="A598" s="68">
        <f t="shared" si="186"/>
        <v>44986</v>
      </c>
      <c r="B598" s="81">
        <f t="shared" si="177"/>
        <v>719.04000817999986</v>
      </c>
      <c r="C598" s="70">
        <f t="shared" si="173"/>
        <v>666.66699999999992</v>
      </c>
      <c r="D598" s="11">
        <f>IF(VLOOKUP(A598,[1]DI!$A$4:$B$15000,2)=0,D597,VLOOKUP(A598,[1]DI!$A$4:$B$15000,2))</f>
        <v>0.13650000000000001</v>
      </c>
      <c r="E598" s="70">
        <f t="shared" si="187"/>
        <v>1.00050788</v>
      </c>
      <c r="F598" s="70">
        <f>(TRUNC(PRODUCT($E$12:$E597),16))</f>
        <v>1.2016499449825899</v>
      </c>
      <c r="G598" s="70">
        <f t="shared" si="188"/>
        <v>1.1340688800949099</v>
      </c>
      <c r="H598" s="70">
        <f t="shared" si="189"/>
        <v>1.05959168</v>
      </c>
      <c r="I598" s="69">
        <f t="shared" si="178"/>
        <v>0.04</v>
      </c>
      <c r="J598" s="71">
        <f t="shared" si="179"/>
        <v>44819</v>
      </c>
      <c r="K598" s="72">
        <f t="shared" si="180"/>
        <v>114</v>
      </c>
      <c r="L598" s="73">
        <f t="shared" si="174"/>
        <v>114</v>
      </c>
      <c r="M598" s="74">
        <f t="shared" si="175"/>
        <v>1.0179010399999999</v>
      </c>
      <c r="N598" s="74">
        <f t="shared" si="176"/>
        <v>1.0785594730000001</v>
      </c>
      <c r="O598" s="73">
        <f t="shared" si="181"/>
        <v>0</v>
      </c>
      <c r="P598" s="70">
        <f t="shared" si="182"/>
        <v>52.373008179999999</v>
      </c>
      <c r="Q598" s="70">
        <f t="shared" si="183"/>
        <v>0</v>
      </c>
      <c r="R598" s="75" t="str">
        <f t="shared" si="184"/>
        <v>J=</v>
      </c>
      <c r="S598" s="71">
        <f t="shared" si="185"/>
        <v>45000</v>
      </c>
      <c r="T598" s="8"/>
      <c r="U598" s="8"/>
      <c r="V598" s="8"/>
      <c r="W598" s="8"/>
      <c r="X598" s="1"/>
      <c r="Y598" s="8"/>
      <c r="Z598" s="8"/>
      <c r="AA598" s="8"/>
      <c r="AB598" s="8"/>
      <c r="AC598" s="8"/>
      <c r="AD598" s="9"/>
      <c r="AE598" s="8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</row>
    <row r="599" spans="1:191" x14ac:dyDescent="0.15">
      <c r="A599" s="68">
        <f t="shared" si="186"/>
        <v>44987</v>
      </c>
      <c r="B599" s="81">
        <f t="shared" si="177"/>
        <v>719.51716641999997</v>
      </c>
      <c r="C599" s="70">
        <f t="shared" si="173"/>
        <v>666.66699999999992</v>
      </c>
      <c r="D599" s="11">
        <f>IF(VLOOKUP(A599,[1]DI!$A$4:$B$15000,2)=0,D598,VLOOKUP(A599,[1]DI!$A$4:$B$15000,2))</f>
        <v>0.13650000000000001</v>
      </c>
      <c r="E599" s="70">
        <f t="shared" si="187"/>
        <v>1.00050788</v>
      </c>
      <c r="F599" s="70">
        <f>(TRUNC(PRODUCT($E$12:$E598),16))</f>
        <v>1.2022602389566499</v>
      </c>
      <c r="G599" s="70">
        <f t="shared" si="188"/>
        <v>1.1340688800949099</v>
      </c>
      <c r="H599" s="70">
        <f t="shared" si="189"/>
        <v>1.06012982</v>
      </c>
      <c r="I599" s="69">
        <f t="shared" si="178"/>
        <v>0.04</v>
      </c>
      <c r="J599" s="71">
        <f t="shared" si="179"/>
        <v>44819</v>
      </c>
      <c r="K599" s="72">
        <f t="shared" si="180"/>
        <v>115</v>
      </c>
      <c r="L599" s="73">
        <f t="shared" si="174"/>
        <v>115</v>
      </c>
      <c r="M599" s="74">
        <f t="shared" si="175"/>
        <v>1.018059477</v>
      </c>
      <c r="N599" s="74">
        <f t="shared" si="176"/>
        <v>1.07927521</v>
      </c>
      <c r="O599" s="73">
        <f t="shared" si="181"/>
        <v>0</v>
      </c>
      <c r="P599" s="70">
        <f t="shared" si="182"/>
        <v>52.850166420000001</v>
      </c>
      <c r="Q599" s="70">
        <f t="shared" si="183"/>
        <v>0</v>
      </c>
      <c r="R599" s="75" t="str">
        <f t="shared" si="184"/>
        <v>J=</v>
      </c>
      <c r="S599" s="71">
        <f t="shared" si="185"/>
        <v>45000</v>
      </c>
      <c r="T599" s="8"/>
      <c r="U599" s="8"/>
      <c r="V599" s="8"/>
      <c r="W599" s="8"/>
      <c r="X599" s="1"/>
      <c r="Y599" s="8"/>
      <c r="Z599" s="8"/>
      <c r="AA599" s="8"/>
      <c r="AB599" s="8"/>
      <c r="AC599" s="8"/>
      <c r="AD599" s="9"/>
      <c r="AE599" s="8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</row>
    <row r="600" spans="1:191" x14ac:dyDescent="0.15">
      <c r="A600" s="68">
        <f t="shared" si="186"/>
        <v>44988</v>
      </c>
      <c r="B600" s="81">
        <f t="shared" si="177"/>
        <v>719.99464465999995</v>
      </c>
      <c r="C600" s="70">
        <f t="shared" si="173"/>
        <v>666.66699999999992</v>
      </c>
      <c r="D600" s="11">
        <f>IF(VLOOKUP(A600,[1]DI!$A$4:$B$15000,2)=0,D599,VLOOKUP(A600,[1]DI!$A$4:$B$15000,2))</f>
        <v>0.13650000000000001</v>
      </c>
      <c r="E600" s="70">
        <f t="shared" si="187"/>
        <v>1.00050788</v>
      </c>
      <c r="F600" s="70">
        <f>(TRUNC(PRODUCT($E$12:$E599),16))</f>
        <v>1.20287084288681</v>
      </c>
      <c r="G600" s="70">
        <f t="shared" si="188"/>
        <v>1.1340688800949099</v>
      </c>
      <c r="H600" s="70">
        <f t="shared" si="189"/>
        <v>1.06066824</v>
      </c>
      <c r="I600" s="69">
        <f t="shared" si="178"/>
        <v>0.04</v>
      </c>
      <c r="J600" s="71">
        <f t="shared" si="179"/>
        <v>44819</v>
      </c>
      <c r="K600" s="72">
        <f t="shared" si="180"/>
        <v>116</v>
      </c>
      <c r="L600" s="73">
        <f t="shared" si="174"/>
        <v>116</v>
      </c>
      <c r="M600" s="74">
        <f t="shared" si="175"/>
        <v>1.018217937</v>
      </c>
      <c r="N600" s="74">
        <f t="shared" si="176"/>
        <v>1.0799914269999999</v>
      </c>
      <c r="O600" s="73">
        <f t="shared" si="181"/>
        <v>0</v>
      </c>
      <c r="P600" s="70">
        <f t="shared" si="182"/>
        <v>53.327644659999997</v>
      </c>
      <c r="Q600" s="70">
        <f t="shared" si="183"/>
        <v>0</v>
      </c>
      <c r="R600" s="75" t="str">
        <f t="shared" si="184"/>
        <v>J=</v>
      </c>
      <c r="S600" s="71">
        <f t="shared" si="185"/>
        <v>45000</v>
      </c>
      <c r="T600" s="8"/>
      <c r="U600" s="8"/>
      <c r="V600" s="8"/>
      <c r="W600" s="8"/>
      <c r="X600" s="1"/>
      <c r="Y600" s="8"/>
      <c r="Z600" s="8"/>
      <c r="AA600" s="8"/>
      <c r="AB600" s="8"/>
      <c r="AC600" s="8"/>
      <c r="AD600" s="9"/>
      <c r="AE600" s="8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</row>
    <row r="601" spans="1:191" x14ac:dyDescent="0.15">
      <c r="A601" s="68">
        <f t="shared" si="186"/>
        <v>44991</v>
      </c>
      <c r="B601" s="81">
        <f t="shared" si="177"/>
        <v>720.47243822999997</v>
      </c>
      <c r="C601" s="70">
        <f t="shared" si="173"/>
        <v>666.66699999999992</v>
      </c>
      <c r="D601" s="11">
        <f>IF(VLOOKUP(A601,[1]DI!$A$4:$B$15000,2)=0,D600,VLOOKUP(A601,[1]DI!$A$4:$B$15000,2))</f>
        <v>0.13650000000000001</v>
      </c>
      <c r="E601" s="70">
        <f t="shared" si="187"/>
        <v>1.00050788</v>
      </c>
      <c r="F601" s="70">
        <f>(TRUNC(PRODUCT($E$12:$E600),16))</f>
        <v>1.2034817569305001</v>
      </c>
      <c r="G601" s="70">
        <f t="shared" si="188"/>
        <v>1.1340688800949099</v>
      </c>
      <c r="H601" s="70">
        <f t="shared" si="189"/>
        <v>1.06120693</v>
      </c>
      <c r="I601" s="69">
        <f t="shared" si="178"/>
        <v>0.04</v>
      </c>
      <c r="J601" s="71">
        <f t="shared" si="179"/>
        <v>44819</v>
      </c>
      <c r="K601" s="72">
        <f t="shared" si="180"/>
        <v>117</v>
      </c>
      <c r="L601" s="73">
        <f t="shared" si="174"/>
        <v>117</v>
      </c>
      <c r="M601" s="74">
        <f t="shared" si="175"/>
        <v>1.0183764230000001</v>
      </c>
      <c r="N601" s="74">
        <f t="shared" si="176"/>
        <v>1.0807081169999999</v>
      </c>
      <c r="O601" s="73">
        <f t="shared" si="181"/>
        <v>0</v>
      </c>
      <c r="P601" s="70">
        <f t="shared" si="182"/>
        <v>53.80543823</v>
      </c>
      <c r="Q601" s="70">
        <f t="shared" si="183"/>
        <v>0</v>
      </c>
      <c r="R601" s="75" t="str">
        <f t="shared" si="184"/>
        <v>J=</v>
      </c>
      <c r="S601" s="71">
        <f t="shared" si="185"/>
        <v>45000</v>
      </c>
      <c r="T601" s="8"/>
      <c r="U601" s="8"/>
      <c r="V601" s="8"/>
      <c r="W601" s="8"/>
      <c r="X601" s="1"/>
      <c r="Y601" s="8"/>
      <c r="Z601" s="8"/>
      <c r="AA601" s="8"/>
      <c r="AB601" s="8"/>
      <c r="AC601" s="8"/>
      <c r="AD601" s="9"/>
      <c r="AE601" s="8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</row>
    <row r="602" spans="1:191" x14ac:dyDescent="0.15">
      <c r="A602" s="68">
        <f t="shared" si="186"/>
        <v>44992</v>
      </c>
      <c r="B602" s="81">
        <f t="shared" si="177"/>
        <v>720.9505531399999</v>
      </c>
      <c r="C602" s="70">
        <f t="shared" si="173"/>
        <v>666.66699999999992</v>
      </c>
      <c r="D602" s="11">
        <f>IF(VLOOKUP(A602,[1]DI!$A$4:$B$15000,2)=0,D601,VLOOKUP(A602,[1]DI!$A$4:$B$15000,2))</f>
        <v>0.13650000000000001</v>
      </c>
      <c r="E602" s="70">
        <f t="shared" si="187"/>
        <v>1.00050788</v>
      </c>
      <c r="F602" s="70">
        <f>(TRUNC(PRODUCT($E$12:$E601),16))</f>
        <v>1.2040929812452099</v>
      </c>
      <c r="G602" s="70">
        <f t="shared" si="188"/>
        <v>1.1340688800949099</v>
      </c>
      <c r="H602" s="70">
        <f t="shared" si="189"/>
        <v>1.0617459</v>
      </c>
      <c r="I602" s="69">
        <f t="shared" si="178"/>
        <v>0.04</v>
      </c>
      <c r="J602" s="71">
        <f t="shared" si="179"/>
        <v>44819</v>
      </c>
      <c r="K602" s="72">
        <f t="shared" si="180"/>
        <v>118</v>
      </c>
      <c r="L602" s="73">
        <f t="shared" si="174"/>
        <v>118</v>
      </c>
      <c r="M602" s="74">
        <f t="shared" si="175"/>
        <v>1.018534933</v>
      </c>
      <c r="N602" s="74">
        <f t="shared" si="176"/>
        <v>1.081425289</v>
      </c>
      <c r="O602" s="73">
        <f t="shared" si="181"/>
        <v>0</v>
      </c>
      <c r="P602" s="70">
        <f t="shared" si="182"/>
        <v>54.283553140000002</v>
      </c>
      <c r="Q602" s="70">
        <f t="shared" si="183"/>
        <v>0</v>
      </c>
      <c r="R602" s="75" t="str">
        <f t="shared" si="184"/>
        <v>J=</v>
      </c>
      <c r="S602" s="71">
        <f t="shared" si="185"/>
        <v>45000</v>
      </c>
      <c r="T602" s="8"/>
      <c r="U602" s="8"/>
      <c r="V602" s="8"/>
      <c r="W602" s="8"/>
      <c r="X602" s="1"/>
      <c r="Y602" s="8"/>
      <c r="Z602" s="8"/>
      <c r="AA602" s="8"/>
      <c r="AB602" s="8"/>
      <c r="AC602" s="8"/>
      <c r="AD602" s="9"/>
      <c r="AE602" s="8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</row>
    <row r="603" spans="1:191" x14ac:dyDescent="0.15">
      <c r="A603" s="68">
        <f t="shared" si="186"/>
        <v>44993</v>
      </c>
      <c r="B603" s="81">
        <f t="shared" si="177"/>
        <v>721.4289827099999</v>
      </c>
      <c r="C603" s="70">
        <f t="shared" si="173"/>
        <v>666.66699999999992</v>
      </c>
      <c r="D603" s="11">
        <f>IF(VLOOKUP(A603,[1]DI!$A$4:$B$15000,2)=0,D602,VLOOKUP(A603,[1]DI!$A$4:$B$15000,2))</f>
        <v>0.13650000000000001</v>
      </c>
      <c r="E603" s="70">
        <f t="shared" si="187"/>
        <v>1.00050788</v>
      </c>
      <c r="F603" s="70">
        <f>(TRUNC(PRODUCT($E$12:$E602),16))</f>
        <v>1.2047045159885199</v>
      </c>
      <c r="G603" s="70">
        <f t="shared" si="188"/>
        <v>1.1340688800949099</v>
      </c>
      <c r="H603" s="70">
        <f t="shared" si="189"/>
        <v>1.06228514</v>
      </c>
      <c r="I603" s="69">
        <f t="shared" si="178"/>
        <v>0.04</v>
      </c>
      <c r="J603" s="71">
        <f t="shared" si="179"/>
        <v>44819</v>
      </c>
      <c r="K603" s="72">
        <f t="shared" si="180"/>
        <v>119</v>
      </c>
      <c r="L603" s="73">
        <f t="shared" si="174"/>
        <v>119</v>
      </c>
      <c r="M603" s="74">
        <f t="shared" si="175"/>
        <v>1.0186934679999999</v>
      </c>
      <c r="N603" s="74">
        <f t="shared" si="176"/>
        <v>1.0821429330000001</v>
      </c>
      <c r="O603" s="73">
        <f t="shared" si="181"/>
        <v>0</v>
      </c>
      <c r="P603" s="70">
        <f t="shared" si="182"/>
        <v>54.761982709999998</v>
      </c>
      <c r="Q603" s="70">
        <f t="shared" si="183"/>
        <v>0</v>
      </c>
      <c r="R603" s="75" t="str">
        <f t="shared" si="184"/>
        <v>J=</v>
      </c>
      <c r="S603" s="71">
        <f t="shared" si="185"/>
        <v>45000</v>
      </c>
      <c r="T603" s="8"/>
      <c r="U603" s="8"/>
      <c r="V603" s="8"/>
      <c r="W603" s="8"/>
      <c r="X603" s="1"/>
      <c r="Y603" s="8"/>
      <c r="Z603" s="8"/>
      <c r="AA603" s="8"/>
      <c r="AB603" s="8"/>
      <c r="AC603" s="8"/>
      <c r="AD603" s="9"/>
      <c r="AE603" s="8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</row>
    <row r="604" spans="1:191" x14ac:dyDescent="0.15">
      <c r="A604" s="68">
        <f t="shared" si="186"/>
        <v>44994</v>
      </c>
      <c r="B604" s="81">
        <f t="shared" si="177"/>
        <v>721.90772694999987</v>
      </c>
      <c r="C604" s="70">
        <f t="shared" si="173"/>
        <v>666.66699999999992</v>
      </c>
      <c r="D604" s="11">
        <f>IF(VLOOKUP(A604,[1]DI!$A$4:$B$15000,2)=0,D603,VLOOKUP(A604,[1]DI!$A$4:$B$15000,2))</f>
        <v>0.13650000000000001</v>
      </c>
      <c r="E604" s="70">
        <f t="shared" si="187"/>
        <v>1.00050788</v>
      </c>
      <c r="F604" s="70">
        <f>(TRUNC(PRODUCT($E$12:$E603),16))</f>
        <v>1.2053163613180999</v>
      </c>
      <c r="G604" s="70">
        <f t="shared" si="188"/>
        <v>1.1340688800949099</v>
      </c>
      <c r="H604" s="70">
        <f t="shared" si="189"/>
        <v>1.06282465</v>
      </c>
      <c r="I604" s="69">
        <f t="shared" si="178"/>
        <v>0.04</v>
      </c>
      <c r="J604" s="71">
        <f t="shared" si="179"/>
        <v>44819</v>
      </c>
      <c r="K604" s="72">
        <f t="shared" si="180"/>
        <v>120</v>
      </c>
      <c r="L604" s="73">
        <f t="shared" si="174"/>
        <v>120</v>
      </c>
      <c r="M604" s="74">
        <f t="shared" si="175"/>
        <v>1.0188520270000001</v>
      </c>
      <c r="N604" s="74">
        <f t="shared" si="176"/>
        <v>1.0828610489999999</v>
      </c>
      <c r="O604" s="73">
        <f t="shared" si="181"/>
        <v>0</v>
      </c>
      <c r="P604" s="70">
        <f t="shared" si="182"/>
        <v>55.240726950000003</v>
      </c>
      <c r="Q604" s="70">
        <f t="shared" si="183"/>
        <v>0</v>
      </c>
      <c r="R604" s="75" t="str">
        <f t="shared" si="184"/>
        <v>J=</v>
      </c>
      <c r="S604" s="71">
        <f t="shared" si="185"/>
        <v>45000</v>
      </c>
      <c r="T604" s="8"/>
      <c r="U604" s="8"/>
      <c r="V604" s="8"/>
      <c r="W604" s="8"/>
      <c r="X604" s="1"/>
      <c r="Y604" s="8"/>
      <c r="Z604" s="8"/>
      <c r="AA604" s="8"/>
      <c r="AB604" s="8"/>
      <c r="AC604" s="8"/>
      <c r="AD604" s="9"/>
      <c r="AE604" s="8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</row>
    <row r="605" spans="1:191" x14ac:dyDescent="0.15">
      <c r="A605" s="68">
        <f t="shared" si="186"/>
        <v>44995</v>
      </c>
      <c r="B605" s="81">
        <f t="shared" si="177"/>
        <v>722.38679318999993</v>
      </c>
      <c r="C605" s="70">
        <f t="shared" si="173"/>
        <v>666.66699999999992</v>
      </c>
      <c r="D605" s="11">
        <f>IF(VLOOKUP(A605,[1]DI!$A$4:$B$15000,2)=0,D604,VLOOKUP(A605,[1]DI!$A$4:$B$15000,2))</f>
        <v>0.13650000000000001</v>
      </c>
      <c r="E605" s="70">
        <f t="shared" si="187"/>
        <v>1.00050788</v>
      </c>
      <c r="F605" s="70">
        <f>(TRUNC(PRODUCT($E$12:$E604),16))</f>
        <v>1.20592851739169</v>
      </c>
      <c r="G605" s="70">
        <f t="shared" si="188"/>
        <v>1.1340688800949099</v>
      </c>
      <c r="H605" s="70">
        <f t="shared" si="189"/>
        <v>1.06336444</v>
      </c>
      <c r="I605" s="69">
        <f t="shared" si="178"/>
        <v>0.04</v>
      </c>
      <c r="J605" s="71">
        <f t="shared" si="179"/>
        <v>44819</v>
      </c>
      <c r="K605" s="72">
        <f t="shared" si="180"/>
        <v>121</v>
      </c>
      <c r="L605" s="73">
        <f t="shared" si="174"/>
        <v>121</v>
      </c>
      <c r="M605" s="74">
        <f t="shared" si="175"/>
        <v>1.0190106109999999</v>
      </c>
      <c r="N605" s="74">
        <f t="shared" si="176"/>
        <v>1.083579648</v>
      </c>
      <c r="O605" s="73">
        <f t="shared" si="181"/>
        <v>0</v>
      </c>
      <c r="P605" s="70">
        <f t="shared" si="182"/>
        <v>55.719793189999997</v>
      </c>
      <c r="Q605" s="70">
        <f t="shared" si="183"/>
        <v>0</v>
      </c>
      <c r="R605" s="75" t="str">
        <f t="shared" si="184"/>
        <v>J=</v>
      </c>
      <c r="S605" s="71">
        <f t="shared" si="185"/>
        <v>45000</v>
      </c>
      <c r="T605" s="8"/>
      <c r="U605" s="8"/>
      <c r="V605" s="8"/>
      <c r="W605" s="8"/>
      <c r="X605" s="1"/>
      <c r="Y605" s="8"/>
      <c r="Z605" s="8"/>
      <c r="AA605" s="8"/>
      <c r="AB605" s="8"/>
      <c r="AC605" s="8"/>
      <c r="AD605" s="9"/>
      <c r="AE605" s="8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</row>
    <row r="606" spans="1:191" x14ac:dyDescent="0.15">
      <c r="A606" s="68">
        <f t="shared" si="186"/>
        <v>44998</v>
      </c>
      <c r="B606" s="81">
        <f t="shared" si="177"/>
        <v>722.86617408999996</v>
      </c>
      <c r="C606" s="70">
        <f t="shared" si="173"/>
        <v>666.66699999999992</v>
      </c>
      <c r="D606" s="11">
        <f>IF(VLOOKUP(A606,[1]DI!$A$4:$B$15000,2)=0,D605,VLOOKUP(A606,[1]DI!$A$4:$B$15000,2))</f>
        <v>0.13650000000000001</v>
      </c>
      <c r="E606" s="70">
        <f t="shared" si="187"/>
        <v>1.00050788</v>
      </c>
      <c r="F606" s="70">
        <f>(TRUNC(PRODUCT($E$12:$E605),16))</f>
        <v>1.2065409843671</v>
      </c>
      <c r="G606" s="70">
        <f t="shared" si="188"/>
        <v>1.1340688800949099</v>
      </c>
      <c r="H606" s="70">
        <f t="shared" si="189"/>
        <v>1.0639045</v>
      </c>
      <c r="I606" s="69">
        <f t="shared" si="178"/>
        <v>0.04</v>
      </c>
      <c r="J606" s="71">
        <f t="shared" si="179"/>
        <v>44819</v>
      </c>
      <c r="K606" s="72">
        <f t="shared" si="180"/>
        <v>122</v>
      </c>
      <c r="L606" s="73">
        <f t="shared" si="174"/>
        <v>122</v>
      </c>
      <c r="M606" s="74">
        <f t="shared" si="175"/>
        <v>1.01916922</v>
      </c>
      <c r="N606" s="74">
        <f t="shared" si="176"/>
        <v>1.084298719</v>
      </c>
      <c r="O606" s="73">
        <f t="shared" si="181"/>
        <v>0</v>
      </c>
      <c r="P606" s="70">
        <f t="shared" si="182"/>
        <v>56.19917409</v>
      </c>
      <c r="Q606" s="70">
        <f t="shared" si="183"/>
        <v>0</v>
      </c>
      <c r="R606" s="75" t="str">
        <f t="shared" si="184"/>
        <v>J=</v>
      </c>
      <c r="S606" s="71">
        <f t="shared" si="185"/>
        <v>45000</v>
      </c>
      <c r="T606" s="8"/>
      <c r="U606" s="8"/>
      <c r="V606" s="8"/>
      <c r="W606" s="8"/>
      <c r="X606" s="1"/>
      <c r="Y606" s="8"/>
      <c r="Z606" s="8"/>
      <c r="AA606" s="8"/>
      <c r="AB606" s="8"/>
      <c r="AC606" s="8"/>
      <c r="AD606" s="9"/>
      <c r="AE606" s="8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</row>
    <row r="607" spans="1:191" x14ac:dyDescent="0.15">
      <c r="A607" s="68">
        <f t="shared" si="186"/>
        <v>44999</v>
      </c>
      <c r="B607" s="81">
        <f t="shared" si="177"/>
        <v>723.34587766999994</v>
      </c>
      <c r="C607" s="70">
        <f t="shared" si="173"/>
        <v>666.66699999999992</v>
      </c>
      <c r="D607" s="11">
        <f>IF(VLOOKUP(A607,[1]DI!$A$4:$B$15000,2)=0,D606,VLOOKUP(A607,[1]DI!$A$4:$B$15000,2))</f>
        <v>0.13650000000000001</v>
      </c>
      <c r="E607" s="70">
        <f t="shared" si="187"/>
        <v>1.00050788</v>
      </c>
      <c r="F607" s="70">
        <f>(TRUNC(PRODUCT($E$12:$E606),16))</f>
        <v>1.2071537624022399</v>
      </c>
      <c r="G607" s="70">
        <f t="shared" si="188"/>
        <v>1.1340688800949099</v>
      </c>
      <c r="H607" s="70">
        <f t="shared" si="189"/>
        <v>1.0644448399999999</v>
      </c>
      <c r="I607" s="69">
        <f t="shared" si="178"/>
        <v>0.04</v>
      </c>
      <c r="J607" s="71">
        <f t="shared" si="179"/>
        <v>44819</v>
      </c>
      <c r="K607" s="72">
        <f t="shared" si="180"/>
        <v>123</v>
      </c>
      <c r="L607" s="73">
        <f t="shared" si="174"/>
        <v>123</v>
      </c>
      <c r="M607" s="74">
        <f t="shared" si="175"/>
        <v>1.0193278539999999</v>
      </c>
      <c r="N607" s="74">
        <f t="shared" si="176"/>
        <v>1.0850182740000001</v>
      </c>
      <c r="O607" s="73">
        <f t="shared" si="181"/>
        <v>0</v>
      </c>
      <c r="P607" s="70">
        <f t="shared" si="182"/>
        <v>56.678877669999999</v>
      </c>
      <c r="Q607" s="70">
        <f t="shared" si="183"/>
        <v>0</v>
      </c>
      <c r="R607" s="75" t="str">
        <f t="shared" si="184"/>
        <v>J=</v>
      </c>
      <c r="S607" s="71">
        <f t="shared" si="185"/>
        <v>45000</v>
      </c>
      <c r="T607" s="8"/>
      <c r="U607" s="8"/>
      <c r="V607" s="8"/>
      <c r="W607" s="8"/>
      <c r="X607" s="1"/>
      <c r="Y607" s="8"/>
      <c r="Z607" s="8"/>
      <c r="AA607" s="8"/>
      <c r="AB607" s="8"/>
      <c r="AC607" s="8"/>
      <c r="AD607" s="9"/>
      <c r="AE607" s="8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</row>
    <row r="608" spans="1:191" x14ac:dyDescent="0.15">
      <c r="A608" s="68">
        <f t="shared" si="186"/>
        <v>45000</v>
      </c>
      <c r="B608" s="81">
        <f t="shared" si="177"/>
        <v>723.82589656999994</v>
      </c>
      <c r="C608" s="70">
        <f t="shared" si="173"/>
        <v>666.66699999999992</v>
      </c>
      <c r="D608" s="11">
        <f>IF(VLOOKUP(A608,[1]DI!$A$4:$B$15000,2)=0,D607,VLOOKUP(A608,[1]DI!$A$4:$B$15000,2))</f>
        <v>0.13650000000000001</v>
      </c>
      <c r="E608" s="70">
        <f t="shared" si="187"/>
        <v>1.00050788</v>
      </c>
      <c r="F608" s="70">
        <f>(TRUNC(PRODUCT($E$12:$E607),16))</f>
        <v>1.2077668516550899</v>
      </c>
      <c r="G608" s="70">
        <f t="shared" si="188"/>
        <v>1.1340688800949099</v>
      </c>
      <c r="H608" s="70">
        <f t="shared" si="189"/>
        <v>1.06498545</v>
      </c>
      <c r="I608" s="69">
        <f t="shared" si="178"/>
        <v>0.04</v>
      </c>
      <c r="J608" s="71">
        <f t="shared" si="179"/>
        <v>44819</v>
      </c>
      <c r="K608" s="72">
        <f t="shared" si="180"/>
        <v>124</v>
      </c>
      <c r="L608" s="73">
        <f t="shared" si="174"/>
        <v>124</v>
      </c>
      <c r="M608" s="74">
        <f t="shared" si="175"/>
        <v>1.0194865120000001</v>
      </c>
      <c r="N608" s="74">
        <f t="shared" si="176"/>
        <v>1.085738302</v>
      </c>
      <c r="O608" s="73">
        <f t="shared" si="181"/>
        <v>5</v>
      </c>
      <c r="P608" s="70">
        <f t="shared" si="182"/>
        <v>57.158896570000003</v>
      </c>
      <c r="Q608" s="70">
        <f t="shared" si="183"/>
        <v>0</v>
      </c>
      <c r="R608" s="75" t="str">
        <f t="shared" si="184"/>
        <v>J=</v>
      </c>
      <c r="S608" s="71">
        <f t="shared" si="185"/>
        <v>45000</v>
      </c>
      <c r="T608" s="8"/>
      <c r="U608" s="8"/>
      <c r="V608" s="8"/>
      <c r="W608" s="8"/>
      <c r="X608" s="1"/>
      <c r="Y608" s="8"/>
      <c r="Z608" s="8"/>
      <c r="AA608" s="8"/>
      <c r="AB608" s="8"/>
      <c r="AC608" s="8"/>
      <c r="AD608" s="9"/>
      <c r="AE608" s="8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</row>
    <row r="609" spans="1:191" x14ac:dyDescent="0.15">
      <c r="A609" s="68">
        <f t="shared" si="186"/>
        <v>45001</v>
      </c>
      <c r="B609" s="81">
        <f t="shared" si="177"/>
        <v>667.10940621999987</v>
      </c>
      <c r="C609" s="70">
        <f t="shared" si="173"/>
        <v>666.66699999999992</v>
      </c>
      <c r="D609" s="11">
        <f>IF(VLOOKUP(A609,[1]DI!$A$4:$B$15000,2)=0,D608,VLOOKUP(A609,[1]DI!$A$4:$B$15000,2))</f>
        <v>0.13650000000000001</v>
      </c>
      <c r="E609" s="70">
        <f t="shared" si="187"/>
        <v>1.00050788</v>
      </c>
      <c r="F609" s="70">
        <f>(TRUNC(PRODUCT($E$12:$E608),16))</f>
        <v>1.2083802522837099</v>
      </c>
      <c r="G609" s="70">
        <f t="shared" si="188"/>
        <v>1.2077668516550899</v>
      </c>
      <c r="H609" s="70">
        <f t="shared" si="189"/>
        <v>1.00050788</v>
      </c>
      <c r="I609" s="69">
        <f t="shared" si="178"/>
        <v>0.04</v>
      </c>
      <c r="J609" s="71">
        <f t="shared" si="179"/>
        <v>45000</v>
      </c>
      <c r="K609" s="72">
        <f t="shared" si="180"/>
        <v>1</v>
      </c>
      <c r="L609" s="73">
        <f t="shared" si="174"/>
        <v>1</v>
      </c>
      <c r="M609" s="74">
        <f t="shared" si="175"/>
        <v>1.00015565</v>
      </c>
      <c r="N609" s="74">
        <f t="shared" si="176"/>
        <v>1.0006636090000001</v>
      </c>
      <c r="O609" s="73">
        <f t="shared" si="181"/>
        <v>0</v>
      </c>
      <c r="P609" s="70">
        <f t="shared" si="182"/>
        <v>0.44240622000000002</v>
      </c>
      <c r="Q609" s="70">
        <f t="shared" si="183"/>
        <v>0</v>
      </c>
      <c r="R609" s="75" t="str">
        <f t="shared" si="184"/>
        <v>A+J=</v>
      </c>
      <c r="S609" s="71">
        <f t="shared" si="185"/>
        <v>45184</v>
      </c>
      <c r="T609" s="8"/>
      <c r="U609" s="8"/>
      <c r="V609" s="8"/>
      <c r="W609" s="8"/>
      <c r="X609" s="1"/>
      <c r="Y609" s="8"/>
      <c r="Z609" s="8"/>
      <c r="AA609" s="8"/>
      <c r="AB609" s="8"/>
      <c r="AC609" s="8"/>
      <c r="AD609" s="9"/>
      <c r="AE609" s="8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</row>
    <row r="610" spans="1:191" x14ac:dyDescent="0.15">
      <c r="A610" s="68">
        <f t="shared" si="186"/>
        <v>45002</v>
      </c>
      <c r="B610" s="81">
        <f t="shared" si="177"/>
        <v>667.55210709999994</v>
      </c>
      <c r="C610" s="70">
        <f t="shared" si="173"/>
        <v>666.66699999999992</v>
      </c>
      <c r="D610" s="11">
        <f>IF(VLOOKUP(A610,[1]DI!$A$4:$B$15000,2)=0,D609,VLOOKUP(A610,[1]DI!$A$4:$B$15000,2))</f>
        <v>0.13650000000000001</v>
      </c>
      <c r="E610" s="70">
        <f t="shared" si="187"/>
        <v>1.00050788</v>
      </c>
      <c r="F610" s="70">
        <f>(TRUNC(PRODUCT($E$12:$E609),16))</f>
        <v>1.20899396444624</v>
      </c>
      <c r="G610" s="70">
        <f t="shared" si="188"/>
        <v>1.2077668516550899</v>
      </c>
      <c r="H610" s="70">
        <f t="shared" si="189"/>
        <v>1.00101602</v>
      </c>
      <c r="I610" s="69">
        <f t="shared" si="178"/>
        <v>0.04</v>
      </c>
      <c r="J610" s="71">
        <f t="shared" si="179"/>
        <v>45000</v>
      </c>
      <c r="K610" s="72">
        <f t="shared" si="180"/>
        <v>2</v>
      </c>
      <c r="L610" s="73">
        <f t="shared" si="174"/>
        <v>2</v>
      </c>
      <c r="M610" s="74">
        <f t="shared" si="175"/>
        <v>1.0003113239999999</v>
      </c>
      <c r="N610" s="74">
        <f t="shared" si="176"/>
        <v>1.0013276600000001</v>
      </c>
      <c r="O610" s="73">
        <f t="shared" si="181"/>
        <v>0</v>
      </c>
      <c r="P610" s="70">
        <f t="shared" si="182"/>
        <v>0.88510710000000004</v>
      </c>
      <c r="Q610" s="70">
        <f t="shared" si="183"/>
        <v>0</v>
      </c>
      <c r="R610" s="75" t="str">
        <f t="shared" si="184"/>
        <v>A+J=</v>
      </c>
      <c r="S610" s="71">
        <f t="shared" si="185"/>
        <v>45184</v>
      </c>
      <c r="T610" s="8"/>
      <c r="U610" s="8"/>
      <c r="V610" s="8"/>
      <c r="W610" s="8"/>
      <c r="X610" s="1"/>
      <c r="Y610" s="8"/>
      <c r="Z610" s="8"/>
      <c r="AA610" s="8"/>
      <c r="AB610" s="8"/>
      <c r="AC610" s="8"/>
      <c r="AD610" s="9"/>
      <c r="AE610" s="8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</row>
    <row r="611" spans="1:191" x14ac:dyDescent="0.15">
      <c r="A611" s="68">
        <f t="shared" si="186"/>
        <v>45005</v>
      </c>
      <c r="B611" s="81">
        <f t="shared" si="177"/>
        <v>667.99509665999994</v>
      </c>
      <c r="C611" s="70">
        <f t="shared" si="173"/>
        <v>666.66699999999992</v>
      </c>
      <c r="D611" s="11">
        <f>IF(VLOOKUP(A611,[1]DI!$A$4:$B$15000,2)=0,D610,VLOOKUP(A611,[1]DI!$A$4:$B$15000,2))</f>
        <v>0.13650000000000001</v>
      </c>
      <c r="E611" s="70">
        <f t="shared" si="187"/>
        <v>1.00050788</v>
      </c>
      <c r="F611" s="70">
        <f>(TRUNC(PRODUCT($E$12:$E610),16))</f>
        <v>1.2096079883009001</v>
      </c>
      <c r="G611" s="70">
        <f t="shared" si="188"/>
        <v>1.2077668516550899</v>
      </c>
      <c r="H611" s="70">
        <f t="shared" si="189"/>
        <v>1.00152441</v>
      </c>
      <c r="I611" s="69">
        <f t="shared" si="178"/>
        <v>0.04</v>
      </c>
      <c r="J611" s="71">
        <f t="shared" si="179"/>
        <v>45000</v>
      </c>
      <c r="K611" s="72">
        <f t="shared" si="180"/>
        <v>3</v>
      </c>
      <c r="L611" s="73">
        <f t="shared" si="174"/>
        <v>3</v>
      </c>
      <c r="M611" s="74">
        <f t="shared" si="175"/>
        <v>1.000467022</v>
      </c>
      <c r="N611" s="74">
        <f t="shared" si="176"/>
        <v>1.0019921439999999</v>
      </c>
      <c r="O611" s="73">
        <f t="shared" si="181"/>
        <v>0</v>
      </c>
      <c r="P611" s="70">
        <f t="shared" si="182"/>
        <v>1.3280966599999999</v>
      </c>
      <c r="Q611" s="70">
        <f t="shared" si="183"/>
        <v>0</v>
      </c>
      <c r="R611" s="75" t="str">
        <f t="shared" si="184"/>
        <v>A+J=</v>
      </c>
      <c r="S611" s="71">
        <f t="shared" si="185"/>
        <v>45184</v>
      </c>
      <c r="T611" s="8"/>
      <c r="U611" s="8"/>
      <c r="V611" s="8"/>
      <c r="W611" s="8"/>
      <c r="X611" s="1"/>
      <c r="Y611" s="8"/>
      <c r="Z611" s="8"/>
      <c r="AA611" s="8"/>
      <c r="AB611" s="8"/>
      <c r="AC611" s="8"/>
      <c r="AD611" s="9"/>
      <c r="AE611" s="8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</row>
    <row r="612" spans="1:191" x14ac:dyDescent="0.15">
      <c r="A612" s="68">
        <f t="shared" si="186"/>
        <v>45006</v>
      </c>
      <c r="B612" s="81">
        <f t="shared" si="177"/>
        <v>668.43838820999997</v>
      </c>
      <c r="C612" s="70">
        <f t="shared" si="173"/>
        <v>666.66699999999992</v>
      </c>
      <c r="D612" s="11">
        <f>IF(VLOOKUP(A612,[1]DI!$A$4:$B$15000,2)=0,D611,VLOOKUP(A612,[1]DI!$A$4:$B$15000,2))</f>
        <v>0.13650000000000001</v>
      </c>
      <c r="E612" s="70">
        <f t="shared" si="187"/>
        <v>1.00050788</v>
      </c>
      <c r="F612" s="70">
        <f>(TRUNC(PRODUCT($E$12:$E611),16))</f>
        <v>1.2102223240059999</v>
      </c>
      <c r="G612" s="70">
        <f t="shared" si="188"/>
        <v>1.2077668516550899</v>
      </c>
      <c r="H612" s="70">
        <f t="shared" si="189"/>
        <v>1.00203307</v>
      </c>
      <c r="I612" s="69">
        <f t="shared" si="178"/>
        <v>0.04</v>
      </c>
      <c r="J612" s="71">
        <f t="shared" si="179"/>
        <v>45000</v>
      </c>
      <c r="K612" s="72">
        <f t="shared" si="180"/>
        <v>4</v>
      </c>
      <c r="L612" s="73">
        <f t="shared" si="174"/>
        <v>4</v>
      </c>
      <c r="M612" s="74">
        <f t="shared" si="175"/>
        <v>1.000622745</v>
      </c>
      <c r="N612" s="74">
        <f t="shared" si="176"/>
        <v>1.002657081</v>
      </c>
      <c r="O612" s="73">
        <f t="shared" si="181"/>
        <v>0</v>
      </c>
      <c r="P612" s="70">
        <f t="shared" si="182"/>
        <v>1.77138821</v>
      </c>
      <c r="Q612" s="70">
        <f t="shared" si="183"/>
        <v>0</v>
      </c>
      <c r="R612" s="75" t="str">
        <f t="shared" si="184"/>
        <v>A+J=</v>
      </c>
      <c r="S612" s="71">
        <f t="shared" si="185"/>
        <v>45184</v>
      </c>
      <c r="T612" s="8"/>
      <c r="U612" s="8"/>
      <c r="V612" s="8"/>
      <c r="W612" s="8"/>
      <c r="X612" s="1"/>
      <c r="Y612" s="8"/>
      <c r="Z612" s="8"/>
      <c r="AA612" s="8"/>
      <c r="AB612" s="8"/>
      <c r="AC612" s="8"/>
      <c r="AD612" s="9"/>
      <c r="AE612" s="8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</row>
    <row r="613" spans="1:191" x14ac:dyDescent="0.15">
      <c r="A613" s="68">
        <f t="shared" si="186"/>
        <v>45007</v>
      </c>
      <c r="B613" s="81">
        <f t="shared" si="177"/>
        <v>668.88196843999992</v>
      </c>
      <c r="C613" s="70">
        <f t="shared" si="173"/>
        <v>666.66699999999992</v>
      </c>
      <c r="D613" s="11">
        <f>IF(VLOOKUP(A613,[1]DI!$A$4:$B$15000,2)=0,D612,VLOOKUP(A613,[1]DI!$A$4:$B$15000,2))</f>
        <v>0.13650000000000001</v>
      </c>
      <c r="E613" s="70">
        <f t="shared" si="187"/>
        <v>1.00050788</v>
      </c>
      <c r="F613" s="70">
        <f>(TRUNC(PRODUCT($E$12:$E612),16))</f>
        <v>1.2108369717199201</v>
      </c>
      <c r="G613" s="70">
        <f t="shared" si="188"/>
        <v>1.2077668516550899</v>
      </c>
      <c r="H613" s="70">
        <f t="shared" si="189"/>
        <v>1.0025419799999999</v>
      </c>
      <c r="I613" s="69">
        <f t="shared" si="178"/>
        <v>0.04</v>
      </c>
      <c r="J613" s="71">
        <f t="shared" si="179"/>
        <v>45000</v>
      </c>
      <c r="K613" s="72">
        <f t="shared" si="180"/>
        <v>5</v>
      </c>
      <c r="L613" s="73">
        <f t="shared" si="174"/>
        <v>5</v>
      </c>
      <c r="M613" s="74">
        <f t="shared" si="175"/>
        <v>1.000778492</v>
      </c>
      <c r="N613" s="74">
        <f t="shared" si="176"/>
        <v>1.0033224510000001</v>
      </c>
      <c r="O613" s="73">
        <f t="shared" si="181"/>
        <v>0</v>
      </c>
      <c r="P613" s="70">
        <f t="shared" si="182"/>
        <v>2.2149684399999998</v>
      </c>
      <c r="Q613" s="70">
        <f t="shared" si="183"/>
        <v>0</v>
      </c>
      <c r="R613" s="75" t="str">
        <f t="shared" si="184"/>
        <v>A+J=</v>
      </c>
      <c r="S613" s="71">
        <f t="shared" si="185"/>
        <v>45184</v>
      </c>
      <c r="T613" s="8"/>
      <c r="U613" s="8"/>
      <c r="V613" s="8"/>
      <c r="W613" s="8"/>
      <c r="X613" s="1"/>
      <c r="Y613" s="8"/>
      <c r="Z613" s="8"/>
      <c r="AA613" s="8"/>
      <c r="AB613" s="8"/>
      <c r="AC613" s="8"/>
      <c r="AD613" s="9"/>
      <c r="AE613" s="8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</row>
    <row r="614" spans="1:191" x14ac:dyDescent="0.15">
      <c r="A614" s="68">
        <f t="shared" si="186"/>
        <v>45008</v>
      </c>
      <c r="B614" s="81">
        <f t="shared" si="177"/>
        <v>669.32584398999995</v>
      </c>
      <c r="C614" s="70">
        <f t="shared" si="173"/>
        <v>666.66699999999992</v>
      </c>
      <c r="D614" s="11">
        <f>IF(VLOOKUP(A614,[1]DI!$A$4:$B$15000,2)=0,D613,VLOOKUP(A614,[1]DI!$A$4:$B$15000,2))</f>
        <v>0.13650000000000001</v>
      </c>
      <c r="E614" s="70">
        <f t="shared" si="187"/>
        <v>1.00050788</v>
      </c>
      <c r="F614" s="70">
        <f>(TRUNC(PRODUCT($E$12:$E613),16))</f>
        <v>1.2114519316011101</v>
      </c>
      <c r="G614" s="70">
        <f t="shared" si="188"/>
        <v>1.2077668516550899</v>
      </c>
      <c r="H614" s="70">
        <f t="shared" si="189"/>
        <v>1.0030511499999999</v>
      </c>
      <c r="I614" s="69">
        <f t="shared" si="178"/>
        <v>0.04</v>
      </c>
      <c r="J614" s="71">
        <f t="shared" si="179"/>
        <v>45000</v>
      </c>
      <c r="K614" s="72">
        <f t="shared" si="180"/>
        <v>6</v>
      </c>
      <c r="L614" s="73">
        <f t="shared" si="174"/>
        <v>6</v>
      </c>
      <c r="M614" s="74">
        <f t="shared" si="175"/>
        <v>1.000934263</v>
      </c>
      <c r="N614" s="74">
        <f t="shared" si="176"/>
        <v>1.003988264</v>
      </c>
      <c r="O614" s="73">
        <f t="shared" si="181"/>
        <v>0</v>
      </c>
      <c r="P614" s="70">
        <f t="shared" si="182"/>
        <v>2.6588439899999998</v>
      </c>
      <c r="Q614" s="70">
        <f t="shared" si="183"/>
        <v>0</v>
      </c>
      <c r="R614" s="75" t="str">
        <f t="shared" si="184"/>
        <v>A+J=</v>
      </c>
      <c r="S614" s="71">
        <f t="shared" si="185"/>
        <v>45184</v>
      </c>
      <c r="T614" s="8"/>
      <c r="U614" s="8"/>
      <c r="V614" s="8"/>
      <c r="W614" s="8"/>
      <c r="X614" s="1"/>
      <c r="Y614" s="8"/>
      <c r="Z614" s="8"/>
      <c r="AA614" s="8"/>
      <c r="AB614" s="8"/>
      <c r="AC614" s="8"/>
      <c r="AD614" s="9"/>
      <c r="AE614" s="8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</row>
    <row r="615" spans="1:191" x14ac:dyDescent="0.15">
      <c r="A615" s="68">
        <f t="shared" si="186"/>
        <v>45009</v>
      </c>
      <c r="B615" s="81">
        <f t="shared" si="177"/>
        <v>669.77001420999989</v>
      </c>
      <c r="C615" s="70">
        <f t="shared" si="173"/>
        <v>666.66699999999992</v>
      </c>
      <c r="D615" s="11">
        <f>IF(VLOOKUP(A615,[1]DI!$A$4:$B$15000,2)=0,D614,VLOOKUP(A615,[1]DI!$A$4:$B$15000,2))</f>
        <v>0.13650000000000001</v>
      </c>
      <c r="E615" s="70">
        <f t="shared" si="187"/>
        <v>1.00050788</v>
      </c>
      <c r="F615" s="70">
        <f>(TRUNC(PRODUCT($E$12:$E614),16))</f>
        <v>1.2120672038081299</v>
      </c>
      <c r="G615" s="70">
        <f t="shared" si="188"/>
        <v>1.2077668516550899</v>
      </c>
      <c r="H615" s="70">
        <f t="shared" si="189"/>
        <v>1.00356058</v>
      </c>
      <c r="I615" s="69">
        <f t="shared" si="178"/>
        <v>0.04</v>
      </c>
      <c r="J615" s="71">
        <f t="shared" si="179"/>
        <v>45000</v>
      </c>
      <c r="K615" s="72">
        <f t="shared" si="180"/>
        <v>7</v>
      </c>
      <c r="L615" s="73">
        <f t="shared" si="174"/>
        <v>7</v>
      </c>
      <c r="M615" s="74">
        <f t="shared" si="175"/>
        <v>1.0010900579999999</v>
      </c>
      <c r="N615" s="74">
        <f t="shared" si="176"/>
        <v>1.004654519</v>
      </c>
      <c r="O615" s="73">
        <f t="shared" si="181"/>
        <v>0</v>
      </c>
      <c r="P615" s="70">
        <f t="shared" si="182"/>
        <v>3.10301421</v>
      </c>
      <c r="Q615" s="70">
        <f t="shared" si="183"/>
        <v>0</v>
      </c>
      <c r="R615" s="75" t="str">
        <f t="shared" si="184"/>
        <v>A+J=</v>
      </c>
      <c r="S615" s="71">
        <f t="shared" si="185"/>
        <v>45184</v>
      </c>
      <c r="T615" s="8"/>
      <c r="U615" s="8"/>
      <c r="V615" s="8"/>
      <c r="W615" s="8"/>
      <c r="X615" s="1"/>
      <c r="Y615" s="8"/>
      <c r="Z615" s="8"/>
      <c r="AA615" s="8"/>
      <c r="AB615" s="8"/>
      <c r="AC615" s="8"/>
      <c r="AD615" s="9"/>
      <c r="AE615" s="8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</row>
    <row r="616" spans="1:191" x14ac:dyDescent="0.15">
      <c r="A616" s="68">
        <f t="shared" si="186"/>
        <v>45012</v>
      </c>
      <c r="B616" s="81">
        <f t="shared" si="177"/>
        <v>670.21448043999987</v>
      </c>
      <c r="C616" s="70">
        <f t="shared" si="173"/>
        <v>666.66699999999992</v>
      </c>
      <c r="D616" s="11">
        <f>IF(VLOOKUP(A616,[1]DI!$A$4:$B$15000,2)=0,D615,VLOOKUP(A616,[1]DI!$A$4:$B$15000,2))</f>
        <v>0.13650000000000001</v>
      </c>
      <c r="E616" s="70">
        <f t="shared" si="187"/>
        <v>1.00050788</v>
      </c>
      <c r="F616" s="70">
        <f>(TRUNC(PRODUCT($E$12:$E615),16))</f>
        <v>1.2126827884996001</v>
      </c>
      <c r="G616" s="70">
        <f t="shared" si="188"/>
        <v>1.2077668516550899</v>
      </c>
      <c r="H616" s="70">
        <f t="shared" si="189"/>
        <v>1.0040702699999999</v>
      </c>
      <c r="I616" s="69">
        <f t="shared" si="178"/>
        <v>0.04</v>
      </c>
      <c r="J616" s="71">
        <f t="shared" si="179"/>
        <v>45000</v>
      </c>
      <c r="K616" s="72">
        <f t="shared" si="180"/>
        <v>8</v>
      </c>
      <c r="L616" s="73">
        <f t="shared" si="174"/>
        <v>8</v>
      </c>
      <c r="M616" s="74">
        <f t="shared" si="175"/>
        <v>1.0012458769999999</v>
      </c>
      <c r="N616" s="74">
        <f t="shared" si="176"/>
        <v>1.005321218</v>
      </c>
      <c r="O616" s="73">
        <f t="shared" si="181"/>
        <v>0</v>
      </c>
      <c r="P616" s="70">
        <f t="shared" si="182"/>
        <v>3.5474804400000002</v>
      </c>
      <c r="Q616" s="70">
        <f t="shared" si="183"/>
        <v>0</v>
      </c>
      <c r="R616" s="75" t="str">
        <f t="shared" si="184"/>
        <v>A+J=</v>
      </c>
      <c r="S616" s="71">
        <f t="shared" si="185"/>
        <v>45184</v>
      </c>
      <c r="T616" s="8"/>
      <c r="U616" s="8"/>
      <c r="V616" s="8"/>
      <c r="W616" s="8"/>
      <c r="X616" s="1"/>
      <c r="Y616" s="8"/>
      <c r="Z616" s="8"/>
      <c r="AA616" s="8"/>
      <c r="AB616" s="8"/>
      <c r="AC616" s="8"/>
      <c r="AD616" s="9"/>
      <c r="AE616" s="8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</row>
    <row r="617" spans="1:191" x14ac:dyDescent="0.15">
      <c r="A617" s="68">
        <f t="shared" si="186"/>
        <v>45013</v>
      </c>
      <c r="B617" s="81">
        <f t="shared" si="177"/>
        <v>670.6592426599999</v>
      </c>
      <c r="C617" s="70">
        <f t="shared" si="173"/>
        <v>666.66699999999992</v>
      </c>
      <c r="D617" s="11">
        <f>IF(VLOOKUP(A617,[1]DI!$A$4:$B$15000,2)=0,D616,VLOOKUP(A617,[1]DI!$A$4:$B$15000,2))</f>
        <v>0.13650000000000001</v>
      </c>
      <c r="E617" s="70">
        <f t="shared" si="187"/>
        <v>1.00050788</v>
      </c>
      <c r="F617" s="70">
        <f>(TRUNC(PRODUCT($E$12:$E616),16))</f>
        <v>1.2132986858342301</v>
      </c>
      <c r="G617" s="70">
        <f t="shared" si="188"/>
        <v>1.2077668516550899</v>
      </c>
      <c r="H617" s="70">
        <f t="shared" si="189"/>
        <v>1.00458022</v>
      </c>
      <c r="I617" s="69">
        <f t="shared" si="178"/>
        <v>0.04</v>
      </c>
      <c r="J617" s="71">
        <f t="shared" si="179"/>
        <v>45000</v>
      </c>
      <c r="K617" s="72">
        <f t="shared" si="180"/>
        <v>9</v>
      </c>
      <c r="L617" s="73">
        <f t="shared" si="174"/>
        <v>9</v>
      </c>
      <c r="M617" s="74">
        <f t="shared" si="175"/>
        <v>1.0014017209999999</v>
      </c>
      <c r="N617" s="74">
        <f t="shared" si="176"/>
        <v>1.005988361</v>
      </c>
      <c r="O617" s="73">
        <f t="shared" si="181"/>
        <v>0</v>
      </c>
      <c r="P617" s="70">
        <f t="shared" si="182"/>
        <v>3.9922426600000001</v>
      </c>
      <c r="Q617" s="70">
        <f t="shared" si="183"/>
        <v>0</v>
      </c>
      <c r="R617" s="75" t="str">
        <f t="shared" si="184"/>
        <v>A+J=</v>
      </c>
      <c r="S617" s="71">
        <f t="shared" si="185"/>
        <v>45184</v>
      </c>
      <c r="T617" s="8"/>
      <c r="U617" s="8"/>
      <c r="V617" s="8"/>
      <c r="W617" s="8"/>
      <c r="X617" s="1"/>
      <c r="Y617" s="8"/>
      <c r="Z617" s="8"/>
      <c r="AA617" s="8"/>
      <c r="AB617" s="8"/>
      <c r="AC617" s="8"/>
      <c r="AD617" s="9"/>
      <c r="AE617" s="8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</row>
    <row r="618" spans="1:191" x14ac:dyDescent="0.15">
      <c r="A618" s="68">
        <f t="shared" si="186"/>
        <v>45014</v>
      </c>
      <c r="B618" s="81">
        <f t="shared" si="177"/>
        <v>671.10429420999992</v>
      </c>
      <c r="C618" s="70">
        <f t="shared" si="173"/>
        <v>666.66699999999992</v>
      </c>
      <c r="D618" s="11">
        <f>IF(VLOOKUP(A618,[1]DI!$A$4:$B$15000,2)=0,D617,VLOOKUP(A618,[1]DI!$A$4:$B$15000,2))</f>
        <v>0.13650000000000001</v>
      </c>
      <c r="E618" s="70">
        <f t="shared" si="187"/>
        <v>1.00050788</v>
      </c>
      <c r="F618" s="70">
        <f>(TRUNC(PRODUCT($E$12:$E617),16))</f>
        <v>1.2139148959707899</v>
      </c>
      <c r="G618" s="70">
        <f t="shared" si="188"/>
        <v>1.2077668516550899</v>
      </c>
      <c r="H618" s="70">
        <f t="shared" si="189"/>
        <v>1.0050904199999999</v>
      </c>
      <c r="I618" s="69">
        <f t="shared" si="178"/>
        <v>0.04</v>
      </c>
      <c r="J618" s="71">
        <f t="shared" si="179"/>
        <v>45000</v>
      </c>
      <c r="K618" s="72">
        <f t="shared" si="180"/>
        <v>10</v>
      </c>
      <c r="L618" s="73">
        <f t="shared" si="174"/>
        <v>10</v>
      </c>
      <c r="M618" s="74">
        <f t="shared" si="175"/>
        <v>1.0015575889999999</v>
      </c>
      <c r="N618" s="74">
        <f t="shared" si="176"/>
        <v>1.006655938</v>
      </c>
      <c r="O618" s="73">
        <f t="shared" si="181"/>
        <v>0</v>
      </c>
      <c r="P618" s="70">
        <f t="shared" si="182"/>
        <v>4.4372942100000001</v>
      </c>
      <c r="Q618" s="70">
        <f t="shared" si="183"/>
        <v>0</v>
      </c>
      <c r="R618" s="75" t="str">
        <f t="shared" si="184"/>
        <v>A+J=</v>
      </c>
      <c r="S618" s="71">
        <f t="shared" si="185"/>
        <v>45184</v>
      </c>
      <c r="T618" s="8"/>
      <c r="U618" s="8"/>
      <c r="V618" s="8"/>
      <c r="W618" s="8"/>
      <c r="X618" s="1"/>
      <c r="Y618" s="8"/>
      <c r="Z618" s="8"/>
      <c r="AA618" s="8"/>
      <c r="AB618" s="8"/>
      <c r="AC618" s="8"/>
      <c r="AD618" s="9"/>
      <c r="AE618" s="8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</row>
    <row r="619" spans="1:191" x14ac:dyDescent="0.15">
      <c r="A619" s="68">
        <f t="shared" si="186"/>
        <v>45015</v>
      </c>
      <c r="B619" s="81">
        <f t="shared" si="177"/>
        <v>671.54964843999994</v>
      </c>
      <c r="C619" s="70">
        <f t="shared" si="173"/>
        <v>666.66699999999992</v>
      </c>
      <c r="D619" s="11">
        <f>IF(VLOOKUP(A619,[1]DI!$A$4:$B$15000,2)=0,D618,VLOOKUP(A619,[1]DI!$A$4:$B$15000,2))</f>
        <v>0.13650000000000001</v>
      </c>
      <c r="E619" s="70">
        <f t="shared" si="187"/>
        <v>1.00050788</v>
      </c>
      <c r="F619" s="70">
        <f>(TRUNC(PRODUCT($E$12:$E618),16))</f>
        <v>1.21453141906815</v>
      </c>
      <c r="G619" s="70">
        <f t="shared" si="188"/>
        <v>1.2077668516550899</v>
      </c>
      <c r="H619" s="70">
        <f t="shared" si="189"/>
        <v>1.00560089</v>
      </c>
      <c r="I619" s="69">
        <f t="shared" si="178"/>
        <v>0.04</v>
      </c>
      <c r="J619" s="71">
        <f t="shared" si="179"/>
        <v>45000</v>
      </c>
      <c r="K619" s="72">
        <f t="shared" si="180"/>
        <v>11</v>
      </c>
      <c r="L619" s="73">
        <f t="shared" si="174"/>
        <v>11</v>
      </c>
      <c r="M619" s="74">
        <f t="shared" si="175"/>
        <v>1.001713482</v>
      </c>
      <c r="N619" s="74">
        <f t="shared" si="176"/>
        <v>1.007323969</v>
      </c>
      <c r="O619" s="73">
        <f t="shared" si="181"/>
        <v>0</v>
      </c>
      <c r="P619" s="70">
        <f t="shared" si="182"/>
        <v>4.8826484399999996</v>
      </c>
      <c r="Q619" s="70">
        <f t="shared" si="183"/>
        <v>0</v>
      </c>
      <c r="R619" s="75" t="str">
        <f t="shared" si="184"/>
        <v>A+J=</v>
      </c>
      <c r="S619" s="71">
        <f t="shared" si="185"/>
        <v>45184</v>
      </c>
      <c r="T619" s="8"/>
      <c r="U619" s="8"/>
      <c r="V619" s="8"/>
      <c r="W619" s="8"/>
      <c r="X619" s="1"/>
      <c r="Y619" s="8"/>
      <c r="Z619" s="8"/>
      <c r="AA619" s="8"/>
      <c r="AB619" s="8"/>
      <c r="AC619" s="8"/>
      <c r="AD619" s="9"/>
      <c r="AE619" s="8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</row>
    <row r="620" spans="1:191" x14ac:dyDescent="0.15">
      <c r="A620" s="68">
        <f t="shared" si="186"/>
        <v>45016</v>
      </c>
      <c r="B620" s="81">
        <f t="shared" si="177"/>
        <v>671.99529132999987</v>
      </c>
      <c r="C620" s="70">
        <f t="shared" si="173"/>
        <v>666.66699999999992</v>
      </c>
      <c r="D620" s="11">
        <f>IF(VLOOKUP(A620,[1]DI!$A$4:$B$15000,2)=0,D619,VLOOKUP(A620,[1]DI!$A$4:$B$15000,2))</f>
        <v>0.13650000000000001</v>
      </c>
      <c r="E620" s="70">
        <f t="shared" si="187"/>
        <v>1.00050788</v>
      </c>
      <c r="F620" s="70">
        <f>(TRUNC(PRODUCT($E$12:$E619),16))</f>
        <v>1.2151482552852699</v>
      </c>
      <c r="G620" s="70">
        <f t="shared" si="188"/>
        <v>1.2077668516550899</v>
      </c>
      <c r="H620" s="70">
        <f t="shared" si="189"/>
        <v>1.00611161</v>
      </c>
      <c r="I620" s="69">
        <f t="shared" si="178"/>
        <v>0.04</v>
      </c>
      <c r="J620" s="71">
        <f t="shared" si="179"/>
        <v>45000</v>
      </c>
      <c r="K620" s="72">
        <f t="shared" si="180"/>
        <v>12</v>
      </c>
      <c r="L620" s="73">
        <f t="shared" si="174"/>
        <v>12</v>
      </c>
      <c r="M620" s="74">
        <f t="shared" si="175"/>
        <v>1.001869398</v>
      </c>
      <c r="N620" s="74">
        <f t="shared" si="176"/>
        <v>1.0079924330000001</v>
      </c>
      <c r="O620" s="73">
        <f t="shared" si="181"/>
        <v>0</v>
      </c>
      <c r="P620" s="70">
        <f t="shared" si="182"/>
        <v>5.3282913299999999</v>
      </c>
      <c r="Q620" s="70">
        <f t="shared" si="183"/>
        <v>0</v>
      </c>
      <c r="R620" s="75" t="str">
        <f t="shared" si="184"/>
        <v>A+J=</v>
      </c>
      <c r="S620" s="71">
        <f t="shared" si="185"/>
        <v>45184</v>
      </c>
      <c r="T620" s="8"/>
      <c r="U620" s="8"/>
      <c r="V620" s="8"/>
      <c r="W620" s="8"/>
      <c r="X620" s="1"/>
      <c r="Y620" s="8"/>
      <c r="Z620" s="8"/>
      <c r="AA620" s="8"/>
      <c r="AB620" s="8"/>
      <c r="AC620" s="8"/>
      <c r="AD620" s="9"/>
      <c r="AE620" s="8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</row>
    <row r="621" spans="1:191" x14ac:dyDescent="0.15">
      <c r="A621" s="68">
        <f t="shared" si="186"/>
        <v>45019</v>
      </c>
      <c r="B621" s="81">
        <f t="shared" si="177"/>
        <v>672.44123754999987</v>
      </c>
      <c r="C621" s="70">
        <f t="shared" si="173"/>
        <v>666.66699999999992</v>
      </c>
      <c r="D621" s="11">
        <f>IF(VLOOKUP(A621,[1]DI!$A$4:$B$15000,2)=0,D620,VLOOKUP(A621,[1]DI!$A$4:$B$15000,2))</f>
        <v>0.13650000000000001</v>
      </c>
      <c r="E621" s="70">
        <f t="shared" si="187"/>
        <v>1.00050788</v>
      </c>
      <c r="F621" s="70">
        <f>(TRUNC(PRODUCT($E$12:$E620),16))</f>
        <v>1.2157654047811599</v>
      </c>
      <c r="G621" s="70">
        <f t="shared" si="188"/>
        <v>1.2077668516550899</v>
      </c>
      <c r="H621" s="70">
        <f t="shared" si="189"/>
        <v>1.0066226</v>
      </c>
      <c r="I621" s="69">
        <f t="shared" si="178"/>
        <v>0.04</v>
      </c>
      <c r="J621" s="71">
        <f t="shared" si="179"/>
        <v>45000</v>
      </c>
      <c r="K621" s="72">
        <f t="shared" si="180"/>
        <v>13</v>
      </c>
      <c r="L621" s="73">
        <f t="shared" si="174"/>
        <v>13</v>
      </c>
      <c r="M621" s="74">
        <f t="shared" si="175"/>
        <v>1.002025339</v>
      </c>
      <c r="N621" s="74">
        <f t="shared" si="176"/>
        <v>1.0086613520000001</v>
      </c>
      <c r="O621" s="73">
        <f t="shared" si="181"/>
        <v>0</v>
      </c>
      <c r="P621" s="70">
        <f t="shared" si="182"/>
        <v>5.7742375499999996</v>
      </c>
      <c r="Q621" s="70">
        <f t="shared" si="183"/>
        <v>0</v>
      </c>
      <c r="R621" s="75" t="str">
        <f t="shared" si="184"/>
        <v>A+J=</v>
      </c>
      <c r="S621" s="71">
        <f t="shared" si="185"/>
        <v>45184</v>
      </c>
      <c r="T621" s="8"/>
      <c r="U621" s="8"/>
      <c r="V621" s="8"/>
      <c r="W621" s="8"/>
      <c r="X621" s="1"/>
      <c r="Y621" s="8"/>
      <c r="Z621" s="8"/>
      <c r="AA621" s="8"/>
      <c r="AB621" s="8"/>
      <c r="AC621" s="8"/>
      <c r="AD621" s="9"/>
      <c r="AE621" s="8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</row>
    <row r="622" spans="1:191" x14ac:dyDescent="0.15">
      <c r="A622" s="68">
        <f t="shared" si="186"/>
        <v>45020</v>
      </c>
      <c r="B622" s="81">
        <f t="shared" si="177"/>
        <v>672.88747310999997</v>
      </c>
      <c r="C622" s="70">
        <f t="shared" si="173"/>
        <v>666.66699999999992</v>
      </c>
      <c r="D622" s="11">
        <f>IF(VLOOKUP(A622,[1]DI!$A$4:$B$15000,2)=0,D621,VLOOKUP(A622,[1]DI!$A$4:$B$15000,2))</f>
        <v>0.13650000000000001</v>
      </c>
      <c r="E622" s="70">
        <f t="shared" si="187"/>
        <v>1.00050788</v>
      </c>
      <c r="F622" s="70">
        <f>(TRUNC(PRODUCT($E$12:$E621),16))</f>
        <v>1.21638286771495</v>
      </c>
      <c r="G622" s="70">
        <f t="shared" si="188"/>
        <v>1.2077668516550899</v>
      </c>
      <c r="H622" s="70">
        <f t="shared" si="189"/>
        <v>1.0071338400000001</v>
      </c>
      <c r="I622" s="69">
        <f t="shared" si="178"/>
        <v>0.04</v>
      </c>
      <c r="J622" s="71">
        <f t="shared" si="179"/>
        <v>45000</v>
      </c>
      <c r="K622" s="72">
        <f t="shared" si="180"/>
        <v>14</v>
      </c>
      <c r="L622" s="73">
        <f t="shared" si="174"/>
        <v>14</v>
      </c>
      <c r="M622" s="74">
        <f t="shared" si="175"/>
        <v>1.0021813040000001</v>
      </c>
      <c r="N622" s="74">
        <f t="shared" si="176"/>
        <v>1.009330705</v>
      </c>
      <c r="O622" s="73">
        <f t="shared" si="181"/>
        <v>0</v>
      </c>
      <c r="P622" s="70">
        <f t="shared" si="182"/>
        <v>6.2204731100000004</v>
      </c>
      <c r="Q622" s="70">
        <f t="shared" si="183"/>
        <v>0</v>
      </c>
      <c r="R622" s="75" t="str">
        <f t="shared" si="184"/>
        <v>A+J=</v>
      </c>
      <c r="S622" s="71">
        <f t="shared" si="185"/>
        <v>45184</v>
      </c>
      <c r="T622" s="8"/>
      <c r="U622" s="8"/>
      <c r="V622" s="8"/>
      <c r="W622" s="8"/>
      <c r="X622" s="1"/>
      <c r="Y622" s="8"/>
      <c r="Z622" s="8"/>
      <c r="AA622" s="8"/>
      <c r="AB622" s="8"/>
      <c r="AC622" s="8"/>
      <c r="AD622" s="9"/>
      <c r="AE622" s="8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</row>
    <row r="623" spans="1:191" x14ac:dyDescent="0.15">
      <c r="A623" s="68">
        <f t="shared" si="186"/>
        <v>45021</v>
      </c>
      <c r="B623" s="81">
        <f t="shared" si="177"/>
        <v>673.33400465999989</v>
      </c>
      <c r="C623" s="70">
        <f t="shared" si="173"/>
        <v>666.66699999999992</v>
      </c>
      <c r="D623" s="11">
        <f>IF(VLOOKUP(A623,[1]DI!$A$4:$B$15000,2)=0,D622,VLOOKUP(A623,[1]DI!$A$4:$B$15000,2))</f>
        <v>0.13650000000000001</v>
      </c>
      <c r="E623" s="70">
        <f t="shared" si="187"/>
        <v>1.00050788</v>
      </c>
      <c r="F623" s="70">
        <f>(TRUNC(PRODUCT($E$12:$E622),16))</f>
        <v>1.2170006442457999</v>
      </c>
      <c r="G623" s="70">
        <f t="shared" si="188"/>
        <v>1.2077668516550899</v>
      </c>
      <c r="H623" s="70">
        <f t="shared" si="189"/>
        <v>1.0076453400000001</v>
      </c>
      <c r="I623" s="69">
        <f t="shared" si="178"/>
        <v>0.04</v>
      </c>
      <c r="J623" s="71">
        <f t="shared" si="179"/>
        <v>45000</v>
      </c>
      <c r="K623" s="72">
        <f t="shared" si="180"/>
        <v>15</v>
      </c>
      <c r="L623" s="73">
        <f t="shared" si="174"/>
        <v>15</v>
      </c>
      <c r="M623" s="74">
        <f t="shared" si="175"/>
        <v>1.0023372930000001</v>
      </c>
      <c r="N623" s="74">
        <f t="shared" si="176"/>
        <v>1.010000502</v>
      </c>
      <c r="O623" s="73">
        <f t="shared" si="181"/>
        <v>0</v>
      </c>
      <c r="P623" s="70">
        <f t="shared" si="182"/>
        <v>6.6670046599999999</v>
      </c>
      <c r="Q623" s="70">
        <f t="shared" si="183"/>
        <v>0</v>
      </c>
      <c r="R623" s="75" t="str">
        <f t="shared" si="184"/>
        <v>A+J=</v>
      </c>
      <c r="S623" s="71">
        <f t="shared" si="185"/>
        <v>45184</v>
      </c>
      <c r="T623" s="8"/>
      <c r="U623" s="8"/>
      <c r="V623" s="8"/>
      <c r="W623" s="8"/>
      <c r="X623" s="1"/>
      <c r="Y623" s="8"/>
      <c r="Z623" s="8"/>
      <c r="AA623" s="8"/>
      <c r="AB623" s="8"/>
      <c r="AC623" s="8"/>
      <c r="AD623" s="9"/>
      <c r="AE623" s="8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</row>
    <row r="624" spans="1:191" x14ac:dyDescent="0.15">
      <c r="A624" s="68">
        <f t="shared" si="186"/>
        <v>45022</v>
      </c>
      <c r="B624" s="81">
        <f t="shared" si="177"/>
        <v>673.78084021999996</v>
      </c>
      <c r="C624" s="70">
        <f t="shared" si="173"/>
        <v>666.66699999999992</v>
      </c>
      <c r="D624" s="11">
        <f>IF(VLOOKUP(A624,[1]DI!$A$4:$B$15000,2)=0,D623,VLOOKUP(A624,[1]DI!$A$4:$B$15000,2))</f>
        <v>0.13650000000000001</v>
      </c>
      <c r="E624" s="70">
        <f t="shared" si="187"/>
        <v>1.00050788</v>
      </c>
      <c r="F624" s="70">
        <f>(TRUNC(PRODUCT($E$12:$E623),16))</f>
        <v>1.2176187345330001</v>
      </c>
      <c r="G624" s="70">
        <f t="shared" si="188"/>
        <v>1.2077668516550899</v>
      </c>
      <c r="H624" s="70">
        <f t="shared" si="189"/>
        <v>1.00815711</v>
      </c>
      <c r="I624" s="69">
        <f t="shared" si="178"/>
        <v>0.04</v>
      </c>
      <c r="J624" s="71">
        <f t="shared" si="179"/>
        <v>45000</v>
      </c>
      <c r="K624" s="72">
        <f t="shared" si="180"/>
        <v>16</v>
      </c>
      <c r="L624" s="73">
        <f t="shared" si="174"/>
        <v>16</v>
      </c>
      <c r="M624" s="74">
        <f t="shared" si="175"/>
        <v>1.0024933069999999</v>
      </c>
      <c r="N624" s="74">
        <f t="shared" si="176"/>
        <v>1.010670755</v>
      </c>
      <c r="O624" s="73">
        <f t="shared" si="181"/>
        <v>0</v>
      </c>
      <c r="P624" s="70">
        <f t="shared" si="182"/>
        <v>7.1138402200000002</v>
      </c>
      <c r="Q624" s="70">
        <f t="shared" si="183"/>
        <v>0</v>
      </c>
      <c r="R624" s="75" t="str">
        <f t="shared" si="184"/>
        <v>A+J=</v>
      </c>
      <c r="S624" s="71">
        <f t="shared" si="185"/>
        <v>45184</v>
      </c>
      <c r="T624" s="8"/>
      <c r="U624" s="8"/>
      <c r="V624" s="8"/>
      <c r="W624" s="8"/>
      <c r="X624" s="1"/>
      <c r="Y624" s="8"/>
      <c r="Z624" s="8"/>
      <c r="AA624" s="8"/>
      <c r="AB624" s="8"/>
      <c r="AC624" s="8"/>
      <c r="AD624" s="9"/>
      <c r="AE624" s="8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</row>
    <row r="625" spans="1:191" x14ac:dyDescent="0.15">
      <c r="A625" s="68">
        <f t="shared" si="186"/>
        <v>45026</v>
      </c>
      <c r="B625" s="81">
        <f t="shared" si="177"/>
        <v>674.22796577999986</v>
      </c>
      <c r="C625" s="70">
        <f t="shared" si="173"/>
        <v>666.66699999999992</v>
      </c>
      <c r="D625" s="11">
        <f>IF(VLOOKUP(A625,[1]DI!$A$4:$B$15000,2)=0,D624,VLOOKUP(A625,[1]DI!$A$4:$B$15000,2))</f>
        <v>0.13650000000000001</v>
      </c>
      <c r="E625" s="70">
        <f t="shared" si="187"/>
        <v>1.00050788</v>
      </c>
      <c r="F625" s="70">
        <f>(TRUNC(PRODUCT($E$12:$E624),16))</f>
        <v>1.2182371387358899</v>
      </c>
      <c r="G625" s="70">
        <f t="shared" si="188"/>
        <v>1.2077668516550899</v>
      </c>
      <c r="H625" s="70">
        <f t="shared" si="189"/>
        <v>1.0086691299999999</v>
      </c>
      <c r="I625" s="69">
        <f t="shared" si="178"/>
        <v>0.04</v>
      </c>
      <c r="J625" s="71">
        <f t="shared" si="179"/>
        <v>45000</v>
      </c>
      <c r="K625" s="72">
        <f t="shared" si="180"/>
        <v>17</v>
      </c>
      <c r="L625" s="73">
        <f t="shared" si="174"/>
        <v>17</v>
      </c>
      <c r="M625" s="74">
        <f t="shared" si="175"/>
        <v>1.002649345</v>
      </c>
      <c r="N625" s="74">
        <f t="shared" si="176"/>
        <v>1.0113414430000001</v>
      </c>
      <c r="O625" s="73">
        <f t="shared" si="181"/>
        <v>0</v>
      </c>
      <c r="P625" s="70">
        <f t="shared" si="182"/>
        <v>7.5609657800000001</v>
      </c>
      <c r="Q625" s="70">
        <f t="shared" si="183"/>
        <v>0</v>
      </c>
      <c r="R625" s="75" t="str">
        <f t="shared" si="184"/>
        <v>A+J=</v>
      </c>
      <c r="S625" s="71">
        <f t="shared" si="185"/>
        <v>45184</v>
      </c>
      <c r="T625" s="8"/>
      <c r="U625" s="8"/>
      <c r="V625" s="8"/>
      <c r="W625" s="8"/>
      <c r="X625" s="1"/>
      <c r="Y625" s="8"/>
      <c r="Z625" s="8"/>
      <c r="AA625" s="8"/>
      <c r="AB625" s="8"/>
      <c r="AC625" s="8"/>
      <c r="AD625" s="9"/>
      <c r="AE625" s="8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</row>
    <row r="626" spans="1:191" x14ac:dyDescent="0.15">
      <c r="A626" s="68">
        <f t="shared" si="186"/>
        <v>45027</v>
      </c>
      <c r="B626" s="81">
        <f t="shared" si="177"/>
        <v>674.67538732999992</v>
      </c>
      <c r="C626" s="70">
        <f t="shared" si="173"/>
        <v>666.66699999999992</v>
      </c>
      <c r="D626" s="11">
        <f>IF(VLOOKUP(A626,[1]DI!$A$4:$B$15000,2)=0,D625,VLOOKUP(A626,[1]DI!$A$4:$B$15000,2))</f>
        <v>0.13650000000000001</v>
      </c>
      <c r="E626" s="70">
        <f t="shared" si="187"/>
        <v>1.00050788</v>
      </c>
      <c r="F626" s="70">
        <f>(TRUNC(PRODUCT($E$12:$E625),16))</f>
        <v>1.2188558570139201</v>
      </c>
      <c r="G626" s="70">
        <f t="shared" si="188"/>
        <v>1.2077668516550899</v>
      </c>
      <c r="H626" s="70">
        <f t="shared" si="189"/>
        <v>1.0091814100000001</v>
      </c>
      <c r="I626" s="69">
        <f t="shared" si="178"/>
        <v>0.04</v>
      </c>
      <c r="J626" s="71">
        <f t="shared" si="179"/>
        <v>45000</v>
      </c>
      <c r="K626" s="72">
        <f t="shared" si="180"/>
        <v>18</v>
      </c>
      <c r="L626" s="73">
        <f t="shared" si="174"/>
        <v>18</v>
      </c>
      <c r="M626" s="74">
        <f t="shared" si="175"/>
        <v>1.0028054070000001</v>
      </c>
      <c r="N626" s="74">
        <f t="shared" si="176"/>
        <v>1.012012575</v>
      </c>
      <c r="O626" s="73">
        <f t="shared" si="181"/>
        <v>0</v>
      </c>
      <c r="P626" s="70">
        <f t="shared" si="182"/>
        <v>8.0083873299999997</v>
      </c>
      <c r="Q626" s="70">
        <f t="shared" si="183"/>
        <v>0</v>
      </c>
      <c r="R626" s="75" t="str">
        <f t="shared" si="184"/>
        <v>A+J=</v>
      </c>
      <c r="S626" s="71">
        <f t="shared" si="185"/>
        <v>45184</v>
      </c>
      <c r="T626" s="8"/>
      <c r="U626" s="8"/>
      <c r="V626" s="8"/>
      <c r="W626" s="8"/>
      <c r="X626" s="1"/>
      <c r="Y626" s="8"/>
      <c r="Z626" s="8"/>
      <c r="AA626" s="8"/>
      <c r="AB626" s="8"/>
      <c r="AC626" s="8"/>
      <c r="AD626" s="9"/>
      <c r="AE626" s="8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</row>
    <row r="627" spans="1:191" x14ac:dyDescent="0.15">
      <c r="A627" s="68">
        <f t="shared" si="186"/>
        <v>45028</v>
      </c>
      <c r="B627" s="81">
        <f t="shared" si="177"/>
        <v>675.1231128899999</v>
      </c>
      <c r="C627" s="70">
        <f t="shared" si="173"/>
        <v>666.66699999999992</v>
      </c>
      <c r="D627" s="11">
        <f>IF(VLOOKUP(A627,[1]DI!$A$4:$B$15000,2)=0,D626,VLOOKUP(A627,[1]DI!$A$4:$B$15000,2))</f>
        <v>0.13650000000000001</v>
      </c>
      <c r="E627" s="70">
        <f t="shared" si="187"/>
        <v>1.00050788</v>
      </c>
      <c r="F627" s="70">
        <f>(TRUNC(PRODUCT($E$12:$E626),16))</f>
        <v>1.2194748895265799</v>
      </c>
      <c r="G627" s="70">
        <f t="shared" si="188"/>
        <v>1.2077668516550899</v>
      </c>
      <c r="H627" s="70">
        <f t="shared" si="189"/>
        <v>1.0096939599999999</v>
      </c>
      <c r="I627" s="69">
        <f t="shared" si="178"/>
        <v>0.04</v>
      </c>
      <c r="J627" s="71">
        <f t="shared" si="179"/>
        <v>45000</v>
      </c>
      <c r="K627" s="72">
        <f t="shared" si="180"/>
        <v>19</v>
      </c>
      <c r="L627" s="73">
        <f t="shared" si="174"/>
        <v>19</v>
      </c>
      <c r="M627" s="74">
        <f t="shared" si="175"/>
        <v>1.002961494</v>
      </c>
      <c r="N627" s="74">
        <f t="shared" si="176"/>
        <v>1.0126841630000001</v>
      </c>
      <c r="O627" s="73">
        <f t="shared" si="181"/>
        <v>0</v>
      </c>
      <c r="P627" s="70">
        <f t="shared" si="182"/>
        <v>8.45611289</v>
      </c>
      <c r="Q627" s="70">
        <f t="shared" si="183"/>
        <v>0</v>
      </c>
      <c r="R627" s="75" t="str">
        <f t="shared" si="184"/>
        <v>A+J=</v>
      </c>
      <c r="S627" s="71">
        <f t="shared" si="185"/>
        <v>45184</v>
      </c>
      <c r="T627" s="8"/>
      <c r="U627" s="8"/>
      <c r="V627" s="8"/>
      <c r="W627" s="8"/>
      <c r="X627" s="1"/>
      <c r="Y627" s="8"/>
      <c r="Z627" s="8"/>
      <c r="AA627" s="8"/>
      <c r="AB627" s="8"/>
      <c r="AC627" s="8"/>
      <c r="AD627" s="9"/>
      <c r="AE627" s="8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</row>
    <row r="628" spans="1:191" x14ac:dyDescent="0.15">
      <c r="A628" s="68">
        <f t="shared" si="186"/>
        <v>45029</v>
      </c>
      <c r="B628" s="81">
        <f t="shared" si="177"/>
        <v>675.57112844999995</v>
      </c>
      <c r="C628" s="70">
        <f t="shared" si="173"/>
        <v>666.66699999999992</v>
      </c>
      <c r="D628" s="11">
        <f>IF(VLOOKUP(A628,[1]DI!$A$4:$B$15000,2)=0,D627,VLOOKUP(A628,[1]DI!$A$4:$B$15000,2))</f>
        <v>0.13650000000000001</v>
      </c>
      <c r="E628" s="70">
        <f t="shared" si="187"/>
        <v>1.00050788</v>
      </c>
      <c r="F628" s="70">
        <f>(TRUNC(PRODUCT($E$12:$E627),16))</f>
        <v>1.2200942364334699</v>
      </c>
      <c r="G628" s="70">
        <f t="shared" si="188"/>
        <v>1.2077668516550899</v>
      </c>
      <c r="H628" s="70">
        <f t="shared" si="189"/>
        <v>1.01020676</v>
      </c>
      <c r="I628" s="69">
        <f t="shared" si="178"/>
        <v>0.04</v>
      </c>
      <c r="J628" s="71">
        <f t="shared" si="179"/>
        <v>45000</v>
      </c>
      <c r="K628" s="72">
        <f t="shared" si="180"/>
        <v>20</v>
      </c>
      <c r="L628" s="73">
        <f t="shared" si="174"/>
        <v>20</v>
      </c>
      <c r="M628" s="74">
        <f t="shared" si="175"/>
        <v>1.0031176049999999</v>
      </c>
      <c r="N628" s="74">
        <f t="shared" si="176"/>
        <v>1.013356186</v>
      </c>
      <c r="O628" s="73">
        <f t="shared" si="181"/>
        <v>0</v>
      </c>
      <c r="P628" s="70">
        <f t="shared" si="182"/>
        <v>8.90412845</v>
      </c>
      <c r="Q628" s="70">
        <f t="shared" si="183"/>
        <v>0</v>
      </c>
      <c r="R628" s="75" t="str">
        <f t="shared" si="184"/>
        <v>A+J=</v>
      </c>
      <c r="S628" s="71">
        <f t="shared" si="185"/>
        <v>45184</v>
      </c>
      <c r="T628" s="8"/>
      <c r="U628" s="8"/>
      <c r="V628" s="8"/>
      <c r="W628" s="8"/>
      <c r="X628" s="1"/>
      <c r="Y628" s="8"/>
      <c r="Z628" s="8"/>
      <c r="AA628" s="8"/>
      <c r="AB628" s="8"/>
      <c r="AC628" s="8"/>
      <c r="AD628" s="9"/>
      <c r="AE628" s="8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</row>
    <row r="629" spans="1:191" x14ac:dyDescent="0.15">
      <c r="A629" s="68">
        <f t="shared" si="186"/>
        <v>45030</v>
      </c>
      <c r="B629" s="81">
        <f t="shared" si="177"/>
        <v>676.01944066999988</v>
      </c>
      <c r="C629" s="70">
        <f t="shared" si="173"/>
        <v>666.66699999999992</v>
      </c>
      <c r="D629" s="11">
        <f>IF(VLOOKUP(A629,[1]DI!$A$4:$B$15000,2)=0,D628,VLOOKUP(A629,[1]DI!$A$4:$B$15000,2))</f>
        <v>0.13650000000000001</v>
      </c>
      <c r="E629" s="70">
        <f t="shared" si="187"/>
        <v>1.00050788</v>
      </c>
      <c r="F629" s="70">
        <f>(TRUNC(PRODUCT($E$12:$E628),16))</f>
        <v>1.22071389789427</v>
      </c>
      <c r="G629" s="70">
        <f t="shared" si="188"/>
        <v>1.2077668516550899</v>
      </c>
      <c r="H629" s="70">
        <f t="shared" si="189"/>
        <v>1.01071982</v>
      </c>
      <c r="I629" s="69">
        <f t="shared" si="178"/>
        <v>0.04</v>
      </c>
      <c r="J629" s="71">
        <f t="shared" si="179"/>
        <v>45000</v>
      </c>
      <c r="K629" s="72">
        <f t="shared" si="180"/>
        <v>21</v>
      </c>
      <c r="L629" s="73">
        <f t="shared" si="174"/>
        <v>21</v>
      </c>
      <c r="M629" s="74">
        <f t="shared" si="175"/>
        <v>1.00327374</v>
      </c>
      <c r="N629" s="74">
        <f t="shared" si="176"/>
        <v>1.0140286540000001</v>
      </c>
      <c r="O629" s="73">
        <f t="shared" si="181"/>
        <v>0</v>
      </c>
      <c r="P629" s="70">
        <f t="shared" si="182"/>
        <v>9.35244067</v>
      </c>
      <c r="Q629" s="70">
        <f t="shared" si="183"/>
        <v>0</v>
      </c>
      <c r="R629" s="75" t="str">
        <f t="shared" si="184"/>
        <v>A+J=</v>
      </c>
      <c r="S629" s="71">
        <f t="shared" si="185"/>
        <v>45184</v>
      </c>
      <c r="T629" s="8"/>
      <c r="U629" s="8"/>
      <c r="V629" s="8"/>
      <c r="W629" s="8"/>
      <c r="X629" s="1"/>
      <c r="Y629" s="8"/>
      <c r="Z629" s="8"/>
      <c r="AA629" s="8"/>
      <c r="AB629" s="8"/>
      <c r="AC629" s="8"/>
      <c r="AD629" s="9"/>
      <c r="AE629" s="8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</row>
    <row r="630" spans="1:191" x14ac:dyDescent="0.15">
      <c r="A630" s="68">
        <f t="shared" si="186"/>
        <v>45033</v>
      </c>
      <c r="B630" s="81">
        <f t="shared" si="177"/>
        <v>676.46805689999997</v>
      </c>
      <c r="C630" s="70">
        <f t="shared" si="173"/>
        <v>666.66699999999992</v>
      </c>
      <c r="D630" s="11">
        <f>IF(VLOOKUP(A630,[1]DI!$A$4:$B$15000,2)=0,D629,VLOOKUP(A630,[1]DI!$A$4:$B$15000,2))</f>
        <v>0.13650000000000001</v>
      </c>
      <c r="E630" s="70">
        <f t="shared" si="187"/>
        <v>1.00050788</v>
      </c>
      <c r="F630" s="70">
        <f>(TRUNC(PRODUCT($E$12:$E629),16))</f>
        <v>1.2213338740687301</v>
      </c>
      <c r="G630" s="70">
        <f t="shared" si="188"/>
        <v>1.2077668516550899</v>
      </c>
      <c r="H630" s="70">
        <f t="shared" si="189"/>
        <v>1.01123315</v>
      </c>
      <c r="I630" s="69">
        <f t="shared" si="178"/>
        <v>0.04</v>
      </c>
      <c r="J630" s="71">
        <f t="shared" si="179"/>
        <v>45000</v>
      </c>
      <c r="K630" s="72">
        <f t="shared" si="180"/>
        <v>22</v>
      </c>
      <c r="L630" s="73">
        <f t="shared" si="174"/>
        <v>22</v>
      </c>
      <c r="M630" s="74">
        <f t="shared" si="175"/>
        <v>1.0034298989999999</v>
      </c>
      <c r="N630" s="74">
        <f t="shared" si="176"/>
        <v>1.0147015779999999</v>
      </c>
      <c r="O630" s="73">
        <f t="shared" si="181"/>
        <v>0</v>
      </c>
      <c r="P630" s="70">
        <f t="shared" si="182"/>
        <v>9.8010569000000007</v>
      </c>
      <c r="Q630" s="70">
        <f t="shared" si="183"/>
        <v>0</v>
      </c>
      <c r="R630" s="75" t="str">
        <f t="shared" si="184"/>
        <v>A+J=</v>
      </c>
      <c r="S630" s="71">
        <f t="shared" si="185"/>
        <v>45184</v>
      </c>
      <c r="T630" s="8"/>
      <c r="U630" s="8"/>
      <c r="V630" s="8"/>
      <c r="W630" s="8"/>
      <c r="X630" s="1"/>
      <c r="Y630" s="8"/>
      <c r="Z630" s="8"/>
      <c r="AA630" s="8"/>
      <c r="AB630" s="8"/>
      <c r="AC630" s="8"/>
      <c r="AD630" s="9"/>
      <c r="AE630" s="8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</row>
    <row r="631" spans="1:191" x14ac:dyDescent="0.15">
      <c r="A631" s="68">
        <f t="shared" si="186"/>
        <v>45034</v>
      </c>
      <c r="B631" s="81">
        <f t="shared" si="177"/>
        <v>676.91696378999995</v>
      </c>
      <c r="C631" s="70">
        <f t="shared" si="173"/>
        <v>666.66699999999992</v>
      </c>
      <c r="D631" s="11">
        <f>IF(VLOOKUP(A631,[1]DI!$A$4:$B$15000,2)=0,D630,VLOOKUP(A631,[1]DI!$A$4:$B$15000,2))</f>
        <v>0.13650000000000001</v>
      </c>
      <c r="E631" s="70">
        <f t="shared" si="187"/>
        <v>1.00050788</v>
      </c>
      <c r="F631" s="70">
        <f>(TRUNC(PRODUCT($E$12:$E630),16))</f>
        <v>1.2219541651166901</v>
      </c>
      <c r="G631" s="70">
        <f t="shared" si="188"/>
        <v>1.2077668516550899</v>
      </c>
      <c r="H631" s="70">
        <f t="shared" si="189"/>
        <v>1.01174673</v>
      </c>
      <c r="I631" s="69">
        <f t="shared" si="178"/>
        <v>0.04</v>
      </c>
      <c r="J631" s="71">
        <f t="shared" si="179"/>
        <v>45000</v>
      </c>
      <c r="K631" s="72">
        <f t="shared" si="180"/>
        <v>23</v>
      </c>
      <c r="L631" s="73">
        <f t="shared" si="174"/>
        <v>23</v>
      </c>
      <c r="M631" s="74">
        <f t="shared" si="175"/>
        <v>1.0035860830000001</v>
      </c>
      <c r="N631" s="74">
        <f t="shared" si="176"/>
        <v>1.0153749379999999</v>
      </c>
      <c r="O631" s="73">
        <f t="shared" si="181"/>
        <v>0</v>
      </c>
      <c r="P631" s="70">
        <f t="shared" si="182"/>
        <v>10.249963790000001</v>
      </c>
      <c r="Q631" s="70">
        <f t="shared" si="183"/>
        <v>0</v>
      </c>
      <c r="R631" s="75" t="str">
        <f t="shared" si="184"/>
        <v>A+J=</v>
      </c>
      <c r="S631" s="71">
        <f t="shared" si="185"/>
        <v>45184</v>
      </c>
      <c r="T631" s="8"/>
      <c r="U631" s="8"/>
      <c r="V631" s="8"/>
      <c r="W631" s="8"/>
      <c r="X631" s="1"/>
      <c r="Y631" s="8"/>
      <c r="Z631" s="8"/>
      <c r="AA631" s="8"/>
      <c r="AB631" s="8"/>
      <c r="AC631" s="8"/>
      <c r="AD631" s="9"/>
      <c r="AE631" s="8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</row>
    <row r="632" spans="1:191" x14ac:dyDescent="0.15">
      <c r="A632" s="68">
        <f t="shared" si="186"/>
        <v>45035</v>
      </c>
      <c r="B632" s="81">
        <f t="shared" si="177"/>
        <v>677.36617467999997</v>
      </c>
      <c r="C632" s="70">
        <f t="shared" si="173"/>
        <v>666.66699999999992</v>
      </c>
      <c r="D632" s="11">
        <f>IF(VLOOKUP(A632,[1]DI!$A$4:$B$15000,2)=0,D631,VLOOKUP(A632,[1]DI!$A$4:$B$15000,2))</f>
        <v>0.13650000000000001</v>
      </c>
      <c r="E632" s="70">
        <f t="shared" si="187"/>
        <v>1.00050788</v>
      </c>
      <c r="F632" s="70">
        <f>(TRUNC(PRODUCT($E$12:$E631),16))</f>
        <v>1.2225747711980699</v>
      </c>
      <c r="G632" s="70">
        <f t="shared" si="188"/>
        <v>1.2077668516550899</v>
      </c>
      <c r="H632" s="70">
        <f t="shared" si="189"/>
        <v>1.01226058</v>
      </c>
      <c r="I632" s="69">
        <f t="shared" si="178"/>
        <v>0.04</v>
      </c>
      <c r="J632" s="71">
        <f t="shared" si="179"/>
        <v>45000</v>
      </c>
      <c r="K632" s="72">
        <f t="shared" si="180"/>
        <v>24</v>
      </c>
      <c r="L632" s="73">
        <f t="shared" si="174"/>
        <v>24</v>
      </c>
      <c r="M632" s="74">
        <f t="shared" si="175"/>
        <v>1.003742291</v>
      </c>
      <c r="N632" s="74">
        <f t="shared" si="176"/>
        <v>1.0160487540000001</v>
      </c>
      <c r="O632" s="73">
        <f t="shared" si="181"/>
        <v>0</v>
      </c>
      <c r="P632" s="70">
        <f t="shared" si="182"/>
        <v>10.69917468</v>
      </c>
      <c r="Q632" s="70">
        <f t="shared" si="183"/>
        <v>0</v>
      </c>
      <c r="R632" s="75" t="str">
        <f t="shared" si="184"/>
        <v>A+J=</v>
      </c>
      <c r="S632" s="71">
        <f t="shared" si="185"/>
        <v>45184</v>
      </c>
      <c r="T632" s="8"/>
      <c r="U632" s="8"/>
      <c r="V632" s="8"/>
      <c r="W632" s="8"/>
      <c r="X632" s="1"/>
      <c r="Y632" s="8"/>
      <c r="Z632" s="8"/>
      <c r="AA632" s="8"/>
      <c r="AB632" s="8"/>
      <c r="AC632" s="8"/>
      <c r="AD632" s="9"/>
      <c r="AE632" s="8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</row>
    <row r="633" spans="1:191" x14ac:dyDescent="0.15">
      <c r="A633" s="68">
        <f t="shared" si="186"/>
        <v>45036</v>
      </c>
      <c r="B633" s="81">
        <f t="shared" si="177"/>
        <v>677.81567556999994</v>
      </c>
      <c r="C633" s="70">
        <f t="shared" si="173"/>
        <v>666.66699999999992</v>
      </c>
      <c r="D633" s="11">
        <f>IF(VLOOKUP(A633,[1]DI!$A$4:$B$15000,2)=0,D632,VLOOKUP(A633,[1]DI!$A$4:$B$15000,2))</f>
        <v>0.13650000000000001</v>
      </c>
      <c r="E633" s="70">
        <f t="shared" si="187"/>
        <v>1.00050788</v>
      </c>
      <c r="F633" s="70">
        <f>(TRUNC(PRODUCT($E$12:$E632),16))</f>
        <v>1.22319569247287</v>
      </c>
      <c r="G633" s="70">
        <f t="shared" si="188"/>
        <v>1.2077668516550899</v>
      </c>
      <c r="H633" s="70">
        <f t="shared" si="189"/>
        <v>1.0127746799999999</v>
      </c>
      <c r="I633" s="69">
        <f t="shared" si="178"/>
        <v>0.04</v>
      </c>
      <c r="J633" s="71">
        <f t="shared" si="179"/>
        <v>45000</v>
      </c>
      <c r="K633" s="72">
        <f t="shared" si="180"/>
        <v>25</v>
      </c>
      <c r="L633" s="73">
        <f t="shared" si="174"/>
        <v>25</v>
      </c>
      <c r="M633" s="74">
        <f t="shared" si="175"/>
        <v>1.0038985229999999</v>
      </c>
      <c r="N633" s="74">
        <f t="shared" si="176"/>
        <v>1.016723005</v>
      </c>
      <c r="O633" s="73">
        <f t="shared" si="181"/>
        <v>0</v>
      </c>
      <c r="P633" s="70">
        <f t="shared" si="182"/>
        <v>11.14867557</v>
      </c>
      <c r="Q633" s="70">
        <f t="shared" si="183"/>
        <v>0</v>
      </c>
      <c r="R633" s="75" t="str">
        <f t="shared" si="184"/>
        <v>A+J=</v>
      </c>
      <c r="S633" s="71">
        <f t="shared" si="185"/>
        <v>45184</v>
      </c>
      <c r="T633" s="8"/>
      <c r="U633" s="8"/>
      <c r="V633" s="8"/>
      <c r="W633" s="8"/>
      <c r="X633" s="1"/>
      <c r="Y633" s="8"/>
      <c r="Z633" s="8"/>
      <c r="AA633" s="8"/>
      <c r="AB633" s="8"/>
      <c r="AC633" s="8"/>
      <c r="AD633" s="9"/>
      <c r="AE633" s="8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</row>
    <row r="634" spans="1:191" x14ac:dyDescent="0.15">
      <c r="A634" s="68">
        <f t="shared" si="186"/>
        <v>45040</v>
      </c>
      <c r="B634" s="81">
        <f t="shared" si="177"/>
        <v>678.26548178999997</v>
      </c>
      <c r="C634" s="70">
        <f t="shared" ref="C634:C697" si="190">(C633-Q633)</f>
        <v>666.66699999999992</v>
      </c>
      <c r="D634" s="11">
        <f>IF(VLOOKUP(A634,[1]DI!$A$4:$B$15000,2)=0,D633,VLOOKUP(A634,[1]DI!$A$4:$B$15000,2))</f>
        <v>0.13650000000000001</v>
      </c>
      <c r="E634" s="70">
        <f t="shared" si="187"/>
        <v>1.00050788</v>
      </c>
      <c r="F634" s="70">
        <f>(TRUNC(PRODUCT($E$12:$E633),16))</f>
        <v>1.22381692910116</v>
      </c>
      <c r="G634" s="70">
        <f t="shared" si="188"/>
        <v>1.2077668516550899</v>
      </c>
      <c r="H634" s="70">
        <f t="shared" si="189"/>
        <v>1.01328905</v>
      </c>
      <c r="I634" s="69">
        <f t="shared" si="178"/>
        <v>0.04</v>
      </c>
      <c r="J634" s="71">
        <f t="shared" si="179"/>
        <v>45000</v>
      </c>
      <c r="K634" s="72">
        <f t="shared" si="180"/>
        <v>26</v>
      </c>
      <c r="L634" s="73">
        <f t="shared" ref="L634:L697" si="191">IF(AND(K634=1,K633=1),1,IF(K634&gt;0,IF(K634=K633,K634+1,K634),0))</f>
        <v>26</v>
      </c>
      <c r="M634" s="74">
        <f t="shared" ref="M634:M697" si="192">ROUND((I634+1)^(L634/252),9)</f>
        <v>1.0040547799999999</v>
      </c>
      <c r="N634" s="74">
        <f t="shared" ref="N634:N697" si="193">ROUND(H634*M634,9)</f>
        <v>1.0173977139999999</v>
      </c>
      <c r="O634" s="73">
        <f t="shared" si="181"/>
        <v>0</v>
      </c>
      <c r="P634" s="70">
        <f t="shared" si="182"/>
        <v>11.598481789999999</v>
      </c>
      <c r="Q634" s="70">
        <f t="shared" si="183"/>
        <v>0</v>
      </c>
      <c r="R634" s="75" t="str">
        <f t="shared" si="184"/>
        <v>A+J=</v>
      </c>
      <c r="S634" s="71">
        <f t="shared" si="185"/>
        <v>45184</v>
      </c>
      <c r="T634" s="8"/>
      <c r="U634" s="8"/>
      <c r="V634" s="8"/>
      <c r="W634" s="8"/>
      <c r="X634" s="1"/>
      <c r="Y634" s="8"/>
      <c r="Z634" s="8"/>
      <c r="AA634" s="8"/>
      <c r="AB634" s="8"/>
      <c r="AC634" s="8"/>
      <c r="AD634" s="9"/>
      <c r="AE634" s="8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</row>
    <row r="635" spans="1:191" x14ac:dyDescent="0.15">
      <c r="A635" s="68">
        <f t="shared" si="186"/>
        <v>45041</v>
      </c>
      <c r="B635" s="81">
        <f t="shared" si="177"/>
        <v>678.71558534999997</v>
      </c>
      <c r="C635" s="70">
        <f t="shared" si="190"/>
        <v>666.66699999999992</v>
      </c>
      <c r="D635" s="11">
        <f>IF(VLOOKUP(A635,[1]DI!$A$4:$B$15000,2)=0,D634,VLOOKUP(A635,[1]DI!$A$4:$B$15000,2))</f>
        <v>0.13650000000000001</v>
      </c>
      <c r="E635" s="70">
        <f t="shared" si="187"/>
        <v>1.00050788</v>
      </c>
      <c r="F635" s="70">
        <f>(TRUNC(PRODUCT($E$12:$E634),16))</f>
        <v>1.2244384812431099</v>
      </c>
      <c r="G635" s="70">
        <f t="shared" si="188"/>
        <v>1.2077668516550899</v>
      </c>
      <c r="H635" s="70">
        <f t="shared" si="189"/>
        <v>1.0138036800000001</v>
      </c>
      <c r="I635" s="69">
        <f t="shared" si="178"/>
        <v>0.04</v>
      </c>
      <c r="J635" s="71">
        <f t="shared" si="179"/>
        <v>45000</v>
      </c>
      <c r="K635" s="72">
        <f t="shared" si="180"/>
        <v>27</v>
      </c>
      <c r="L635" s="73">
        <f t="shared" si="191"/>
        <v>27</v>
      </c>
      <c r="M635" s="74">
        <f t="shared" si="192"/>
        <v>1.0042110609999999</v>
      </c>
      <c r="N635" s="74">
        <f t="shared" si="193"/>
        <v>1.018072869</v>
      </c>
      <c r="O635" s="73">
        <f t="shared" si="181"/>
        <v>0</v>
      </c>
      <c r="P635" s="70">
        <f t="shared" si="182"/>
        <v>12.04858535</v>
      </c>
      <c r="Q635" s="70">
        <f t="shared" si="183"/>
        <v>0</v>
      </c>
      <c r="R635" s="75" t="str">
        <f t="shared" si="184"/>
        <v>A+J=</v>
      </c>
      <c r="S635" s="71">
        <f t="shared" si="185"/>
        <v>45184</v>
      </c>
      <c r="T635" s="8"/>
      <c r="U635" s="8"/>
      <c r="V635" s="8"/>
      <c r="W635" s="8"/>
      <c r="X635" s="1"/>
      <c r="Y635" s="8"/>
      <c r="Z635" s="8"/>
      <c r="AA635" s="8"/>
      <c r="AB635" s="8"/>
      <c r="AC635" s="8"/>
      <c r="AD635" s="9"/>
      <c r="AE635" s="8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</row>
    <row r="636" spans="1:191" x14ac:dyDescent="0.15">
      <c r="A636" s="68">
        <f t="shared" si="186"/>
        <v>45042</v>
      </c>
      <c r="B636" s="81">
        <f t="shared" si="177"/>
        <v>679.16598623999994</v>
      </c>
      <c r="C636" s="70">
        <f t="shared" si="190"/>
        <v>666.66699999999992</v>
      </c>
      <c r="D636" s="11">
        <f>IF(VLOOKUP(A636,[1]DI!$A$4:$B$15000,2)=0,D635,VLOOKUP(A636,[1]DI!$A$4:$B$15000,2))</f>
        <v>0.13650000000000001</v>
      </c>
      <c r="E636" s="70">
        <f t="shared" si="187"/>
        <v>1.00050788</v>
      </c>
      <c r="F636" s="70">
        <f>(TRUNC(PRODUCT($E$12:$E635),16))</f>
        <v>1.22506034905897</v>
      </c>
      <c r="G636" s="70">
        <f t="shared" si="188"/>
        <v>1.2077668516550899</v>
      </c>
      <c r="H636" s="70">
        <f t="shared" si="189"/>
        <v>1.0143185699999999</v>
      </c>
      <c r="I636" s="69">
        <f t="shared" si="178"/>
        <v>0.04</v>
      </c>
      <c r="J636" s="71">
        <f t="shared" si="179"/>
        <v>45000</v>
      </c>
      <c r="K636" s="72">
        <f t="shared" si="180"/>
        <v>28</v>
      </c>
      <c r="L636" s="73">
        <f t="shared" si="191"/>
        <v>28</v>
      </c>
      <c r="M636" s="74">
        <f t="shared" si="192"/>
        <v>1.0043673660000001</v>
      </c>
      <c r="N636" s="74">
        <f t="shared" si="193"/>
        <v>1.01874847</v>
      </c>
      <c r="O636" s="73">
        <f t="shared" si="181"/>
        <v>0</v>
      </c>
      <c r="P636" s="70">
        <f t="shared" si="182"/>
        <v>12.498986240000001</v>
      </c>
      <c r="Q636" s="70">
        <f t="shared" si="183"/>
        <v>0</v>
      </c>
      <c r="R636" s="75" t="str">
        <f t="shared" si="184"/>
        <v>A+J=</v>
      </c>
      <c r="S636" s="71">
        <f t="shared" si="185"/>
        <v>45184</v>
      </c>
      <c r="T636" s="8"/>
      <c r="U636" s="8"/>
      <c r="V636" s="8"/>
      <c r="W636" s="8"/>
      <c r="X636" s="1"/>
      <c r="Y636" s="8"/>
      <c r="Z636" s="8"/>
      <c r="AA636" s="8"/>
      <c r="AB636" s="8"/>
      <c r="AC636" s="8"/>
      <c r="AD636" s="9"/>
      <c r="AE636" s="8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</row>
    <row r="637" spans="1:191" x14ac:dyDescent="0.15">
      <c r="A637" s="68">
        <f t="shared" si="186"/>
        <v>45043</v>
      </c>
      <c r="B637" s="81">
        <f t="shared" si="177"/>
        <v>679.61668579999991</v>
      </c>
      <c r="C637" s="70">
        <f t="shared" si="190"/>
        <v>666.66699999999992</v>
      </c>
      <c r="D637" s="11">
        <f>IF(VLOOKUP(A637,[1]DI!$A$4:$B$15000,2)=0,D636,VLOOKUP(A637,[1]DI!$A$4:$B$15000,2))</f>
        <v>0.13650000000000001</v>
      </c>
      <c r="E637" s="70">
        <f t="shared" si="187"/>
        <v>1.00050788</v>
      </c>
      <c r="F637" s="70">
        <f>(TRUNC(PRODUCT($E$12:$E636),16))</f>
        <v>1.2256825327090499</v>
      </c>
      <c r="G637" s="70">
        <f t="shared" si="188"/>
        <v>1.2077668516550899</v>
      </c>
      <c r="H637" s="70">
        <f t="shared" si="189"/>
        <v>1.0148337199999999</v>
      </c>
      <c r="I637" s="69">
        <f t="shared" si="178"/>
        <v>0.04</v>
      </c>
      <c r="J637" s="71">
        <f t="shared" si="179"/>
        <v>45000</v>
      </c>
      <c r="K637" s="72">
        <f t="shared" si="180"/>
        <v>29</v>
      </c>
      <c r="L637" s="73">
        <f t="shared" si="191"/>
        <v>29</v>
      </c>
      <c r="M637" s="74">
        <f t="shared" si="192"/>
        <v>1.0045236959999999</v>
      </c>
      <c r="N637" s="74">
        <f t="shared" si="193"/>
        <v>1.019424519</v>
      </c>
      <c r="O637" s="73">
        <f t="shared" si="181"/>
        <v>0</v>
      </c>
      <c r="P637" s="70">
        <f t="shared" si="182"/>
        <v>12.949685799999999</v>
      </c>
      <c r="Q637" s="70">
        <f t="shared" si="183"/>
        <v>0</v>
      </c>
      <c r="R637" s="75" t="str">
        <f t="shared" si="184"/>
        <v>A+J=</v>
      </c>
      <c r="S637" s="71">
        <f t="shared" si="185"/>
        <v>45184</v>
      </c>
      <c r="T637" s="8"/>
      <c r="U637" s="8"/>
      <c r="V637" s="8"/>
      <c r="W637" s="8"/>
      <c r="X637" s="1"/>
      <c r="Y637" s="8"/>
      <c r="Z637" s="8"/>
      <c r="AA637" s="8"/>
      <c r="AB637" s="8"/>
      <c r="AC637" s="8"/>
      <c r="AD637" s="9"/>
      <c r="AE637" s="8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</row>
    <row r="638" spans="1:191" x14ac:dyDescent="0.15">
      <c r="A638" s="68">
        <f t="shared" si="186"/>
        <v>45044</v>
      </c>
      <c r="B638" s="81">
        <f t="shared" si="177"/>
        <v>680.06769002999988</v>
      </c>
      <c r="C638" s="70">
        <f t="shared" si="190"/>
        <v>666.66699999999992</v>
      </c>
      <c r="D638" s="11">
        <f>IF(VLOOKUP(A638,[1]DI!$A$4:$B$15000,2)=0,D637,VLOOKUP(A638,[1]DI!$A$4:$B$15000,2))</f>
        <v>0.13650000000000001</v>
      </c>
      <c r="E638" s="70">
        <f t="shared" si="187"/>
        <v>1.00050788</v>
      </c>
      <c r="F638" s="70">
        <f>(TRUNC(PRODUCT($E$12:$E637),16))</f>
        <v>1.2263050323537601</v>
      </c>
      <c r="G638" s="70">
        <f t="shared" si="188"/>
        <v>1.2077668516550899</v>
      </c>
      <c r="H638" s="70">
        <f t="shared" si="189"/>
        <v>1.0153491400000001</v>
      </c>
      <c r="I638" s="69">
        <f t="shared" si="178"/>
        <v>0.04</v>
      </c>
      <c r="J638" s="71">
        <f t="shared" si="179"/>
        <v>45000</v>
      </c>
      <c r="K638" s="72">
        <f t="shared" si="180"/>
        <v>30</v>
      </c>
      <c r="L638" s="73">
        <f t="shared" si="191"/>
        <v>30</v>
      </c>
      <c r="M638" s="74">
        <f t="shared" si="192"/>
        <v>1.0046800499999999</v>
      </c>
      <c r="N638" s="74">
        <f t="shared" si="193"/>
        <v>1.020101025</v>
      </c>
      <c r="O638" s="73">
        <f t="shared" si="181"/>
        <v>0</v>
      </c>
      <c r="P638" s="70">
        <f t="shared" si="182"/>
        <v>13.40069003</v>
      </c>
      <c r="Q638" s="70">
        <f t="shared" si="183"/>
        <v>0</v>
      </c>
      <c r="R638" s="75" t="str">
        <f t="shared" si="184"/>
        <v>A+J=</v>
      </c>
      <c r="S638" s="71">
        <f t="shared" si="185"/>
        <v>45184</v>
      </c>
      <c r="T638" s="8"/>
      <c r="U638" s="8"/>
      <c r="V638" s="8"/>
      <c r="W638" s="8"/>
      <c r="X638" s="1"/>
      <c r="Y638" s="8"/>
      <c r="Z638" s="8"/>
      <c r="AA638" s="8"/>
      <c r="AB638" s="8"/>
      <c r="AC638" s="8"/>
      <c r="AD638" s="9"/>
      <c r="AE638" s="8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</row>
    <row r="639" spans="1:191" x14ac:dyDescent="0.15">
      <c r="A639" s="68">
        <f t="shared" si="186"/>
        <v>45048</v>
      </c>
      <c r="B639" s="81">
        <f t="shared" si="177"/>
        <v>680.51898491999987</v>
      </c>
      <c r="C639" s="70">
        <f t="shared" si="190"/>
        <v>666.66699999999992</v>
      </c>
      <c r="D639" s="11">
        <f>IF(VLOOKUP(A639,[1]DI!$A$4:$B$15000,2)=0,D638,VLOOKUP(A639,[1]DI!$A$4:$B$15000,2))</f>
        <v>0.13650000000000001</v>
      </c>
      <c r="E639" s="70">
        <f t="shared" si="187"/>
        <v>1.00050788</v>
      </c>
      <c r="F639" s="70">
        <f>(TRUNC(PRODUCT($E$12:$E638),16))</f>
        <v>1.2269278481535899</v>
      </c>
      <c r="G639" s="70">
        <f t="shared" si="188"/>
        <v>1.2077668516550899</v>
      </c>
      <c r="H639" s="70">
        <f t="shared" si="189"/>
        <v>1.0158648100000001</v>
      </c>
      <c r="I639" s="69">
        <f t="shared" si="178"/>
        <v>0.04</v>
      </c>
      <c r="J639" s="71">
        <f t="shared" si="179"/>
        <v>45000</v>
      </c>
      <c r="K639" s="72">
        <f t="shared" si="180"/>
        <v>31</v>
      </c>
      <c r="L639" s="73">
        <f t="shared" si="191"/>
        <v>31</v>
      </c>
      <c r="M639" s="74">
        <f t="shared" si="192"/>
        <v>1.0048364279999999</v>
      </c>
      <c r="N639" s="74">
        <f t="shared" si="193"/>
        <v>1.0207779669999999</v>
      </c>
      <c r="O639" s="73">
        <f t="shared" si="181"/>
        <v>0</v>
      </c>
      <c r="P639" s="70">
        <f t="shared" si="182"/>
        <v>13.85198492</v>
      </c>
      <c r="Q639" s="70">
        <f t="shared" si="183"/>
        <v>0</v>
      </c>
      <c r="R639" s="75" t="str">
        <f t="shared" si="184"/>
        <v>A+J=</v>
      </c>
      <c r="S639" s="71">
        <f t="shared" si="185"/>
        <v>45184</v>
      </c>
      <c r="T639" s="8"/>
      <c r="U639" s="8"/>
      <c r="V639" s="8"/>
      <c r="W639" s="8"/>
      <c r="X639" s="1"/>
      <c r="Y639" s="8"/>
      <c r="Z639" s="8"/>
      <c r="AA639" s="8"/>
      <c r="AB639" s="8"/>
      <c r="AC639" s="8"/>
      <c r="AD639" s="9"/>
      <c r="AE639" s="8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</row>
    <row r="640" spans="1:191" x14ac:dyDescent="0.15">
      <c r="A640" s="68">
        <f t="shared" si="186"/>
        <v>45049</v>
      </c>
      <c r="B640" s="81">
        <f t="shared" si="177"/>
        <v>680.97058514999992</v>
      </c>
      <c r="C640" s="70">
        <f t="shared" si="190"/>
        <v>666.66699999999992</v>
      </c>
      <c r="D640" s="11">
        <f>IF(VLOOKUP(A640,[1]DI!$A$4:$B$15000,2)=0,D639,VLOOKUP(A640,[1]DI!$A$4:$B$15000,2))</f>
        <v>0.13650000000000001</v>
      </c>
      <c r="E640" s="70">
        <f t="shared" si="187"/>
        <v>1.00050788</v>
      </c>
      <c r="F640" s="70">
        <f>(TRUNC(PRODUCT($E$12:$E639),16))</f>
        <v>1.22755098026911</v>
      </c>
      <c r="G640" s="70">
        <f t="shared" si="188"/>
        <v>1.2077668516550899</v>
      </c>
      <c r="H640" s="70">
        <f t="shared" si="189"/>
        <v>1.0163807499999999</v>
      </c>
      <c r="I640" s="69">
        <f t="shared" si="178"/>
        <v>0.04</v>
      </c>
      <c r="J640" s="71">
        <f t="shared" si="179"/>
        <v>45000</v>
      </c>
      <c r="K640" s="72">
        <f t="shared" si="180"/>
        <v>32</v>
      </c>
      <c r="L640" s="73">
        <f t="shared" si="191"/>
        <v>32</v>
      </c>
      <c r="M640" s="74">
        <f t="shared" si="192"/>
        <v>1.004992831</v>
      </c>
      <c r="N640" s="74">
        <f t="shared" si="193"/>
        <v>1.0214553669999999</v>
      </c>
      <c r="O640" s="73">
        <f t="shared" si="181"/>
        <v>0</v>
      </c>
      <c r="P640" s="70">
        <f t="shared" si="182"/>
        <v>14.30358515</v>
      </c>
      <c r="Q640" s="70">
        <f t="shared" si="183"/>
        <v>0</v>
      </c>
      <c r="R640" s="75" t="str">
        <f t="shared" si="184"/>
        <v>A+J=</v>
      </c>
      <c r="S640" s="71">
        <f t="shared" si="185"/>
        <v>45184</v>
      </c>
      <c r="T640" s="8"/>
      <c r="U640" s="8"/>
      <c r="V640" s="8"/>
      <c r="W640" s="8"/>
      <c r="X640" s="1"/>
      <c r="Y640" s="8"/>
      <c r="Z640" s="8"/>
      <c r="AA640" s="8"/>
      <c r="AB640" s="8"/>
      <c r="AC640" s="8"/>
      <c r="AD640" s="9"/>
      <c r="AE640" s="8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</row>
    <row r="641" spans="1:191" x14ac:dyDescent="0.15">
      <c r="A641" s="68">
        <f t="shared" si="186"/>
        <v>45050</v>
      </c>
      <c r="B641" s="81">
        <f t="shared" si="177"/>
        <v>681.42248403999997</v>
      </c>
      <c r="C641" s="70">
        <f t="shared" si="190"/>
        <v>666.66699999999992</v>
      </c>
      <c r="D641" s="11">
        <f>IF(VLOOKUP(A641,[1]DI!$A$4:$B$15000,2)=0,D640,VLOOKUP(A641,[1]DI!$A$4:$B$15000,2))</f>
        <v>0.13650000000000001</v>
      </c>
      <c r="E641" s="70">
        <f t="shared" si="187"/>
        <v>1.00050788</v>
      </c>
      <c r="F641" s="70">
        <f>(TRUNC(PRODUCT($E$12:$E640),16))</f>
        <v>1.2281744288609699</v>
      </c>
      <c r="G641" s="70">
        <f t="shared" si="188"/>
        <v>1.2077668516550899</v>
      </c>
      <c r="H641" s="70">
        <f t="shared" si="189"/>
        <v>1.01689695</v>
      </c>
      <c r="I641" s="69">
        <f t="shared" si="178"/>
        <v>0.04</v>
      </c>
      <c r="J641" s="71">
        <f t="shared" si="179"/>
        <v>45000</v>
      </c>
      <c r="K641" s="72">
        <f t="shared" si="180"/>
        <v>33</v>
      </c>
      <c r="L641" s="73">
        <f t="shared" si="191"/>
        <v>33</v>
      </c>
      <c r="M641" s="74">
        <f t="shared" si="192"/>
        <v>1.0051492580000001</v>
      </c>
      <c r="N641" s="74">
        <f t="shared" si="193"/>
        <v>1.022133215</v>
      </c>
      <c r="O641" s="73">
        <f t="shared" si="181"/>
        <v>0</v>
      </c>
      <c r="P641" s="70">
        <f t="shared" si="182"/>
        <v>14.755484040000001</v>
      </c>
      <c r="Q641" s="70">
        <f t="shared" si="183"/>
        <v>0</v>
      </c>
      <c r="R641" s="75" t="str">
        <f t="shared" si="184"/>
        <v>A+J=</v>
      </c>
      <c r="S641" s="71">
        <f t="shared" si="185"/>
        <v>45184</v>
      </c>
      <c r="T641" s="8"/>
      <c r="U641" s="8"/>
      <c r="V641" s="8"/>
      <c r="W641" s="8"/>
      <c r="X641" s="1"/>
      <c r="Y641" s="8"/>
      <c r="Z641" s="8"/>
      <c r="AA641" s="8"/>
      <c r="AB641" s="8"/>
      <c r="AC641" s="8"/>
      <c r="AD641" s="9"/>
      <c r="AE641" s="8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</row>
    <row r="642" spans="1:191" x14ac:dyDescent="0.15">
      <c r="A642" s="68">
        <f t="shared" si="186"/>
        <v>45051</v>
      </c>
      <c r="B642" s="81">
        <f t="shared" si="177"/>
        <v>681.87468026999989</v>
      </c>
      <c r="C642" s="70">
        <f t="shared" si="190"/>
        <v>666.66699999999992</v>
      </c>
      <c r="D642" s="11">
        <f>IF(VLOOKUP(A642,[1]DI!$A$4:$B$15000,2)=0,D641,VLOOKUP(A642,[1]DI!$A$4:$B$15000,2))</f>
        <v>0.13650000000000001</v>
      </c>
      <c r="E642" s="70">
        <f t="shared" si="187"/>
        <v>1.00050788</v>
      </c>
      <c r="F642" s="70">
        <f>(TRUNC(PRODUCT($E$12:$E641),16))</f>
        <v>1.2287981940899</v>
      </c>
      <c r="G642" s="70">
        <f t="shared" si="188"/>
        <v>1.2077668516550899</v>
      </c>
      <c r="H642" s="70">
        <f t="shared" si="189"/>
        <v>1.0174134100000001</v>
      </c>
      <c r="I642" s="69">
        <f t="shared" si="178"/>
        <v>0.04</v>
      </c>
      <c r="J642" s="71">
        <f t="shared" si="179"/>
        <v>45000</v>
      </c>
      <c r="K642" s="72">
        <f t="shared" si="180"/>
        <v>34</v>
      </c>
      <c r="L642" s="73">
        <f t="shared" si="191"/>
        <v>34</v>
      </c>
      <c r="M642" s="74">
        <f t="shared" si="192"/>
        <v>1.0053057089999999</v>
      </c>
      <c r="N642" s="74">
        <f t="shared" si="193"/>
        <v>1.0228115090000001</v>
      </c>
      <c r="O642" s="73">
        <f t="shared" si="181"/>
        <v>0</v>
      </c>
      <c r="P642" s="70">
        <f t="shared" si="182"/>
        <v>15.207680270000001</v>
      </c>
      <c r="Q642" s="70">
        <f t="shared" si="183"/>
        <v>0</v>
      </c>
      <c r="R642" s="75" t="str">
        <f t="shared" si="184"/>
        <v>A+J=</v>
      </c>
      <c r="S642" s="71">
        <f t="shared" si="185"/>
        <v>45184</v>
      </c>
      <c r="T642" s="8"/>
      <c r="U642" s="8"/>
      <c r="V642" s="8"/>
      <c r="W642" s="8"/>
      <c r="X642" s="1"/>
      <c r="Y642" s="8"/>
      <c r="Z642" s="8"/>
      <c r="AA642" s="8"/>
      <c r="AB642" s="8"/>
      <c r="AC642" s="8"/>
      <c r="AD642" s="9"/>
      <c r="AE642" s="8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</row>
    <row r="643" spans="1:191" x14ac:dyDescent="0.15">
      <c r="A643" s="68">
        <f t="shared" si="186"/>
        <v>45054</v>
      </c>
      <c r="B643" s="81">
        <f t="shared" si="177"/>
        <v>682.32718315999989</v>
      </c>
      <c r="C643" s="70">
        <f t="shared" si="190"/>
        <v>666.66699999999992</v>
      </c>
      <c r="D643" s="11">
        <f>IF(VLOOKUP(A643,[1]DI!$A$4:$B$15000,2)=0,D642,VLOOKUP(A643,[1]DI!$A$4:$B$15000,2))</f>
        <v>0.13650000000000001</v>
      </c>
      <c r="E643" s="70">
        <f t="shared" si="187"/>
        <v>1.00050788</v>
      </c>
      <c r="F643" s="70">
        <f>(TRUNC(PRODUCT($E$12:$E642),16))</f>
        <v>1.2294222761167199</v>
      </c>
      <c r="G643" s="70">
        <f t="shared" si="188"/>
        <v>1.2077668516550899</v>
      </c>
      <c r="H643" s="70">
        <f t="shared" si="189"/>
        <v>1.01793014</v>
      </c>
      <c r="I643" s="69">
        <f t="shared" si="178"/>
        <v>0.04</v>
      </c>
      <c r="J643" s="71">
        <f t="shared" si="179"/>
        <v>45000</v>
      </c>
      <c r="K643" s="72">
        <f t="shared" si="180"/>
        <v>35</v>
      </c>
      <c r="L643" s="73">
        <f t="shared" si="191"/>
        <v>35</v>
      </c>
      <c r="M643" s="74">
        <f t="shared" si="192"/>
        <v>1.0054621850000001</v>
      </c>
      <c r="N643" s="74">
        <f t="shared" si="193"/>
        <v>1.023490263</v>
      </c>
      <c r="O643" s="73">
        <f t="shared" si="181"/>
        <v>0</v>
      </c>
      <c r="P643" s="70">
        <f t="shared" si="182"/>
        <v>15.660183160000001</v>
      </c>
      <c r="Q643" s="70">
        <f t="shared" si="183"/>
        <v>0</v>
      </c>
      <c r="R643" s="75" t="str">
        <f t="shared" si="184"/>
        <v>A+J=</v>
      </c>
      <c r="S643" s="71">
        <f t="shared" si="185"/>
        <v>45184</v>
      </c>
      <c r="T643" s="8"/>
      <c r="U643" s="8"/>
      <c r="V643" s="8"/>
      <c r="W643" s="8"/>
      <c r="X643" s="1"/>
      <c r="Y643" s="8"/>
      <c r="Z643" s="8"/>
      <c r="AA643" s="8"/>
      <c r="AB643" s="8"/>
      <c r="AC643" s="8"/>
      <c r="AD643" s="9"/>
      <c r="AE643" s="8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</row>
    <row r="644" spans="1:191" x14ac:dyDescent="0.15">
      <c r="A644" s="68">
        <f t="shared" si="186"/>
        <v>45055</v>
      </c>
      <c r="B644" s="81">
        <f t="shared" si="177"/>
        <v>682.77997737999988</v>
      </c>
      <c r="C644" s="70">
        <f t="shared" si="190"/>
        <v>666.66699999999992</v>
      </c>
      <c r="D644" s="11">
        <f>IF(VLOOKUP(A644,[1]DI!$A$4:$B$15000,2)=0,D643,VLOOKUP(A644,[1]DI!$A$4:$B$15000,2))</f>
        <v>0.13650000000000001</v>
      </c>
      <c r="E644" s="70">
        <f t="shared" si="187"/>
        <v>1.00050788</v>
      </c>
      <c r="F644" s="70">
        <f>(TRUNC(PRODUCT($E$12:$E643),16))</f>
        <v>1.23004667510231</v>
      </c>
      <c r="G644" s="70">
        <f t="shared" si="188"/>
        <v>1.2077668516550899</v>
      </c>
      <c r="H644" s="70">
        <f t="shared" si="189"/>
        <v>1.01844712</v>
      </c>
      <c r="I644" s="69">
        <f t="shared" si="178"/>
        <v>0.04</v>
      </c>
      <c r="J644" s="71">
        <f t="shared" si="179"/>
        <v>45000</v>
      </c>
      <c r="K644" s="72">
        <f t="shared" si="180"/>
        <v>36</v>
      </c>
      <c r="L644" s="73">
        <f t="shared" si="191"/>
        <v>36</v>
      </c>
      <c r="M644" s="74">
        <f t="shared" si="192"/>
        <v>1.005618685</v>
      </c>
      <c r="N644" s="74">
        <f t="shared" si="193"/>
        <v>1.0241694539999999</v>
      </c>
      <c r="O644" s="73">
        <f t="shared" si="181"/>
        <v>0</v>
      </c>
      <c r="P644" s="70">
        <f t="shared" si="182"/>
        <v>16.11297738</v>
      </c>
      <c r="Q644" s="70">
        <f t="shared" si="183"/>
        <v>0</v>
      </c>
      <c r="R644" s="75" t="str">
        <f t="shared" si="184"/>
        <v>A+J=</v>
      </c>
      <c r="S644" s="71">
        <f t="shared" si="185"/>
        <v>45184</v>
      </c>
      <c r="T644" s="8"/>
      <c r="U644" s="8"/>
      <c r="V644" s="8"/>
      <c r="W644" s="8"/>
      <c r="X644" s="1"/>
      <c r="Y644" s="8"/>
      <c r="Z644" s="8"/>
      <c r="AA644" s="8"/>
      <c r="AB644" s="8"/>
      <c r="AC644" s="8"/>
      <c r="AD644" s="9"/>
      <c r="AE644" s="8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</row>
    <row r="645" spans="1:191" x14ac:dyDescent="0.15">
      <c r="A645" s="68">
        <f t="shared" si="186"/>
        <v>45056</v>
      </c>
      <c r="B645" s="81">
        <f t="shared" si="177"/>
        <v>683.23307627999986</v>
      </c>
      <c r="C645" s="70">
        <f t="shared" si="190"/>
        <v>666.66699999999992</v>
      </c>
      <c r="D645" s="11">
        <f>IF(VLOOKUP(A645,[1]DI!$A$4:$B$15000,2)=0,D644,VLOOKUP(A645,[1]DI!$A$4:$B$15000,2))</f>
        <v>0.13650000000000001</v>
      </c>
      <c r="E645" s="70">
        <f t="shared" si="187"/>
        <v>1.00050788</v>
      </c>
      <c r="F645" s="70">
        <f>(TRUNC(PRODUCT($E$12:$E644),16))</f>
        <v>1.2306713912076599</v>
      </c>
      <c r="G645" s="70">
        <f t="shared" si="188"/>
        <v>1.2077668516550899</v>
      </c>
      <c r="H645" s="70">
        <f t="shared" si="189"/>
        <v>1.01896437</v>
      </c>
      <c r="I645" s="69">
        <f t="shared" si="178"/>
        <v>0.04</v>
      </c>
      <c r="J645" s="71">
        <f t="shared" si="179"/>
        <v>45000</v>
      </c>
      <c r="K645" s="72">
        <f t="shared" si="180"/>
        <v>37</v>
      </c>
      <c r="L645" s="73">
        <f t="shared" si="191"/>
        <v>37</v>
      </c>
      <c r="M645" s="74">
        <f t="shared" si="192"/>
        <v>1.0057752090000001</v>
      </c>
      <c r="N645" s="74">
        <f t="shared" si="193"/>
        <v>1.0248491019999999</v>
      </c>
      <c r="O645" s="73">
        <f t="shared" si="181"/>
        <v>0</v>
      </c>
      <c r="P645" s="70">
        <f t="shared" si="182"/>
        <v>16.566076280000001</v>
      </c>
      <c r="Q645" s="70">
        <f t="shared" si="183"/>
        <v>0</v>
      </c>
      <c r="R645" s="75" t="str">
        <f t="shared" si="184"/>
        <v>A+J=</v>
      </c>
      <c r="S645" s="71">
        <f t="shared" si="185"/>
        <v>45184</v>
      </c>
      <c r="T645" s="8"/>
      <c r="U645" s="8"/>
      <c r="V645" s="8"/>
      <c r="W645" s="8"/>
      <c r="X645" s="1"/>
      <c r="Y645" s="8"/>
      <c r="Z645" s="8"/>
      <c r="AA645" s="8"/>
      <c r="AB645" s="8"/>
      <c r="AC645" s="8"/>
      <c r="AD645" s="9"/>
      <c r="AE645" s="8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</row>
    <row r="646" spans="1:191" x14ac:dyDescent="0.15">
      <c r="A646" s="68">
        <f t="shared" si="186"/>
        <v>45057</v>
      </c>
      <c r="B646" s="81">
        <f t="shared" si="177"/>
        <v>683.68647516999988</v>
      </c>
      <c r="C646" s="70">
        <f t="shared" si="190"/>
        <v>666.66699999999992</v>
      </c>
      <c r="D646" s="11">
        <f>IF(VLOOKUP(A646,[1]DI!$A$4:$B$15000,2)=0,D645,VLOOKUP(A646,[1]DI!$A$4:$B$15000,2))</f>
        <v>0.13650000000000001</v>
      </c>
      <c r="E646" s="70">
        <f t="shared" si="187"/>
        <v>1.00050788</v>
      </c>
      <c r="F646" s="70">
        <f>(TRUNC(PRODUCT($E$12:$E645),16))</f>
        <v>1.23129642459383</v>
      </c>
      <c r="G646" s="70">
        <f t="shared" si="188"/>
        <v>1.2077668516550899</v>
      </c>
      <c r="H646" s="70">
        <f t="shared" si="189"/>
        <v>1.0194818800000001</v>
      </c>
      <c r="I646" s="69">
        <f t="shared" si="178"/>
        <v>0.04</v>
      </c>
      <c r="J646" s="71">
        <f t="shared" si="179"/>
        <v>45000</v>
      </c>
      <c r="K646" s="72">
        <f t="shared" si="180"/>
        <v>38</v>
      </c>
      <c r="L646" s="73">
        <f t="shared" si="191"/>
        <v>38</v>
      </c>
      <c r="M646" s="74">
        <f t="shared" si="192"/>
        <v>1.005931758</v>
      </c>
      <c r="N646" s="74">
        <f t="shared" si="193"/>
        <v>1.0255292</v>
      </c>
      <c r="O646" s="73">
        <f t="shared" si="181"/>
        <v>0</v>
      </c>
      <c r="P646" s="70">
        <f t="shared" si="182"/>
        <v>17.01947517</v>
      </c>
      <c r="Q646" s="70">
        <f t="shared" si="183"/>
        <v>0</v>
      </c>
      <c r="R646" s="75" t="str">
        <f t="shared" si="184"/>
        <v>A+J=</v>
      </c>
      <c r="S646" s="71">
        <f t="shared" si="185"/>
        <v>45184</v>
      </c>
      <c r="T646" s="8"/>
      <c r="U646" s="8"/>
      <c r="V646" s="8"/>
      <c r="W646" s="8"/>
      <c r="X646" s="1"/>
      <c r="Y646" s="8"/>
      <c r="Z646" s="8"/>
      <c r="AA646" s="8"/>
      <c r="AB646" s="8"/>
      <c r="AC646" s="8"/>
      <c r="AD646" s="9"/>
      <c r="AE646" s="8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</row>
    <row r="647" spans="1:191" x14ac:dyDescent="0.15">
      <c r="A647" s="68">
        <f t="shared" si="186"/>
        <v>45058</v>
      </c>
      <c r="B647" s="81">
        <f t="shared" si="177"/>
        <v>684.14017939999997</v>
      </c>
      <c r="C647" s="70">
        <f t="shared" si="190"/>
        <v>666.66699999999992</v>
      </c>
      <c r="D647" s="11">
        <f>IF(VLOOKUP(A647,[1]DI!$A$4:$B$15000,2)=0,D646,VLOOKUP(A647,[1]DI!$A$4:$B$15000,2))</f>
        <v>0.13650000000000001</v>
      </c>
      <c r="E647" s="70">
        <f t="shared" si="187"/>
        <v>1.00050788</v>
      </c>
      <c r="F647" s="70">
        <f>(TRUNC(PRODUCT($E$12:$E646),16))</f>
        <v>1.23192177542195</v>
      </c>
      <c r="G647" s="70">
        <f t="shared" si="188"/>
        <v>1.2077668516550899</v>
      </c>
      <c r="H647" s="70">
        <f t="shared" si="189"/>
        <v>1.0199996600000001</v>
      </c>
      <c r="I647" s="69">
        <f t="shared" si="178"/>
        <v>0.04</v>
      </c>
      <c r="J647" s="71">
        <f t="shared" si="179"/>
        <v>45000</v>
      </c>
      <c r="K647" s="72">
        <f t="shared" si="180"/>
        <v>39</v>
      </c>
      <c r="L647" s="73">
        <f t="shared" si="191"/>
        <v>39</v>
      </c>
      <c r="M647" s="74">
        <f t="shared" si="192"/>
        <v>1.0060883309999999</v>
      </c>
      <c r="N647" s="74">
        <f t="shared" si="193"/>
        <v>1.0262097560000001</v>
      </c>
      <c r="O647" s="73">
        <f t="shared" si="181"/>
        <v>0</v>
      </c>
      <c r="P647" s="70">
        <f t="shared" si="182"/>
        <v>17.473179399999999</v>
      </c>
      <c r="Q647" s="70">
        <f t="shared" si="183"/>
        <v>0</v>
      </c>
      <c r="R647" s="75" t="str">
        <f t="shared" si="184"/>
        <v>A+J=</v>
      </c>
      <c r="S647" s="71">
        <f t="shared" si="185"/>
        <v>45184</v>
      </c>
      <c r="T647" s="8"/>
      <c r="U647" s="8"/>
      <c r="V647" s="8"/>
      <c r="W647" s="8"/>
      <c r="X647" s="1"/>
      <c r="Y647" s="8"/>
      <c r="Z647" s="8"/>
      <c r="AA647" s="8"/>
      <c r="AB647" s="8"/>
      <c r="AC647" s="8"/>
      <c r="AD647" s="9"/>
      <c r="AE647" s="8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</row>
    <row r="648" spans="1:191" x14ac:dyDescent="0.15">
      <c r="A648" s="68">
        <f t="shared" si="186"/>
        <v>45061</v>
      </c>
      <c r="B648" s="81">
        <f t="shared" si="177"/>
        <v>684.5941829599999</v>
      </c>
      <c r="C648" s="70">
        <f t="shared" si="190"/>
        <v>666.66699999999992</v>
      </c>
      <c r="D648" s="11">
        <f>IF(VLOOKUP(A648,[1]DI!$A$4:$B$15000,2)=0,D647,VLOOKUP(A648,[1]DI!$A$4:$B$15000,2))</f>
        <v>0.13650000000000001</v>
      </c>
      <c r="E648" s="70">
        <f t="shared" si="187"/>
        <v>1.00050788</v>
      </c>
      <c r="F648" s="70">
        <f>(TRUNC(PRODUCT($E$12:$E647),16))</f>
        <v>1.23254744385325</v>
      </c>
      <c r="G648" s="70">
        <f t="shared" si="188"/>
        <v>1.2077668516550899</v>
      </c>
      <c r="H648" s="70">
        <f t="shared" si="189"/>
        <v>1.0205177000000001</v>
      </c>
      <c r="I648" s="69">
        <f t="shared" si="178"/>
        <v>0.04</v>
      </c>
      <c r="J648" s="71">
        <f t="shared" si="179"/>
        <v>45000</v>
      </c>
      <c r="K648" s="72">
        <f t="shared" si="180"/>
        <v>40</v>
      </c>
      <c r="L648" s="73">
        <f t="shared" si="191"/>
        <v>40</v>
      </c>
      <c r="M648" s="74">
        <f t="shared" si="192"/>
        <v>1.006244929</v>
      </c>
      <c r="N648" s="74">
        <f t="shared" si="193"/>
        <v>1.026890761</v>
      </c>
      <c r="O648" s="73">
        <f t="shared" si="181"/>
        <v>0</v>
      </c>
      <c r="P648" s="70">
        <f t="shared" si="182"/>
        <v>17.92718296</v>
      </c>
      <c r="Q648" s="70">
        <f t="shared" si="183"/>
        <v>0</v>
      </c>
      <c r="R648" s="75" t="str">
        <f t="shared" si="184"/>
        <v>A+J=</v>
      </c>
      <c r="S648" s="71">
        <f t="shared" si="185"/>
        <v>45184</v>
      </c>
      <c r="T648" s="8"/>
      <c r="U648" s="8"/>
      <c r="V648" s="8"/>
      <c r="W648" s="8"/>
      <c r="X648" s="1"/>
      <c r="Y648" s="8"/>
      <c r="Z648" s="8"/>
      <c r="AA648" s="8"/>
      <c r="AB648" s="8"/>
      <c r="AC648" s="8"/>
      <c r="AD648" s="9"/>
      <c r="AE648" s="8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</row>
    <row r="649" spans="1:191" x14ac:dyDescent="0.15">
      <c r="A649" s="68">
        <f t="shared" si="186"/>
        <v>45062</v>
      </c>
      <c r="B649" s="81">
        <f t="shared" si="177"/>
        <v>685.04848518999995</v>
      </c>
      <c r="C649" s="70">
        <f t="shared" si="190"/>
        <v>666.66699999999992</v>
      </c>
      <c r="D649" s="11">
        <f>IF(VLOOKUP(A649,[1]DI!$A$4:$B$15000,2)=0,D648,VLOOKUP(A649,[1]DI!$A$4:$B$15000,2))</f>
        <v>0.13650000000000001</v>
      </c>
      <c r="E649" s="70">
        <f t="shared" si="187"/>
        <v>1.00050788</v>
      </c>
      <c r="F649" s="70">
        <f>(TRUNC(PRODUCT($E$12:$E648),16))</f>
        <v>1.23317343004904</v>
      </c>
      <c r="G649" s="70">
        <f t="shared" si="188"/>
        <v>1.2077668516550899</v>
      </c>
      <c r="H649" s="70">
        <f t="shared" si="189"/>
        <v>1.0210360000000001</v>
      </c>
      <c r="I649" s="69">
        <f t="shared" si="178"/>
        <v>0.04</v>
      </c>
      <c r="J649" s="71">
        <f t="shared" si="179"/>
        <v>45000</v>
      </c>
      <c r="K649" s="72">
        <f t="shared" si="180"/>
        <v>41</v>
      </c>
      <c r="L649" s="73">
        <f t="shared" si="191"/>
        <v>41</v>
      </c>
      <c r="M649" s="74">
        <f t="shared" si="192"/>
        <v>1.0064015509999999</v>
      </c>
      <c r="N649" s="74">
        <f t="shared" si="193"/>
        <v>1.0275722140000001</v>
      </c>
      <c r="O649" s="73">
        <f t="shared" si="181"/>
        <v>0</v>
      </c>
      <c r="P649" s="70">
        <f t="shared" si="182"/>
        <v>18.381485189999999</v>
      </c>
      <c r="Q649" s="70">
        <f t="shared" si="183"/>
        <v>0</v>
      </c>
      <c r="R649" s="75" t="str">
        <f t="shared" si="184"/>
        <v>A+J=</v>
      </c>
      <c r="S649" s="71">
        <f t="shared" si="185"/>
        <v>45184</v>
      </c>
      <c r="T649" s="8"/>
      <c r="U649" s="8"/>
      <c r="V649" s="8"/>
      <c r="W649" s="8"/>
      <c r="X649" s="1"/>
      <c r="Y649" s="8"/>
      <c r="Z649" s="8"/>
      <c r="AA649" s="8"/>
      <c r="AB649" s="8"/>
      <c r="AC649" s="8"/>
      <c r="AD649" s="9"/>
      <c r="AE649" s="8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</row>
    <row r="650" spans="1:191" x14ac:dyDescent="0.15">
      <c r="A650" s="68">
        <f t="shared" si="186"/>
        <v>45063</v>
      </c>
      <c r="B650" s="81">
        <f t="shared" si="177"/>
        <v>685.50308674999997</v>
      </c>
      <c r="C650" s="70">
        <f t="shared" si="190"/>
        <v>666.66699999999992</v>
      </c>
      <c r="D650" s="11">
        <f>IF(VLOOKUP(A650,[1]DI!$A$4:$B$15000,2)=0,D649,VLOOKUP(A650,[1]DI!$A$4:$B$15000,2))</f>
        <v>0.13650000000000001</v>
      </c>
      <c r="E650" s="70">
        <f t="shared" si="187"/>
        <v>1.00050788</v>
      </c>
      <c r="F650" s="70">
        <f>(TRUNC(PRODUCT($E$12:$E649),16))</f>
        <v>1.2337997341706901</v>
      </c>
      <c r="G650" s="70">
        <f t="shared" si="188"/>
        <v>1.2077668516550899</v>
      </c>
      <c r="H650" s="70">
        <f t="shared" si="189"/>
        <v>1.02155456</v>
      </c>
      <c r="I650" s="69">
        <f t="shared" si="178"/>
        <v>0.04</v>
      </c>
      <c r="J650" s="71">
        <f t="shared" si="179"/>
        <v>45000</v>
      </c>
      <c r="K650" s="72">
        <f t="shared" si="180"/>
        <v>42</v>
      </c>
      <c r="L650" s="73">
        <f t="shared" si="191"/>
        <v>42</v>
      </c>
      <c r="M650" s="74">
        <f t="shared" si="192"/>
        <v>1.0065581969999999</v>
      </c>
      <c r="N650" s="74">
        <f t="shared" si="193"/>
        <v>1.0282541160000001</v>
      </c>
      <c r="O650" s="73">
        <f t="shared" si="181"/>
        <v>0</v>
      </c>
      <c r="P650" s="70">
        <f t="shared" si="182"/>
        <v>18.83608675</v>
      </c>
      <c r="Q650" s="70">
        <f t="shared" si="183"/>
        <v>0</v>
      </c>
      <c r="R650" s="75" t="str">
        <f t="shared" si="184"/>
        <v>A+J=</v>
      </c>
      <c r="S650" s="71">
        <f t="shared" si="185"/>
        <v>45184</v>
      </c>
      <c r="T650" s="8"/>
      <c r="U650" s="8"/>
      <c r="V650" s="8"/>
      <c r="W650" s="8"/>
      <c r="X650" s="1"/>
      <c r="Y650" s="8"/>
      <c r="Z650" s="8"/>
      <c r="AA650" s="8"/>
      <c r="AB650" s="8"/>
      <c r="AC650" s="8"/>
      <c r="AD650" s="9"/>
      <c r="AE650" s="8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</row>
    <row r="651" spans="1:191" x14ac:dyDescent="0.15">
      <c r="A651" s="68">
        <f t="shared" si="186"/>
        <v>45064</v>
      </c>
      <c r="B651" s="81">
        <f t="shared" si="177"/>
        <v>685.95799496999996</v>
      </c>
      <c r="C651" s="70">
        <f t="shared" si="190"/>
        <v>666.66699999999992</v>
      </c>
      <c r="D651" s="11">
        <f>IF(VLOOKUP(A651,[1]DI!$A$4:$B$15000,2)=0,D650,VLOOKUP(A651,[1]DI!$A$4:$B$15000,2))</f>
        <v>0.13650000000000001</v>
      </c>
      <c r="E651" s="70">
        <f t="shared" si="187"/>
        <v>1.00050788</v>
      </c>
      <c r="F651" s="70">
        <f>(TRUNC(PRODUCT($E$12:$E650),16))</f>
        <v>1.23442635637968</v>
      </c>
      <c r="G651" s="70">
        <f t="shared" si="188"/>
        <v>1.2077668516550899</v>
      </c>
      <c r="H651" s="70">
        <f t="shared" si="189"/>
        <v>1.0220733900000001</v>
      </c>
      <c r="I651" s="69">
        <f t="shared" si="178"/>
        <v>0.04</v>
      </c>
      <c r="J651" s="71">
        <f t="shared" si="179"/>
        <v>45000</v>
      </c>
      <c r="K651" s="72">
        <f t="shared" si="180"/>
        <v>43</v>
      </c>
      <c r="L651" s="73">
        <f t="shared" si="191"/>
        <v>43</v>
      </c>
      <c r="M651" s="74">
        <f t="shared" si="192"/>
        <v>1.006714868</v>
      </c>
      <c r="N651" s="74">
        <f t="shared" si="193"/>
        <v>1.0289364780000001</v>
      </c>
      <c r="O651" s="73">
        <f t="shared" si="181"/>
        <v>0</v>
      </c>
      <c r="P651" s="70">
        <f t="shared" si="182"/>
        <v>19.29099497</v>
      </c>
      <c r="Q651" s="70">
        <f t="shared" si="183"/>
        <v>0</v>
      </c>
      <c r="R651" s="75" t="str">
        <f t="shared" si="184"/>
        <v>A+J=</v>
      </c>
      <c r="S651" s="71">
        <f t="shared" si="185"/>
        <v>45184</v>
      </c>
      <c r="T651" s="8"/>
      <c r="U651" s="8"/>
      <c r="V651" s="8"/>
      <c r="W651" s="8"/>
      <c r="X651" s="1"/>
      <c r="Y651" s="8"/>
      <c r="Z651" s="8"/>
      <c r="AA651" s="8"/>
      <c r="AB651" s="8"/>
      <c r="AC651" s="8"/>
      <c r="AD651" s="9"/>
      <c r="AE651" s="8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</row>
    <row r="652" spans="1:191" x14ac:dyDescent="0.15">
      <c r="A652" s="68">
        <f t="shared" si="186"/>
        <v>45065</v>
      </c>
      <c r="B652" s="81">
        <f t="shared" si="177"/>
        <v>686.41320252999992</v>
      </c>
      <c r="C652" s="70">
        <f t="shared" si="190"/>
        <v>666.66699999999992</v>
      </c>
      <c r="D652" s="11">
        <f>IF(VLOOKUP(A652,[1]DI!$A$4:$B$15000,2)=0,D651,VLOOKUP(A652,[1]DI!$A$4:$B$15000,2))</f>
        <v>0.13650000000000001</v>
      </c>
      <c r="E652" s="70">
        <f t="shared" si="187"/>
        <v>1.00050788</v>
      </c>
      <c r="F652" s="70">
        <f>(TRUNC(PRODUCT($E$12:$E651),16))</f>
        <v>1.23505329683756</v>
      </c>
      <c r="G652" s="70">
        <f t="shared" si="188"/>
        <v>1.2077668516550899</v>
      </c>
      <c r="H652" s="70">
        <f t="shared" si="189"/>
        <v>1.0225924799999999</v>
      </c>
      <c r="I652" s="69">
        <f t="shared" si="178"/>
        <v>0.04</v>
      </c>
      <c r="J652" s="71">
        <f t="shared" si="179"/>
        <v>45000</v>
      </c>
      <c r="K652" s="72">
        <f t="shared" si="180"/>
        <v>44</v>
      </c>
      <c r="L652" s="73">
        <f t="shared" si="191"/>
        <v>44</v>
      </c>
      <c r="M652" s="74">
        <f t="shared" si="192"/>
        <v>1.006871563</v>
      </c>
      <c r="N652" s="74">
        <f t="shared" si="193"/>
        <v>1.029619289</v>
      </c>
      <c r="O652" s="73">
        <f t="shared" si="181"/>
        <v>0</v>
      </c>
      <c r="P652" s="70">
        <f t="shared" si="182"/>
        <v>19.746202530000001</v>
      </c>
      <c r="Q652" s="70">
        <f t="shared" si="183"/>
        <v>0</v>
      </c>
      <c r="R652" s="75" t="str">
        <f t="shared" si="184"/>
        <v>A+J=</v>
      </c>
      <c r="S652" s="71">
        <f t="shared" si="185"/>
        <v>45184</v>
      </c>
      <c r="T652" s="8"/>
      <c r="U652" s="8"/>
      <c r="V652" s="8"/>
      <c r="W652" s="8"/>
      <c r="X652" s="1"/>
      <c r="Y652" s="8"/>
      <c r="Z652" s="8"/>
      <c r="AA652" s="8"/>
      <c r="AB652" s="8"/>
      <c r="AC652" s="8"/>
      <c r="AD652" s="9"/>
      <c r="AE652" s="8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</row>
    <row r="653" spans="1:191" x14ac:dyDescent="0.15">
      <c r="A653" s="68">
        <f t="shared" si="186"/>
        <v>45068</v>
      </c>
      <c r="B653" s="81">
        <f t="shared" ref="B653:B716" si="194">C653+P653</f>
        <v>686.86870875999989</v>
      </c>
      <c r="C653" s="70">
        <f t="shared" si="190"/>
        <v>666.66699999999992</v>
      </c>
      <c r="D653" s="11">
        <f>IF(VLOOKUP(A653,[1]DI!$A$4:$B$15000,2)=0,D652,VLOOKUP(A653,[1]DI!$A$4:$B$15000,2))</f>
        <v>0.13650000000000001</v>
      </c>
      <c r="E653" s="70">
        <f t="shared" si="187"/>
        <v>1.00050788</v>
      </c>
      <c r="F653" s="70">
        <f>(TRUNC(PRODUCT($E$12:$E652),16))</f>
        <v>1.23568055570596</v>
      </c>
      <c r="G653" s="70">
        <f t="shared" si="188"/>
        <v>1.2077668516550899</v>
      </c>
      <c r="H653" s="70">
        <f t="shared" si="189"/>
        <v>1.0231118299999999</v>
      </c>
      <c r="I653" s="69">
        <f t="shared" ref="I653:I716" si="195">I652</f>
        <v>0.04</v>
      </c>
      <c r="J653" s="71">
        <f t="shared" ref="J653:J716" si="196">IF(O652&gt;0,VLOOKUP(O652,U$12:AE$48,2),J652)</f>
        <v>45000</v>
      </c>
      <c r="K653" s="72">
        <f t="shared" ref="K653:K716" si="197">IF(A653&gt;J653,IF(NETWORKDAYS(J653,A653,$U$72:$U$436)-1=0,1,NETWORKDAYS(J653,A653,$U$72:$U$436)-1),0)</f>
        <v>45</v>
      </c>
      <c r="L653" s="73">
        <f t="shared" si="191"/>
        <v>45</v>
      </c>
      <c r="M653" s="74">
        <f t="shared" si="192"/>
        <v>1.0070282820000001</v>
      </c>
      <c r="N653" s="74">
        <f t="shared" si="193"/>
        <v>1.0303025480000001</v>
      </c>
      <c r="O653" s="73">
        <f t="shared" ref="O653:O716" si="198">IF(VLOOKUP(A653,V$12:AC$60,8)=VLOOKUP(A652,V$12:AC$60,8),0,VLOOKUP(A653,V$12:AC$60,8))</f>
        <v>0</v>
      </c>
      <c r="P653" s="70">
        <f t="shared" ref="P653:P716" si="199">TRUNC(((N653-1)*C653),8)</f>
        <v>20.201708759999999</v>
      </c>
      <c r="Q653" s="70">
        <f t="shared" ref="Q653:Q716" si="200">IF(O653&gt;0,VLOOKUP(O653,$U$12:$Z$60,6),0)</f>
        <v>0</v>
      </c>
      <c r="R653" s="75" t="str">
        <f t="shared" ref="R653:R716" si="201">IF(O652&gt;0,VLOOKUP(O652,U$12:AE$60,10),R652)</f>
        <v>A+J=</v>
      </c>
      <c r="S653" s="71">
        <f t="shared" ref="S653:S716" si="202">IF(O652&gt;0,VLOOKUP(O652,U$12:AE$60,11),S652)</f>
        <v>45184</v>
      </c>
      <c r="T653" s="8"/>
      <c r="U653" s="8"/>
      <c r="V653" s="8"/>
      <c r="W653" s="8"/>
      <c r="X653" s="1"/>
      <c r="Y653" s="8"/>
      <c r="Z653" s="8"/>
      <c r="AA653" s="8"/>
      <c r="AB653" s="8"/>
      <c r="AC653" s="8"/>
      <c r="AD653" s="9"/>
      <c r="AE653" s="8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</row>
    <row r="654" spans="1:191" x14ac:dyDescent="0.15">
      <c r="A654" s="68">
        <f t="shared" ref="A654:A717" si="203">WORKDAY(A653,1,$U$72:$U$214)</f>
        <v>45069</v>
      </c>
      <c r="B654" s="81">
        <f t="shared" si="194"/>
        <v>687.32452298999988</v>
      </c>
      <c r="C654" s="70">
        <f t="shared" si="190"/>
        <v>666.66699999999992</v>
      </c>
      <c r="D654" s="11">
        <f>IF(VLOOKUP(A654,[1]DI!$A$4:$B$15000,2)=0,D653,VLOOKUP(A654,[1]DI!$A$4:$B$15000,2))</f>
        <v>0.13650000000000001</v>
      </c>
      <c r="E654" s="70">
        <f t="shared" ref="E654:E717" si="204">IF(A654&lt;A$10,1,ROUND(((1+D654)^(1/252)),8))</f>
        <v>1.00050788</v>
      </c>
      <c r="F654" s="70">
        <f>(TRUNC(PRODUCT($E$12:$E653),16))</f>
        <v>1.2363081331465899</v>
      </c>
      <c r="G654" s="70">
        <f t="shared" ref="G654:G717" si="205">IF(O653&gt;0,F653,G653)</f>
        <v>1.2077668516550899</v>
      </c>
      <c r="H654" s="70">
        <f t="shared" ref="H654:H717" si="206">ROUND(F654/G654,8)</f>
        <v>1.0236314500000001</v>
      </c>
      <c r="I654" s="69">
        <f t="shared" si="195"/>
        <v>0.04</v>
      </c>
      <c r="J654" s="71">
        <f t="shared" si="196"/>
        <v>45000</v>
      </c>
      <c r="K654" s="72">
        <f t="shared" si="197"/>
        <v>46</v>
      </c>
      <c r="L654" s="73">
        <f t="shared" si="191"/>
        <v>46</v>
      </c>
      <c r="M654" s="74">
        <f t="shared" si="192"/>
        <v>1.0071850259999999</v>
      </c>
      <c r="N654" s="74">
        <f t="shared" si="193"/>
        <v>1.030986269</v>
      </c>
      <c r="O654" s="73">
        <f t="shared" si="198"/>
        <v>0</v>
      </c>
      <c r="P654" s="70">
        <f t="shared" si="199"/>
        <v>20.65752299</v>
      </c>
      <c r="Q654" s="70">
        <f t="shared" si="200"/>
        <v>0</v>
      </c>
      <c r="R654" s="75" t="str">
        <f t="shared" si="201"/>
        <v>A+J=</v>
      </c>
      <c r="S654" s="71">
        <f t="shared" si="202"/>
        <v>45184</v>
      </c>
      <c r="T654" s="8"/>
      <c r="U654" s="8"/>
      <c r="V654" s="8"/>
      <c r="W654" s="8"/>
      <c r="X654" s="1"/>
      <c r="Y654" s="8"/>
      <c r="Z654" s="8"/>
      <c r="AA654" s="8"/>
      <c r="AB654" s="8"/>
      <c r="AC654" s="8"/>
      <c r="AD654" s="9"/>
      <c r="AE654" s="8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</row>
    <row r="655" spans="1:191" x14ac:dyDescent="0.15">
      <c r="A655" s="68">
        <f t="shared" si="203"/>
        <v>45070</v>
      </c>
      <c r="B655" s="81">
        <f t="shared" si="194"/>
        <v>687.78063588999987</v>
      </c>
      <c r="C655" s="70">
        <f t="shared" si="190"/>
        <v>666.66699999999992</v>
      </c>
      <c r="D655" s="11">
        <f>IF(VLOOKUP(A655,[1]DI!$A$4:$B$15000,2)=0,D654,VLOOKUP(A655,[1]DI!$A$4:$B$15000,2))</f>
        <v>0.13650000000000001</v>
      </c>
      <c r="E655" s="70">
        <f t="shared" si="204"/>
        <v>1.00050788</v>
      </c>
      <c r="F655" s="70">
        <f>(TRUNC(PRODUCT($E$12:$E654),16))</f>
        <v>1.2369360293212499</v>
      </c>
      <c r="G655" s="70">
        <f t="shared" si="205"/>
        <v>1.2077668516550899</v>
      </c>
      <c r="H655" s="70">
        <f t="shared" si="206"/>
        <v>1.02415133</v>
      </c>
      <c r="I655" s="69">
        <f t="shared" si="195"/>
        <v>0.04</v>
      </c>
      <c r="J655" s="71">
        <f t="shared" si="196"/>
        <v>45000</v>
      </c>
      <c r="K655" s="72">
        <f t="shared" si="197"/>
        <v>47</v>
      </c>
      <c r="L655" s="73">
        <f t="shared" si="191"/>
        <v>47</v>
      </c>
      <c r="M655" s="74">
        <f t="shared" si="192"/>
        <v>1.007341794</v>
      </c>
      <c r="N655" s="74">
        <f t="shared" si="193"/>
        <v>1.0316704379999999</v>
      </c>
      <c r="O655" s="73">
        <f t="shared" si="198"/>
        <v>0</v>
      </c>
      <c r="P655" s="70">
        <f t="shared" si="199"/>
        <v>21.113635890000001</v>
      </c>
      <c r="Q655" s="70">
        <f t="shared" si="200"/>
        <v>0</v>
      </c>
      <c r="R655" s="75" t="str">
        <f t="shared" si="201"/>
        <v>A+J=</v>
      </c>
      <c r="S655" s="71">
        <f t="shared" si="202"/>
        <v>45184</v>
      </c>
      <c r="T655" s="8"/>
      <c r="U655" s="8"/>
      <c r="V655" s="8"/>
      <c r="W655" s="8"/>
      <c r="X655" s="1"/>
      <c r="Y655" s="8"/>
      <c r="Z655" s="8"/>
      <c r="AA655" s="8"/>
      <c r="AB655" s="8"/>
      <c r="AC655" s="8"/>
      <c r="AD655" s="9"/>
      <c r="AE655" s="8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</row>
    <row r="656" spans="1:191" x14ac:dyDescent="0.15">
      <c r="A656" s="68">
        <f t="shared" si="203"/>
        <v>45071</v>
      </c>
      <c r="B656" s="81">
        <f t="shared" si="194"/>
        <v>688.23705610999991</v>
      </c>
      <c r="C656" s="70">
        <f t="shared" si="190"/>
        <v>666.66699999999992</v>
      </c>
      <c r="D656" s="11">
        <f>IF(VLOOKUP(A656,[1]DI!$A$4:$B$15000,2)=0,D655,VLOOKUP(A656,[1]DI!$A$4:$B$15000,2))</f>
        <v>0.13650000000000001</v>
      </c>
      <c r="E656" s="70">
        <f t="shared" si="204"/>
        <v>1.00050788</v>
      </c>
      <c r="F656" s="70">
        <f>(TRUNC(PRODUCT($E$12:$E655),16))</f>
        <v>1.23756424439182</v>
      </c>
      <c r="G656" s="70">
        <f t="shared" si="205"/>
        <v>1.2077668516550899</v>
      </c>
      <c r="H656" s="70">
        <f t="shared" si="206"/>
        <v>1.0246714800000001</v>
      </c>
      <c r="I656" s="69">
        <f t="shared" si="195"/>
        <v>0.04</v>
      </c>
      <c r="J656" s="71">
        <f t="shared" si="196"/>
        <v>45000</v>
      </c>
      <c r="K656" s="72">
        <f t="shared" si="197"/>
        <v>48</v>
      </c>
      <c r="L656" s="73">
        <f t="shared" si="191"/>
        <v>48</v>
      </c>
      <c r="M656" s="74">
        <f t="shared" si="192"/>
        <v>1.0074985869999999</v>
      </c>
      <c r="N656" s="74">
        <f t="shared" si="193"/>
        <v>1.032355068</v>
      </c>
      <c r="O656" s="73">
        <f t="shared" si="198"/>
        <v>0</v>
      </c>
      <c r="P656" s="70">
        <f t="shared" si="199"/>
        <v>21.570056109999999</v>
      </c>
      <c r="Q656" s="70">
        <f t="shared" si="200"/>
        <v>0</v>
      </c>
      <c r="R656" s="75" t="str">
        <f t="shared" si="201"/>
        <v>A+J=</v>
      </c>
      <c r="S656" s="71">
        <f t="shared" si="202"/>
        <v>45184</v>
      </c>
      <c r="T656" s="8"/>
      <c r="U656" s="8"/>
      <c r="V656" s="8"/>
      <c r="W656" s="8"/>
      <c r="X656" s="1"/>
      <c r="Y656" s="8"/>
      <c r="Z656" s="8"/>
      <c r="AA656" s="8"/>
      <c r="AB656" s="8"/>
      <c r="AC656" s="8"/>
      <c r="AD656" s="9"/>
      <c r="AE656" s="8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</row>
    <row r="657" spans="1:191" x14ac:dyDescent="0.15">
      <c r="A657" s="68">
        <f t="shared" si="203"/>
        <v>45072</v>
      </c>
      <c r="B657" s="81">
        <f t="shared" si="194"/>
        <v>688.69377633999989</v>
      </c>
      <c r="C657" s="70">
        <f t="shared" si="190"/>
        <v>666.66699999999992</v>
      </c>
      <c r="D657" s="11">
        <f>IF(VLOOKUP(A657,[1]DI!$A$4:$B$15000,2)=0,D656,VLOOKUP(A657,[1]DI!$A$4:$B$15000,2))</f>
        <v>0.13650000000000001</v>
      </c>
      <c r="E657" s="70">
        <f t="shared" si="204"/>
        <v>1.00050788</v>
      </c>
      <c r="F657" s="70">
        <f>(TRUNC(PRODUCT($E$12:$E656),16))</f>
        <v>1.23819277852026</v>
      </c>
      <c r="G657" s="70">
        <f t="shared" si="205"/>
        <v>1.2077668516550899</v>
      </c>
      <c r="H657" s="70">
        <f t="shared" si="206"/>
        <v>1.0251918900000001</v>
      </c>
      <c r="I657" s="69">
        <f t="shared" si="195"/>
        <v>0.04</v>
      </c>
      <c r="J657" s="71">
        <f t="shared" si="196"/>
        <v>45000</v>
      </c>
      <c r="K657" s="72">
        <f t="shared" si="197"/>
        <v>49</v>
      </c>
      <c r="L657" s="73">
        <f t="shared" si="191"/>
        <v>49</v>
      </c>
      <c r="M657" s="74">
        <f t="shared" si="192"/>
        <v>1.0076554040000001</v>
      </c>
      <c r="N657" s="74">
        <f t="shared" si="193"/>
        <v>1.033040148</v>
      </c>
      <c r="O657" s="73">
        <f t="shared" si="198"/>
        <v>0</v>
      </c>
      <c r="P657" s="70">
        <f t="shared" si="199"/>
        <v>22.026776340000001</v>
      </c>
      <c r="Q657" s="70">
        <f t="shared" si="200"/>
        <v>0</v>
      </c>
      <c r="R657" s="75" t="str">
        <f t="shared" si="201"/>
        <v>A+J=</v>
      </c>
      <c r="S657" s="71">
        <f t="shared" si="202"/>
        <v>45184</v>
      </c>
      <c r="T657" s="8"/>
      <c r="U657" s="8"/>
      <c r="V657" s="8"/>
      <c r="W657" s="8"/>
      <c r="X657" s="1"/>
      <c r="Y657" s="8"/>
      <c r="Z657" s="8"/>
      <c r="AA657" s="8"/>
      <c r="AB657" s="8"/>
      <c r="AC657" s="8"/>
      <c r="AD657" s="9"/>
      <c r="AE657" s="8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</row>
    <row r="658" spans="1:191" x14ac:dyDescent="0.15">
      <c r="A658" s="68">
        <f t="shared" si="203"/>
        <v>45075</v>
      </c>
      <c r="B658" s="81">
        <f t="shared" si="194"/>
        <v>689.1507965699999</v>
      </c>
      <c r="C658" s="70">
        <f t="shared" si="190"/>
        <v>666.66699999999992</v>
      </c>
      <c r="D658" s="11">
        <f>IF(VLOOKUP(A658,[1]DI!$A$4:$B$15000,2)=0,D657,VLOOKUP(A658,[1]DI!$A$4:$B$15000,2))</f>
        <v>0.13650000000000001</v>
      </c>
      <c r="E658" s="70">
        <f t="shared" si="204"/>
        <v>1.00050788</v>
      </c>
      <c r="F658" s="70">
        <f>(TRUNC(PRODUCT($E$12:$E657),16))</f>
        <v>1.23882163186862</v>
      </c>
      <c r="G658" s="70">
        <f t="shared" si="205"/>
        <v>1.2077668516550899</v>
      </c>
      <c r="H658" s="70">
        <f t="shared" si="206"/>
        <v>1.0257125600000001</v>
      </c>
      <c r="I658" s="69">
        <f t="shared" si="195"/>
        <v>0.04</v>
      </c>
      <c r="J658" s="71">
        <f t="shared" si="196"/>
        <v>45000</v>
      </c>
      <c r="K658" s="72">
        <f t="shared" si="197"/>
        <v>50</v>
      </c>
      <c r="L658" s="73">
        <f t="shared" si="191"/>
        <v>50</v>
      </c>
      <c r="M658" s="74">
        <f t="shared" si="192"/>
        <v>1.007812245</v>
      </c>
      <c r="N658" s="74">
        <f t="shared" si="193"/>
        <v>1.0337256779999999</v>
      </c>
      <c r="O658" s="73">
        <f t="shared" si="198"/>
        <v>0</v>
      </c>
      <c r="P658" s="70">
        <f t="shared" si="199"/>
        <v>22.483796569999999</v>
      </c>
      <c r="Q658" s="70">
        <f t="shared" si="200"/>
        <v>0</v>
      </c>
      <c r="R658" s="75" t="str">
        <f t="shared" si="201"/>
        <v>A+J=</v>
      </c>
      <c r="S658" s="71">
        <f t="shared" si="202"/>
        <v>45184</v>
      </c>
      <c r="T658" s="8"/>
      <c r="U658" s="8"/>
      <c r="V658" s="8"/>
      <c r="W658" s="8"/>
      <c r="X658" s="1"/>
      <c r="Y658" s="8"/>
      <c r="Z658" s="8"/>
      <c r="AA658" s="8"/>
      <c r="AB658" s="8"/>
      <c r="AC658" s="8"/>
      <c r="AD658" s="9"/>
      <c r="AE658" s="8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</row>
    <row r="659" spans="1:191" x14ac:dyDescent="0.15">
      <c r="A659" s="68">
        <f t="shared" si="203"/>
        <v>45076</v>
      </c>
      <c r="B659" s="81">
        <f t="shared" si="194"/>
        <v>689.60812412999996</v>
      </c>
      <c r="C659" s="70">
        <f t="shared" si="190"/>
        <v>666.66699999999992</v>
      </c>
      <c r="D659" s="11">
        <f>IF(VLOOKUP(A659,[1]DI!$A$4:$B$15000,2)=0,D658,VLOOKUP(A659,[1]DI!$A$4:$B$15000,2))</f>
        <v>0.13650000000000001</v>
      </c>
      <c r="E659" s="70">
        <f t="shared" si="204"/>
        <v>1.00050788</v>
      </c>
      <c r="F659" s="70">
        <f>(TRUNC(PRODUCT($E$12:$E658),16))</f>
        <v>1.23945080459901</v>
      </c>
      <c r="G659" s="70">
        <f t="shared" si="205"/>
        <v>1.2077668516550899</v>
      </c>
      <c r="H659" s="70">
        <f t="shared" si="206"/>
        <v>1.0262335</v>
      </c>
      <c r="I659" s="69">
        <f t="shared" si="195"/>
        <v>0.04</v>
      </c>
      <c r="J659" s="71">
        <f t="shared" si="196"/>
        <v>45000</v>
      </c>
      <c r="K659" s="72">
        <f t="shared" si="197"/>
        <v>51</v>
      </c>
      <c r="L659" s="73">
        <f t="shared" si="191"/>
        <v>51</v>
      </c>
      <c r="M659" s="74">
        <f t="shared" si="192"/>
        <v>1.007969111</v>
      </c>
      <c r="N659" s="74">
        <f t="shared" si="193"/>
        <v>1.034411669</v>
      </c>
      <c r="O659" s="73">
        <f t="shared" si="198"/>
        <v>0</v>
      </c>
      <c r="P659" s="70">
        <f t="shared" si="199"/>
        <v>22.941124129999999</v>
      </c>
      <c r="Q659" s="70">
        <f t="shared" si="200"/>
        <v>0</v>
      </c>
      <c r="R659" s="75" t="str">
        <f t="shared" si="201"/>
        <v>A+J=</v>
      </c>
      <c r="S659" s="71">
        <f t="shared" si="202"/>
        <v>45184</v>
      </c>
      <c r="T659" s="8"/>
      <c r="U659" s="8"/>
      <c r="V659" s="8"/>
      <c r="W659" s="8"/>
      <c r="X659" s="1"/>
      <c r="Y659" s="8"/>
      <c r="Z659" s="8"/>
      <c r="AA659" s="8"/>
      <c r="AB659" s="8"/>
      <c r="AC659" s="8"/>
      <c r="AD659" s="9"/>
      <c r="AE659" s="8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</row>
    <row r="660" spans="1:191" x14ac:dyDescent="0.15">
      <c r="A660" s="68">
        <f t="shared" si="203"/>
        <v>45077</v>
      </c>
      <c r="B660" s="81">
        <f t="shared" si="194"/>
        <v>690.06575168999996</v>
      </c>
      <c r="C660" s="70">
        <f t="shared" si="190"/>
        <v>666.66699999999992</v>
      </c>
      <c r="D660" s="11">
        <f>IF(VLOOKUP(A660,[1]DI!$A$4:$B$15000,2)=0,D659,VLOOKUP(A660,[1]DI!$A$4:$B$15000,2))</f>
        <v>0.13650000000000001</v>
      </c>
      <c r="E660" s="70">
        <f t="shared" si="204"/>
        <v>1.00050788</v>
      </c>
      <c r="F660" s="70">
        <f>(TRUNC(PRODUCT($E$12:$E659),16))</f>
        <v>1.24008029687365</v>
      </c>
      <c r="G660" s="70">
        <f t="shared" si="205"/>
        <v>1.2077668516550899</v>
      </c>
      <c r="H660" s="70">
        <f t="shared" si="206"/>
        <v>1.0267546999999999</v>
      </c>
      <c r="I660" s="69">
        <f t="shared" si="195"/>
        <v>0.04</v>
      </c>
      <c r="J660" s="71">
        <f t="shared" si="196"/>
        <v>45000</v>
      </c>
      <c r="K660" s="72">
        <f t="shared" si="197"/>
        <v>52</v>
      </c>
      <c r="L660" s="73">
        <f t="shared" si="191"/>
        <v>52</v>
      </c>
      <c r="M660" s="74">
        <f t="shared" si="192"/>
        <v>1.0081260009999999</v>
      </c>
      <c r="N660" s="74">
        <f t="shared" si="193"/>
        <v>1.0350981100000001</v>
      </c>
      <c r="O660" s="73">
        <f t="shared" si="198"/>
        <v>0</v>
      </c>
      <c r="P660" s="70">
        <f t="shared" si="199"/>
        <v>23.398751690000001</v>
      </c>
      <c r="Q660" s="70">
        <f t="shared" si="200"/>
        <v>0</v>
      </c>
      <c r="R660" s="75" t="str">
        <f t="shared" si="201"/>
        <v>A+J=</v>
      </c>
      <c r="S660" s="71">
        <f t="shared" si="202"/>
        <v>45184</v>
      </c>
      <c r="T660" s="8"/>
      <c r="U660" s="8"/>
      <c r="V660" s="8"/>
      <c r="W660" s="8"/>
      <c r="X660" s="1"/>
      <c r="Y660" s="8"/>
      <c r="Z660" s="8"/>
      <c r="AA660" s="8"/>
      <c r="AB660" s="8"/>
      <c r="AC660" s="8"/>
      <c r="AD660" s="9"/>
      <c r="AE660" s="8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</row>
    <row r="661" spans="1:191" x14ac:dyDescent="0.15">
      <c r="A661" s="68">
        <f t="shared" si="203"/>
        <v>45078</v>
      </c>
      <c r="B661" s="81">
        <f t="shared" si="194"/>
        <v>690.5236865899999</v>
      </c>
      <c r="C661" s="70">
        <f t="shared" si="190"/>
        <v>666.66699999999992</v>
      </c>
      <c r="D661" s="11">
        <f>IF(VLOOKUP(A661,[1]DI!$A$4:$B$15000,2)=0,D660,VLOOKUP(A661,[1]DI!$A$4:$B$15000,2))</f>
        <v>0.13650000000000001</v>
      </c>
      <c r="E661" s="70">
        <f t="shared" si="204"/>
        <v>1.00050788</v>
      </c>
      <c r="F661" s="70">
        <f>(TRUNC(PRODUCT($E$12:$E660),16))</f>
        <v>1.24071010885483</v>
      </c>
      <c r="G661" s="70">
        <f t="shared" si="205"/>
        <v>1.2077668516550899</v>
      </c>
      <c r="H661" s="70">
        <f t="shared" si="206"/>
        <v>1.0272761699999999</v>
      </c>
      <c r="I661" s="69">
        <f t="shared" si="195"/>
        <v>0.04</v>
      </c>
      <c r="J661" s="71">
        <f t="shared" si="196"/>
        <v>45000</v>
      </c>
      <c r="K661" s="72">
        <f t="shared" si="197"/>
        <v>53</v>
      </c>
      <c r="L661" s="73">
        <f t="shared" si="191"/>
        <v>53</v>
      </c>
      <c r="M661" s="74">
        <f t="shared" si="192"/>
        <v>1.008282916</v>
      </c>
      <c r="N661" s="74">
        <f t="shared" si="193"/>
        <v>1.0357850120000001</v>
      </c>
      <c r="O661" s="73">
        <f t="shared" si="198"/>
        <v>0</v>
      </c>
      <c r="P661" s="70">
        <f t="shared" si="199"/>
        <v>23.856686589999999</v>
      </c>
      <c r="Q661" s="70">
        <f t="shared" si="200"/>
        <v>0</v>
      </c>
      <c r="R661" s="75" t="str">
        <f t="shared" si="201"/>
        <v>A+J=</v>
      </c>
      <c r="S661" s="71">
        <f t="shared" si="202"/>
        <v>45184</v>
      </c>
      <c r="T661" s="8"/>
      <c r="U661" s="8"/>
      <c r="V661" s="8"/>
      <c r="W661" s="8"/>
      <c r="X661" s="1"/>
      <c r="Y661" s="8"/>
      <c r="Z661" s="8"/>
      <c r="AA661" s="8"/>
      <c r="AB661" s="8"/>
      <c r="AC661" s="8"/>
      <c r="AD661" s="9"/>
      <c r="AE661" s="8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</row>
    <row r="662" spans="1:191" x14ac:dyDescent="0.15">
      <c r="A662" s="68">
        <f t="shared" si="203"/>
        <v>45079</v>
      </c>
      <c r="B662" s="81">
        <f t="shared" si="194"/>
        <v>690.98192881999989</v>
      </c>
      <c r="C662" s="70">
        <f t="shared" si="190"/>
        <v>666.66699999999992</v>
      </c>
      <c r="D662" s="11">
        <f>IF(VLOOKUP(A662,[1]DI!$A$4:$B$15000,2)=0,D661,VLOOKUP(A662,[1]DI!$A$4:$B$15000,2))</f>
        <v>0.13650000000000001</v>
      </c>
      <c r="E662" s="70">
        <f t="shared" si="204"/>
        <v>1.00050788</v>
      </c>
      <c r="F662" s="70">
        <f>(TRUNC(PRODUCT($E$12:$E661),16))</f>
        <v>1.2413402407049099</v>
      </c>
      <c r="G662" s="70">
        <f t="shared" si="205"/>
        <v>1.2077668516550899</v>
      </c>
      <c r="H662" s="70">
        <f t="shared" si="206"/>
        <v>1.0277979100000001</v>
      </c>
      <c r="I662" s="69">
        <f t="shared" si="195"/>
        <v>0.04</v>
      </c>
      <c r="J662" s="71">
        <f t="shared" si="196"/>
        <v>45000</v>
      </c>
      <c r="K662" s="72">
        <f t="shared" si="197"/>
        <v>54</v>
      </c>
      <c r="L662" s="73">
        <f t="shared" si="191"/>
        <v>54</v>
      </c>
      <c r="M662" s="74">
        <f t="shared" si="192"/>
        <v>1.008439855</v>
      </c>
      <c r="N662" s="74">
        <f t="shared" si="193"/>
        <v>1.036472375</v>
      </c>
      <c r="O662" s="73">
        <f t="shared" si="198"/>
        <v>0</v>
      </c>
      <c r="P662" s="70">
        <f t="shared" si="199"/>
        <v>24.314928819999999</v>
      </c>
      <c r="Q662" s="70">
        <f t="shared" si="200"/>
        <v>0</v>
      </c>
      <c r="R662" s="75" t="str">
        <f t="shared" si="201"/>
        <v>A+J=</v>
      </c>
      <c r="S662" s="71">
        <f t="shared" si="202"/>
        <v>45184</v>
      </c>
      <c r="T662" s="8"/>
      <c r="U662" s="8"/>
      <c r="V662" s="8"/>
      <c r="W662" s="8"/>
      <c r="X662" s="1"/>
      <c r="Y662" s="8"/>
      <c r="Z662" s="8"/>
      <c r="AA662" s="8"/>
      <c r="AB662" s="8"/>
      <c r="AC662" s="8"/>
      <c r="AD662" s="9"/>
      <c r="AE662" s="8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</row>
    <row r="663" spans="1:191" x14ac:dyDescent="0.15">
      <c r="A663" s="68">
        <f t="shared" si="203"/>
        <v>45082</v>
      </c>
      <c r="B663" s="81">
        <f t="shared" si="194"/>
        <v>691.44046571999991</v>
      </c>
      <c r="C663" s="70">
        <f t="shared" si="190"/>
        <v>666.66699999999992</v>
      </c>
      <c r="D663" s="11">
        <f>IF(VLOOKUP(A663,[1]DI!$A$4:$B$15000,2)=0,D662,VLOOKUP(A663,[1]DI!$A$4:$B$15000,2))</f>
        <v>0.13650000000000001</v>
      </c>
      <c r="E663" s="70">
        <f t="shared" si="204"/>
        <v>1.00050788</v>
      </c>
      <c r="F663" s="70">
        <f>(TRUNC(PRODUCT($E$12:$E662),16))</f>
        <v>1.2419706925863601</v>
      </c>
      <c r="G663" s="70">
        <f t="shared" si="205"/>
        <v>1.2077668516550899</v>
      </c>
      <c r="H663" s="70">
        <f t="shared" si="206"/>
        <v>1.0283199000000001</v>
      </c>
      <c r="I663" s="69">
        <f t="shared" si="195"/>
        <v>0.04</v>
      </c>
      <c r="J663" s="71">
        <f t="shared" si="196"/>
        <v>45000</v>
      </c>
      <c r="K663" s="72">
        <f t="shared" si="197"/>
        <v>55</v>
      </c>
      <c r="L663" s="73">
        <f t="shared" si="191"/>
        <v>55</v>
      </c>
      <c r="M663" s="74">
        <f t="shared" si="192"/>
        <v>1.0085968190000001</v>
      </c>
      <c r="N663" s="74">
        <f t="shared" si="193"/>
        <v>1.0371601800000001</v>
      </c>
      <c r="O663" s="73">
        <f t="shared" si="198"/>
        <v>0</v>
      </c>
      <c r="P663" s="70">
        <f t="shared" si="199"/>
        <v>24.773465720000001</v>
      </c>
      <c r="Q663" s="70">
        <f t="shared" si="200"/>
        <v>0</v>
      </c>
      <c r="R663" s="75" t="str">
        <f t="shared" si="201"/>
        <v>A+J=</v>
      </c>
      <c r="S663" s="71">
        <f t="shared" si="202"/>
        <v>45184</v>
      </c>
      <c r="T663" s="8"/>
      <c r="U663" s="8"/>
      <c r="V663" s="8"/>
      <c r="W663" s="8"/>
      <c r="X663" s="1"/>
      <c r="Y663" s="8"/>
      <c r="Z663" s="8"/>
      <c r="AA663" s="8"/>
      <c r="AB663" s="8"/>
      <c r="AC663" s="8"/>
      <c r="AD663" s="9"/>
      <c r="AE663" s="8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</row>
    <row r="664" spans="1:191" x14ac:dyDescent="0.15">
      <c r="A664" s="68">
        <f t="shared" si="203"/>
        <v>45083</v>
      </c>
      <c r="B664" s="81">
        <f t="shared" si="194"/>
        <v>691.89931593999995</v>
      </c>
      <c r="C664" s="70">
        <f t="shared" si="190"/>
        <v>666.66699999999992</v>
      </c>
      <c r="D664" s="11">
        <f>IF(VLOOKUP(A664,[1]DI!$A$4:$B$15000,2)=0,D663,VLOOKUP(A664,[1]DI!$A$4:$B$15000,2))</f>
        <v>0.13650000000000001</v>
      </c>
      <c r="E664" s="70">
        <f t="shared" si="204"/>
        <v>1.00050788</v>
      </c>
      <c r="F664" s="70">
        <f>(TRUNC(PRODUCT($E$12:$E663),16))</f>
        <v>1.2426014646617101</v>
      </c>
      <c r="G664" s="70">
        <f t="shared" si="205"/>
        <v>1.2077668516550899</v>
      </c>
      <c r="H664" s="70">
        <f t="shared" si="206"/>
        <v>1.0288421699999999</v>
      </c>
      <c r="I664" s="69">
        <f t="shared" si="195"/>
        <v>0.04</v>
      </c>
      <c r="J664" s="71">
        <f t="shared" si="196"/>
        <v>45000</v>
      </c>
      <c r="K664" s="72">
        <f t="shared" si="197"/>
        <v>56</v>
      </c>
      <c r="L664" s="73">
        <f t="shared" si="191"/>
        <v>56</v>
      </c>
      <c r="M664" s="74">
        <f t="shared" si="192"/>
        <v>1.0087538060000001</v>
      </c>
      <c r="N664" s="74">
        <f t="shared" si="193"/>
        <v>1.037848455</v>
      </c>
      <c r="O664" s="73">
        <f t="shared" si="198"/>
        <v>0</v>
      </c>
      <c r="P664" s="70">
        <f t="shared" si="199"/>
        <v>25.232315939999999</v>
      </c>
      <c r="Q664" s="70">
        <f t="shared" si="200"/>
        <v>0</v>
      </c>
      <c r="R664" s="75" t="str">
        <f t="shared" si="201"/>
        <v>A+J=</v>
      </c>
      <c r="S664" s="71">
        <f t="shared" si="202"/>
        <v>45184</v>
      </c>
      <c r="T664" s="8"/>
      <c r="U664" s="8"/>
      <c r="V664" s="8"/>
      <c r="W664" s="8"/>
      <c r="X664" s="1"/>
      <c r="Y664" s="8"/>
      <c r="Z664" s="8"/>
      <c r="AA664" s="8"/>
      <c r="AB664" s="8"/>
      <c r="AC664" s="8"/>
      <c r="AD664" s="9"/>
      <c r="AE664" s="8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</row>
    <row r="665" spans="1:191" x14ac:dyDescent="0.15">
      <c r="A665" s="68">
        <f t="shared" si="203"/>
        <v>45084</v>
      </c>
      <c r="B665" s="81">
        <f t="shared" si="194"/>
        <v>692.35846816999992</v>
      </c>
      <c r="C665" s="70">
        <f t="shared" si="190"/>
        <v>666.66699999999992</v>
      </c>
      <c r="D665" s="11">
        <f>IF(VLOOKUP(A665,[1]DI!$A$4:$B$15000,2)=0,D664,VLOOKUP(A665,[1]DI!$A$4:$B$15000,2))</f>
        <v>0.13650000000000001</v>
      </c>
      <c r="E665" s="70">
        <f t="shared" si="204"/>
        <v>1.00050788</v>
      </c>
      <c r="F665" s="70">
        <f>(TRUNC(PRODUCT($E$12:$E664),16))</f>
        <v>1.24323255709359</v>
      </c>
      <c r="G665" s="70">
        <f t="shared" si="205"/>
        <v>1.2077668516550899</v>
      </c>
      <c r="H665" s="70">
        <f t="shared" si="206"/>
        <v>1.0293646999999999</v>
      </c>
      <c r="I665" s="69">
        <f t="shared" si="195"/>
        <v>0.04</v>
      </c>
      <c r="J665" s="71">
        <f t="shared" si="196"/>
        <v>45000</v>
      </c>
      <c r="K665" s="72">
        <f t="shared" si="197"/>
        <v>57</v>
      </c>
      <c r="L665" s="73">
        <f t="shared" si="191"/>
        <v>57</v>
      </c>
      <c r="M665" s="74">
        <f t="shared" si="192"/>
        <v>1.008910819</v>
      </c>
      <c r="N665" s="74">
        <f t="shared" si="193"/>
        <v>1.0385371830000001</v>
      </c>
      <c r="O665" s="73">
        <f t="shared" si="198"/>
        <v>0</v>
      </c>
      <c r="P665" s="70">
        <f t="shared" si="199"/>
        <v>25.69146817</v>
      </c>
      <c r="Q665" s="70">
        <f t="shared" si="200"/>
        <v>0</v>
      </c>
      <c r="R665" s="75" t="str">
        <f t="shared" si="201"/>
        <v>A+J=</v>
      </c>
      <c r="S665" s="71">
        <f t="shared" si="202"/>
        <v>45184</v>
      </c>
      <c r="T665" s="8"/>
      <c r="U665" s="8"/>
      <c r="V665" s="8"/>
      <c r="W665" s="8"/>
      <c r="X665" s="1"/>
      <c r="Y665" s="8"/>
      <c r="Z665" s="8"/>
      <c r="AA665" s="8"/>
      <c r="AB665" s="8"/>
      <c r="AC665" s="8"/>
      <c r="AD665" s="9"/>
      <c r="AE665" s="8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</row>
    <row r="666" spans="1:191" x14ac:dyDescent="0.15">
      <c r="A666" s="68">
        <f t="shared" si="203"/>
        <v>45086</v>
      </c>
      <c r="B666" s="81">
        <f t="shared" si="194"/>
        <v>692.81792039999993</v>
      </c>
      <c r="C666" s="70">
        <f t="shared" si="190"/>
        <v>666.66699999999992</v>
      </c>
      <c r="D666" s="11">
        <f>IF(VLOOKUP(A666,[1]DI!$A$4:$B$15000,2)=0,D665,VLOOKUP(A666,[1]DI!$A$4:$B$15000,2))</f>
        <v>0.13650000000000001</v>
      </c>
      <c r="E666" s="70">
        <f t="shared" si="204"/>
        <v>1.00050788</v>
      </c>
      <c r="F666" s="70">
        <f>(TRUNC(PRODUCT($E$12:$E665),16))</f>
        <v>1.2438639700446801</v>
      </c>
      <c r="G666" s="70">
        <f t="shared" si="205"/>
        <v>1.2077668516550899</v>
      </c>
      <c r="H666" s="70">
        <f t="shared" si="206"/>
        <v>1.0298874899999999</v>
      </c>
      <c r="I666" s="69">
        <f t="shared" si="195"/>
        <v>0.04</v>
      </c>
      <c r="J666" s="71">
        <f t="shared" si="196"/>
        <v>45000</v>
      </c>
      <c r="K666" s="72">
        <f t="shared" si="197"/>
        <v>58</v>
      </c>
      <c r="L666" s="73">
        <f t="shared" si="191"/>
        <v>58</v>
      </c>
      <c r="M666" s="74">
        <f t="shared" si="192"/>
        <v>1.0090678559999999</v>
      </c>
      <c r="N666" s="74">
        <f t="shared" si="193"/>
        <v>1.0392263610000001</v>
      </c>
      <c r="O666" s="73">
        <f t="shared" si="198"/>
        <v>0</v>
      </c>
      <c r="P666" s="70">
        <f t="shared" si="199"/>
        <v>26.1509204</v>
      </c>
      <c r="Q666" s="70">
        <f t="shared" si="200"/>
        <v>0</v>
      </c>
      <c r="R666" s="75" t="str">
        <f t="shared" si="201"/>
        <v>A+J=</v>
      </c>
      <c r="S666" s="71">
        <f t="shared" si="202"/>
        <v>45184</v>
      </c>
      <c r="T666" s="8"/>
      <c r="U666" s="8"/>
      <c r="V666" s="8"/>
      <c r="W666" s="8"/>
      <c r="X666" s="1"/>
      <c r="Y666" s="8"/>
      <c r="Z666" s="8"/>
      <c r="AA666" s="8"/>
      <c r="AB666" s="8"/>
      <c r="AC666" s="8"/>
      <c r="AD666" s="9"/>
      <c r="AE666" s="8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</row>
    <row r="667" spans="1:191" x14ac:dyDescent="0.15">
      <c r="A667" s="68">
        <f t="shared" si="203"/>
        <v>45089</v>
      </c>
      <c r="B667" s="81">
        <f t="shared" si="194"/>
        <v>693.27768129999993</v>
      </c>
      <c r="C667" s="70">
        <f t="shared" si="190"/>
        <v>666.66699999999992</v>
      </c>
      <c r="D667" s="11">
        <f>IF(VLOOKUP(A667,[1]DI!$A$4:$B$15000,2)=0,D666,VLOOKUP(A667,[1]DI!$A$4:$B$15000,2))</f>
        <v>0.13650000000000001</v>
      </c>
      <c r="E667" s="70">
        <f t="shared" si="204"/>
        <v>1.00050788</v>
      </c>
      <c r="F667" s="70">
        <f>(TRUNC(PRODUCT($E$12:$E666),16))</f>
        <v>1.2444957036777899</v>
      </c>
      <c r="G667" s="70">
        <f t="shared" si="205"/>
        <v>1.2077668516550899</v>
      </c>
      <c r="H667" s="70">
        <f t="shared" si="206"/>
        <v>1.03041055</v>
      </c>
      <c r="I667" s="69">
        <f t="shared" si="195"/>
        <v>0.04</v>
      </c>
      <c r="J667" s="71">
        <f t="shared" si="196"/>
        <v>45000</v>
      </c>
      <c r="K667" s="72">
        <f t="shared" si="197"/>
        <v>59</v>
      </c>
      <c r="L667" s="73">
        <f t="shared" si="191"/>
        <v>59</v>
      </c>
      <c r="M667" s="74">
        <f t="shared" si="192"/>
        <v>1.0092249170000001</v>
      </c>
      <c r="N667" s="74">
        <f t="shared" si="193"/>
        <v>1.039916002</v>
      </c>
      <c r="O667" s="73">
        <f t="shared" si="198"/>
        <v>0</v>
      </c>
      <c r="P667" s="70">
        <f t="shared" si="199"/>
        <v>26.6106813</v>
      </c>
      <c r="Q667" s="70">
        <f t="shared" si="200"/>
        <v>0</v>
      </c>
      <c r="R667" s="75" t="str">
        <f t="shared" si="201"/>
        <v>A+J=</v>
      </c>
      <c r="S667" s="71">
        <f t="shared" si="202"/>
        <v>45184</v>
      </c>
      <c r="T667" s="8"/>
      <c r="U667" s="8"/>
      <c r="V667" s="8"/>
      <c r="W667" s="8"/>
      <c r="X667" s="1"/>
      <c r="Y667" s="8"/>
      <c r="Z667" s="8"/>
      <c r="AA667" s="8"/>
      <c r="AB667" s="8"/>
      <c r="AC667" s="8"/>
      <c r="AD667" s="9"/>
      <c r="AE667" s="8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</row>
    <row r="668" spans="1:191" x14ac:dyDescent="0.15">
      <c r="A668" s="68">
        <f t="shared" si="203"/>
        <v>45090</v>
      </c>
      <c r="B668" s="81">
        <f t="shared" si="194"/>
        <v>693.73774352999988</v>
      </c>
      <c r="C668" s="70">
        <f t="shared" si="190"/>
        <v>666.66699999999992</v>
      </c>
      <c r="D668" s="11">
        <f>IF(VLOOKUP(A668,[1]DI!$A$4:$B$15000,2)=0,D667,VLOOKUP(A668,[1]DI!$A$4:$B$15000,2))</f>
        <v>0.13650000000000001</v>
      </c>
      <c r="E668" s="70">
        <f t="shared" si="204"/>
        <v>1.00050788</v>
      </c>
      <c r="F668" s="70">
        <f>(TRUNC(PRODUCT($E$12:$E667),16))</f>
        <v>1.24512775815577</v>
      </c>
      <c r="G668" s="70">
        <f t="shared" si="205"/>
        <v>1.2077668516550899</v>
      </c>
      <c r="H668" s="70">
        <f t="shared" si="206"/>
        <v>1.0309338699999999</v>
      </c>
      <c r="I668" s="69">
        <f t="shared" si="195"/>
        <v>0.04</v>
      </c>
      <c r="J668" s="71">
        <f t="shared" si="196"/>
        <v>45000</v>
      </c>
      <c r="K668" s="72">
        <f t="shared" si="197"/>
        <v>60</v>
      </c>
      <c r="L668" s="73">
        <f t="shared" si="191"/>
        <v>60</v>
      </c>
      <c r="M668" s="74">
        <f t="shared" si="192"/>
        <v>1.009382003</v>
      </c>
      <c r="N668" s="74">
        <f t="shared" si="193"/>
        <v>1.040606095</v>
      </c>
      <c r="O668" s="73">
        <f t="shared" si="198"/>
        <v>0</v>
      </c>
      <c r="P668" s="70">
        <f t="shared" si="199"/>
        <v>27.070743530000001</v>
      </c>
      <c r="Q668" s="70">
        <f t="shared" si="200"/>
        <v>0</v>
      </c>
      <c r="R668" s="75" t="str">
        <f t="shared" si="201"/>
        <v>A+J=</v>
      </c>
      <c r="S668" s="71">
        <f t="shared" si="202"/>
        <v>45184</v>
      </c>
      <c r="T668" s="8"/>
      <c r="U668" s="8"/>
      <c r="V668" s="8"/>
      <c r="W668" s="8"/>
      <c r="X668" s="1"/>
      <c r="Y668" s="8"/>
      <c r="Z668" s="8"/>
      <c r="AA668" s="8"/>
      <c r="AB668" s="8"/>
      <c r="AC668" s="8"/>
      <c r="AD668" s="9"/>
      <c r="AE668" s="8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</row>
    <row r="669" spans="1:191" x14ac:dyDescent="0.15">
      <c r="A669" s="68">
        <f t="shared" si="203"/>
        <v>45091</v>
      </c>
      <c r="B669" s="81">
        <f t="shared" si="194"/>
        <v>694.19811308999988</v>
      </c>
      <c r="C669" s="70">
        <f t="shared" si="190"/>
        <v>666.66699999999992</v>
      </c>
      <c r="D669" s="11">
        <f>IF(VLOOKUP(A669,[1]DI!$A$4:$B$15000,2)=0,D668,VLOOKUP(A669,[1]DI!$A$4:$B$15000,2))</f>
        <v>0.13650000000000001</v>
      </c>
      <c r="E669" s="70">
        <f t="shared" si="204"/>
        <v>1.00050788</v>
      </c>
      <c r="F669" s="70">
        <f>(TRUNC(PRODUCT($E$12:$E668),16))</f>
        <v>1.24576013364158</v>
      </c>
      <c r="G669" s="70">
        <f t="shared" si="205"/>
        <v>1.2077668516550899</v>
      </c>
      <c r="H669" s="70">
        <f t="shared" si="206"/>
        <v>1.0314574599999999</v>
      </c>
      <c r="I669" s="69">
        <f t="shared" si="195"/>
        <v>0.04</v>
      </c>
      <c r="J669" s="71">
        <f t="shared" si="196"/>
        <v>45000</v>
      </c>
      <c r="K669" s="72">
        <f t="shared" si="197"/>
        <v>61</v>
      </c>
      <c r="L669" s="73">
        <f t="shared" si="191"/>
        <v>61</v>
      </c>
      <c r="M669" s="74">
        <f t="shared" si="192"/>
        <v>1.009539113</v>
      </c>
      <c r="N669" s="74">
        <f t="shared" si="193"/>
        <v>1.041296649</v>
      </c>
      <c r="O669" s="73">
        <f t="shared" si="198"/>
        <v>0</v>
      </c>
      <c r="P669" s="70">
        <f t="shared" si="199"/>
        <v>27.531113090000002</v>
      </c>
      <c r="Q669" s="70">
        <f t="shared" si="200"/>
        <v>0</v>
      </c>
      <c r="R669" s="75" t="str">
        <f t="shared" si="201"/>
        <v>A+J=</v>
      </c>
      <c r="S669" s="71">
        <f t="shared" si="202"/>
        <v>45184</v>
      </c>
      <c r="T669" s="8"/>
      <c r="U669" s="8"/>
      <c r="V669" s="8"/>
      <c r="W669" s="8"/>
      <c r="X669" s="1"/>
      <c r="Y669" s="8"/>
      <c r="Z669" s="8"/>
      <c r="AA669" s="8"/>
      <c r="AB669" s="8"/>
      <c r="AC669" s="8"/>
      <c r="AD669" s="9"/>
      <c r="AE669" s="8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</row>
    <row r="670" spans="1:191" x14ac:dyDescent="0.15">
      <c r="A670" s="68">
        <f t="shared" si="203"/>
        <v>45092</v>
      </c>
      <c r="B670" s="81">
        <f t="shared" si="194"/>
        <v>694.65879131999986</v>
      </c>
      <c r="C670" s="70">
        <f t="shared" si="190"/>
        <v>666.66699999999992</v>
      </c>
      <c r="D670" s="11">
        <f>IF(VLOOKUP(A670,[1]DI!$A$4:$B$15000,2)=0,D669,VLOOKUP(A670,[1]DI!$A$4:$B$15000,2))</f>
        <v>0.13650000000000001</v>
      </c>
      <c r="E670" s="70">
        <f t="shared" si="204"/>
        <v>1.00050788</v>
      </c>
      <c r="F670" s="70">
        <f>(TRUNC(PRODUCT($E$12:$E669),16))</f>
        <v>1.2463928302982601</v>
      </c>
      <c r="G670" s="70">
        <f t="shared" si="205"/>
        <v>1.2077668516550899</v>
      </c>
      <c r="H670" s="70">
        <f t="shared" si="206"/>
        <v>1.0319813200000001</v>
      </c>
      <c r="I670" s="69">
        <f t="shared" si="195"/>
        <v>0.04</v>
      </c>
      <c r="J670" s="71">
        <f t="shared" si="196"/>
        <v>45000</v>
      </c>
      <c r="K670" s="72">
        <f t="shared" si="197"/>
        <v>62</v>
      </c>
      <c r="L670" s="73">
        <f t="shared" si="191"/>
        <v>62</v>
      </c>
      <c r="M670" s="74">
        <f t="shared" si="192"/>
        <v>1.0096962469999999</v>
      </c>
      <c r="N670" s="74">
        <f t="shared" si="193"/>
        <v>1.041987666</v>
      </c>
      <c r="O670" s="73">
        <f t="shared" si="198"/>
        <v>0</v>
      </c>
      <c r="P670" s="70">
        <f t="shared" si="199"/>
        <v>27.991791320000001</v>
      </c>
      <c r="Q670" s="70">
        <f t="shared" si="200"/>
        <v>0</v>
      </c>
      <c r="R670" s="75" t="str">
        <f t="shared" si="201"/>
        <v>A+J=</v>
      </c>
      <c r="S670" s="71">
        <f t="shared" si="202"/>
        <v>45184</v>
      </c>
      <c r="T670" s="8"/>
      <c r="U670" s="8"/>
      <c r="V670" s="8"/>
      <c r="W670" s="8"/>
      <c r="X670" s="1"/>
      <c r="Y670" s="8"/>
      <c r="Z670" s="8"/>
      <c r="AA670" s="8"/>
      <c r="AB670" s="8"/>
      <c r="AC670" s="8"/>
      <c r="AD670" s="9"/>
      <c r="AE670" s="8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</row>
    <row r="671" spans="1:191" x14ac:dyDescent="0.15">
      <c r="A671" s="68">
        <f t="shared" si="203"/>
        <v>45093</v>
      </c>
      <c r="B671" s="81">
        <f t="shared" si="194"/>
        <v>695.11977154999988</v>
      </c>
      <c r="C671" s="70">
        <f t="shared" si="190"/>
        <v>666.66699999999992</v>
      </c>
      <c r="D671" s="11">
        <f>IF(VLOOKUP(A671,[1]DI!$A$4:$B$15000,2)=0,D670,VLOOKUP(A671,[1]DI!$A$4:$B$15000,2))</f>
        <v>0.13650000000000001</v>
      </c>
      <c r="E671" s="70">
        <f t="shared" si="204"/>
        <v>1.00050788</v>
      </c>
      <c r="F671" s="70">
        <f>(TRUNC(PRODUCT($E$12:$E670),16))</f>
        <v>1.2470258482889101</v>
      </c>
      <c r="G671" s="70">
        <f t="shared" si="205"/>
        <v>1.2077668516550899</v>
      </c>
      <c r="H671" s="70">
        <f t="shared" si="206"/>
        <v>1.03250544</v>
      </c>
      <c r="I671" s="69">
        <f t="shared" si="195"/>
        <v>0.04</v>
      </c>
      <c r="J671" s="71">
        <f t="shared" si="196"/>
        <v>45000</v>
      </c>
      <c r="K671" s="72">
        <f t="shared" si="197"/>
        <v>63</v>
      </c>
      <c r="L671" s="73">
        <f t="shared" si="191"/>
        <v>63</v>
      </c>
      <c r="M671" s="74">
        <f t="shared" si="192"/>
        <v>1.009853407</v>
      </c>
      <c r="N671" s="74">
        <f t="shared" si="193"/>
        <v>1.0426791360000001</v>
      </c>
      <c r="O671" s="73">
        <f t="shared" si="198"/>
        <v>0</v>
      </c>
      <c r="P671" s="70">
        <f t="shared" si="199"/>
        <v>28.452771550000001</v>
      </c>
      <c r="Q671" s="70">
        <f t="shared" si="200"/>
        <v>0</v>
      </c>
      <c r="R671" s="75" t="str">
        <f t="shared" si="201"/>
        <v>A+J=</v>
      </c>
      <c r="S671" s="71">
        <f t="shared" si="202"/>
        <v>45184</v>
      </c>
      <c r="T671" s="8"/>
      <c r="U671" s="8"/>
      <c r="V671" s="8"/>
      <c r="W671" s="8"/>
      <c r="X671" s="1"/>
      <c r="Y671" s="8"/>
      <c r="Z671" s="8"/>
      <c r="AA671" s="8"/>
      <c r="AB671" s="8"/>
      <c r="AC671" s="8"/>
      <c r="AD671" s="9"/>
      <c r="AE671" s="8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</row>
    <row r="672" spans="1:191" x14ac:dyDescent="0.15">
      <c r="A672" s="68">
        <f t="shared" si="203"/>
        <v>45096</v>
      </c>
      <c r="B672" s="81">
        <f t="shared" si="194"/>
        <v>695.58105978999993</v>
      </c>
      <c r="C672" s="70">
        <f t="shared" si="190"/>
        <v>666.66699999999992</v>
      </c>
      <c r="D672" s="11">
        <f>IF(VLOOKUP(A672,[1]DI!$A$4:$B$15000,2)=0,D671,VLOOKUP(A672,[1]DI!$A$4:$B$15000,2))</f>
        <v>0.13650000000000001</v>
      </c>
      <c r="E672" s="70">
        <f t="shared" si="204"/>
        <v>1.00050788</v>
      </c>
      <c r="F672" s="70">
        <f>(TRUNC(PRODUCT($E$12:$E671),16))</f>
        <v>1.24765918777674</v>
      </c>
      <c r="G672" s="70">
        <f t="shared" si="205"/>
        <v>1.2077668516550899</v>
      </c>
      <c r="H672" s="70">
        <f t="shared" si="206"/>
        <v>1.03302983</v>
      </c>
      <c r="I672" s="69">
        <f t="shared" si="195"/>
        <v>0.04</v>
      </c>
      <c r="J672" s="71">
        <f t="shared" si="196"/>
        <v>45000</v>
      </c>
      <c r="K672" s="72">
        <f t="shared" si="197"/>
        <v>64</v>
      </c>
      <c r="L672" s="73">
        <f t="shared" si="191"/>
        <v>64</v>
      </c>
      <c r="M672" s="74">
        <f t="shared" si="192"/>
        <v>1.01001059</v>
      </c>
      <c r="N672" s="74">
        <f t="shared" si="193"/>
        <v>1.0433710679999999</v>
      </c>
      <c r="O672" s="73">
        <f t="shared" si="198"/>
        <v>0</v>
      </c>
      <c r="P672" s="70">
        <f t="shared" si="199"/>
        <v>28.91405979</v>
      </c>
      <c r="Q672" s="70">
        <f t="shared" si="200"/>
        <v>0</v>
      </c>
      <c r="R672" s="75" t="str">
        <f t="shared" si="201"/>
        <v>A+J=</v>
      </c>
      <c r="S672" s="71">
        <f t="shared" si="202"/>
        <v>45184</v>
      </c>
      <c r="T672" s="8"/>
      <c r="U672" s="8"/>
      <c r="V672" s="8"/>
      <c r="W672" s="8"/>
      <c r="X672" s="1"/>
      <c r="Y672" s="8"/>
      <c r="Z672" s="8"/>
      <c r="AA672" s="8"/>
      <c r="AB672" s="8"/>
      <c r="AC672" s="8"/>
      <c r="AD672" s="9"/>
      <c r="AE672" s="8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</row>
    <row r="673" spans="1:191" x14ac:dyDescent="0.15">
      <c r="A673" s="68">
        <f t="shared" si="203"/>
        <v>45097</v>
      </c>
      <c r="B673" s="81">
        <f t="shared" si="194"/>
        <v>696.04265667999994</v>
      </c>
      <c r="C673" s="70">
        <f t="shared" si="190"/>
        <v>666.66699999999992</v>
      </c>
      <c r="D673" s="11">
        <f>IF(VLOOKUP(A673,[1]DI!$A$4:$B$15000,2)=0,D672,VLOOKUP(A673,[1]DI!$A$4:$B$15000,2))</f>
        <v>0.13650000000000001</v>
      </c>
      <c r="E673" s="70">
        <f t="shared" si="204"/>
        <v>1.00050788</v>
      </c>
      <c r="F673" s="70">
        <f>(TRUNC(PRODUCT($E$12:$E672),16))</f>
        <v>1.24829284892503</v>
      </c>
      <c r="G673" s="70">
        <f t="shared" si="205"/>
        <v>1.2077668516550899</v>
      </c>
      <c r="H673" s="70">
        <f t="shared" si="206"/>
        <v>1.03355449</v>
      </c>
      <c r="I673" s="69">
        <f t="shared" si="195"/>
        <v>0.04</v>
      </c>
      <c r="J673" s="71">
        <f t="shared" si="196"/>
        <v>45000</v>
      </c>
      <c r="K673" s="72">
        <f t="shared" si="197"/>
        <v>65</v>
      </c>
      <c r="L673" s="73">
        <f t="shared" si="191"/>
        <v>65</v>
      </c>
      <c r="M673" s="74">
        <f t="shared" si="192"/>
        <v>1.0101677979999999</v>
      </c>
      <c r="N673" s="74">
        <f t="shared" si="193"/>
        <v>1.0440634630000001</v>
      </c>
      <c r="O673" s="73">
        <f t="shared" si="198"/>
        <v>0</v>
      </c>
      <c r="P673" s="70">
        <f t="shared" si="199"/>
        <v>29.375656679999999</v>
      </c>
      <c r="Q673" s="70">
        <f t="shared" si="200"/>
        <v>0</v>
      </c>
      <c r="R673" s="75" t="str">
        <f t="shared" si="201"/>
        <v>A+J=</v>
      </c>
      <c r="S673" s="71">
        <f t="shared" si="202"/>
        <v>45184</v>
      </c>
      <c r="T673" s="8"/>
      <c r="U673" s="8"/>
      <c r="V673" s="8"/>
      <c r="W673" s="8"/>
      <c r="X673" s="1"/>
      <c r="Y673" s="8"/>
      <c r="Z673" s="8"/>
      <c r="AA673" s="8"/>
      <c r="AB673" s="8"/>
      <c r="AC673" s="8"/>
      <c r="AD673" s="9"/>
      <c r="AE673" s="8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</row>
    <row r="674" spans="1:191" x14ac:dyDescent="0.15">
      <c r="A674" s="68">
        <f t="shared" si="203"/>
        <v>45098</v>
      </c>
      <c r="B674" s="81">
        <f t="shared" si="194"/>
        <v>696.50455624999995</v>
      </c>
      <c r="C674" s="70">
        <f t="shared" si="190"/>
        <v>666.66699999999992</v>
      </c>
      <c r="D674" s="11">
        <f>IF(VLOOKUP(A674,[1]DI!$A$4:$B$15000,2)=0,D673,VLOOKUP(A674,[1]DI!$A$4:$B$15000,2))</f>
        <v>0.13650000000000001</v>
      </c>
      <c r="E674" s="70">
        <f t="shared" si="204"/>
        <v>1.00050788</v>
      </c>
      <c r="F674" s="70">
        <f>(TRUNC(PRODUCT($E$12:$E673),16))</f>
        <v>1.24892683189714</v>
      </c>
      <c r="G674" s="70">
        <f t="shared" si="205"/>
        <v>1.2077668516550899</v>
      </c>
      <c r="H674" s="70">
        <f t="shared" si="206"/>
        <v>1.0340794099999999</v>
      </c>
      <c r="I674" s="69">
        <f t="shared" si="195"/>
        <v>0.04</v>
      </c>
      <c r="J674" s="71">
        <f t="shared" si="196"/>
        <v>45000</v>
      </c>
      <c r="K674" s="72">
        <f t="shared" si="197"/>
        <v>66</v>
      </c>
      <c r="L674" s="73">
        <f t="shared" si="191"/>
        <v>66</v>
      </c>
      <c r="M674" s="74">
        <f t="shared" si="192"/>
        <v>1.010325031</v>
      </c>
      <c r="N674" s="74">
        <f t="shared" si="193"/>
        <v>1.0447563120000001</v>
      </c>
      <c r="O674" s="73">
        <f t="shared" si="198"/>
        <v>0</v>
      </c>
      <c r="P674" s="70">
        <f t="shared" si="199"/>
        <v>29.837556249999999</v>
      </c>
      <c r="Q674" s="70">
        <f t="shared" si="200"/>
        <v>0</v>
      </c>
      <c r="R674" s="75" t="str">
        <f t="shared" si="201"/>
        <v>A+J=</v>
      </c>
      <c r="S674" s="71">
        <f t="shared" si="202"/>
        <v>45184</v>
      </c>
      <c r="T674" s="8"/>
      <c r="U674" s="8"/>
      <c r="V674" s="8"/>
      <c r="W674" s="8"/>
      <c r="X674" s="1"/>
      <c r="Y674" s="8"/>
      <c r="Z674" s="8"/>
      <c r="AA674" s="8"/>
      <c r="AB674" s="8"/>
      <c r="AC674" s="8"/>
      <c r="AD674" s="9"/>
      <c r="AE674" s="8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</row>
    <row r="675" spans="1:191" x14ac:dyDescent="0.15">
      <c r="A675" s="68">
        <f t="shared" si="203"/>
        <v>45099</v>
      </c>
      <c r="B675" s="81">
        <f t="shared" si="194"/>
        <v>696.96676380999997</v>
      </c>
      <c r="C675" s="70">
        <f t="shared" si="190"/>
        <v>666.66699999999992</v>
      </c>
      <c r="D675" s="11">
        <f>IF(VLOOKUP(A675,[1]DI!$A$4:$B$15000,2)=0,D674,VLOOKUP(A675,[1]DI!$A$4:$B$15000,2))</f>
        <v>0.13650000000000001</v>
      </c>
      <c r="E675" s="70">
        <f t="shared" si="204"/>
        <v>1.00050788</v>
      </c>
      <c r="F675" s="70">
        <f>(TRUNC(PRODUCT($E$12:$E674),16))</f>
        <v>1.24956113685652</v>
      </c>
      <c r="G675" s="70">
        <f t="shared" si="205"/>
        <v>1.2077668516550899</v>
      </c>
      <c r="H675" s="70">
        <f t="shared" si="206"/>
        <v>1.0346046</v>
      </c>
      <c r="I675" s="69">
        <f t="shared" si="195"/>
        <v>0.04</v>
      </c>
      <c r="J675" s="71">
        <f t="shared" si="196"/>
        <v>45000</v>
      </c>
      <c r="K675" s="72">
        <f t="shared" si="197"/>
        <v>67</v>
      </c>
      <c r="L675" s="73">
        <f t="shared" si="191"/>
        <v>67</v>
      </c>
      <c r="M675" s="74">
        <f t="shared" si="192"/>
        <v>1.010482288</v>
      </c>
      <c r="N675" s="74">
        <f t="shared" si="193"/>
        <v>1.0454496230000001</v>
      </c>
      <c r="O675" s="73">
        <f t="shared" si="198"/>
        <v>0</v>
      </c>
      <c r="P675" s="70">
        <f t="shared" si="199"/>
        <v>30.299763810000002</v>
      </c>
      <c r="Q675" s="70">
        <f t="shared" si="200"/>
        <v>0</v>
      </c>
      <c r="R675" s="75" t="str">
        <f t="shared" si="201"/>
        <v>A+J=</v>
      </c>
      <c r="S675" s="71">
        <f t="shared" si="202"/>
        <v>45184</v>
      </c>
      <c r="T675" s="8"/>
      <c r="U675" s="8"/>
      <c r="V675" s="8"/>
      <c r="W675" s="8"/>
      <c r="X675" s="1"/>
      <c r="Y675" s="8"/>
      <c r="Z675" s="8"/>
      <c r="AA675" s="8"/>
      <c r="AB675" s="8"/>
      <c r="AC675" s="8"/>
      <c r="AD675" s="9"/>
      <c r="AE675" s="8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</row>
    <row r="676" spans="1:191" x14ac:dyDescent="0.15">
      <c r="A676" s="68">
        <f t="shared" si="203"/>
        <v>45100</v>
      </c>
      <c r="B676" s="81">
        <f t="shared" si="194"/>
        <v>697.42927403999988</v>
      </c>
      <c r="C676" s="70">
        <f t="shared" si="190"/>
        <v>666.66699999999992</v>
      </c>
      <c r="D676" s="11">
        <f>IF(VLOOKUP(A676,[1]DI!$A$4:$B$15000,2)=0,D675,VLOOKUP(A676,[1]DI!$A$4:$B$15000,2))</f>
        <v>0.13650000000000001</v>
      </c>
      <c r="E676" s="70">
        <f t="shared" si="204"/>
        <v>1.00050788</v>
      </c>
      <c r="F676" s="70">
        <f>(TRUNC(PRODUCT($E$12:$E675),16))</f>
        <v>1.2501957639667101</v>
      </c>
      <c r="G676" s="70">
        <f t="shared" si="205"/>
        <v>1.2077668516550899</v>
      </c>
      <c r="H676" s="70">
        <f t="shared" si="206"/>
        <v>1.03513005</v>
      </c>
      <c r="I676" s="69">
        <f t="shared" si="195"/>
        <v>0.04</v>
      </c>
      <c r="J676" s="71">
        <f t="shared" si="196"/>
        <v>45000</v>
      </c>
      <c r="K676" s="72">
        <f t="shared" si="197"/>
        <v>68</v>
      </c>
      <c r="L676" s="73">
        <f t="shared" si="191"/>
        <v>68</v>
      </c>
      <c r="M676" s="74">
        <f t="shared" si="192"/>
        <v>1.0106395690000001</v>
      </c>
      <c r="N676" s="74">
        <f t="shared" si="193"/>
        <v>1.046143388</v>
      </c>
      <c r="O676" s="73">
        <f t="shared" si="198"/>
        <v>0</v>
      </c>
      <c r="P676" s="70">
        <f t="shared" si="199"/>
        <v>30.762274040000001</v>
      </c>
      <c r="Q676" s="70">
        <f t="shared" si="200"/>
        <v>0</v>
      </c>
      <c r="R676" s="75" t="str">
        <f t="shared" si="201"/>
        <v>A+J=</v>
      </c>
      <c r="S676" s="71">
        <f t="shared" si="202"/>
        <v>45184</v>
      </c>
      <c r="T676" s="8"/>
      <c r="U676" s="8"/>
      <c r="V676" s="8"/>
      <c r="W676" s="8"/>
      <c r="X676" s="1"/>
      <c r="Y676" s="8"/>
      <c r="Z676" s="8"/>
      <c r="AA676" s="8"/>
      <c r="AB676" s="8"/>
      <c r="AC676" s="8"/>
      <c r="AD676" s="9"/>
      <c r="AE676" s="8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</row>
    <row r="677" spans="1:191" x14ac:dyDescent="0.15">
      <c r="A677" s="68">
        <f t="shared" si="203"/>
        <v>45103</v>
      </c>
      <c r="B677" s="81">
        <f t="shared" si="194"/>
        <v>697.89209293999988</v>
      </c>
      <c r="C677" s="70">
        <f t="shared" si="190"/>
        <v>666.66699999999992</v>
      </c>
      <c r="D677" s="11">
        <f>IF(VLOOKUP(A677,[1]DI!$A$4:$B$15000,2)=0,D676,VLOOKUP(A677,[1]DI!$A$4:$B$15000,2))</f>
        <v>0.13650000000000001</v>
      </c>
      <c r="E677" s="70">
        <f t="shared" si="204"/>
        <v>1.00050788</v>
      </c>
      <c r="F677" s="70">
        <f>(TRUNC(PRODUCT($E$12:$E676),16))</f>
        <v>1.2508307133913099</v>
      </c>
      <c r="G677" s="70">
        <f t="shared" si="205"/>
        <v>1.2077668516550899</v>
      </c>
      <c r="H677" s="70">
        <f t="shared" si="206"/>
        <v>1.03565577</v>
      </c>
      <c r="I677" s="69">
        <f t="shared" si="195"/>
        <v>0.04</v>
      </c>
      <c r="J677" s="71">
        <f t="shared" si="196"/>
        <v>45000</v>
      </c>
      <c r="K677" s="72">
        <f t="shared" si="197"/>
        <v>69</v>
      </c>
      <c r="L677" s="73">
        <f t="shared" si="191"/>
        <v>69</v>
      </c>
      <c r="M677" s="74">
        <f t="shared" si="192"/>
        <v>1.010796875</v>
      </c>
      <c r="N677" s="74">
        <f t="shared" si="193"/>
        <v>1.0468376159999999</v>
      </c>
      <c r="O677" s="73">
        <f t="shared" si="198"/>
        <v>0</v>
      </c>
      <c r="P677" s="70">
        <f t="shared" si="199"/>
        <v>31.22509294</v>
      </c>
      <c r="Q677" s="70">
        <f t="shared" si="200"/>
        <v>0</v>
      </c>
      <c r="R677" s="75" t="str">
        <f t="shared" si="201"/>
        <v>A+J=</v>
      </c>
      <c r="S677" s="71">
        <f t="shared" si="202"/>
        <v>45184</v>
      </c>
      <c r="T677" s="8"/>
      <c r="U677" s="8"/>
      <c r="V677" s="8"/>
      <c r="W677" s="8"/>
      <c r="X677" s="1"/>
      <c r="Y677" s="8"/>
      <c r="Z677" s="8"/>
      <c r="AA677" s="8"/>
      <c r="AB677" s="8"/>
      <c r="AC677" s="8"/>
      <c r="AD677" s="9"/>
      <c r="AE677" s="8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</row>
    <row r="678" spans="1:191" x14ac:dyDescent="0.15">
      <c r="A678" s="68">
        <f t="shared" si="203"/>
        <v>45104</v>
      </c>
      <c r="B678" s="81">
        <f t="shared" si="194"/>
        <v>698.35522050999987</v>
      </c>
      <c r="C678" s="70">
        <f t="shared" si="190"/>
        <v>666.66699999999992</v>
      </c>
      <c r="D678" s="11">
        <f>IF(VLOOKUP(A678,[1]DI!$A$4:$B$15000,2)=0,D677,VLOOKUP(A678,[1]DI!$A$4:$B$15000,2))</f>
        <v>0.13650000000000001</v>
      </c>
      <c r="E678" s="70">
        <f t="shared" si="204"/>
        <v>1.00050788</v>
      </c>
      <c r="F678" s="70">
        <f>(TRUNC(PRODUCT($E$12:$E677),16))</f>
        <v>1.25146598529403</v>
      </c>
      <c r="G678" s="70">
        <f t="shared" si="205"/>
        <v>1.2077668516550899</v>
      </c>
      <c r="H678" s="70">
        <f t="shared" si="206"/>
        <v>1.0361817600000001</v>
      </c>
      <c r="I678" s="69">
        <f t="shared" si="195"/>
        <v>0.04</v>
      </c>
      <c r="J678" s="71">
        <f t="shared" si="196"/>
        <v>45000</v>
      </c>
      <c r="K678" s="72">
        <f t="shared" si="197"/>
        <v>70</v>
      </c>
      <c r="L678" s="73">
        <f t="shared" si="191"/>
        <v>70</v>
      </c>
      <c r="M678" s="74">
        <f t="shared" si="192"/>
        <v>1.010954205</v>
      </c>
      <c r="N678" s="74">
        <f t="shared" si="193"/>
        <v>1.047532307</v>
      </c>
      <c r="O678" s="73">
        <f t="shared" si="198"/>
        <v>0</v>
      </c>
      <c r="P678" s="70">
        <f t="shared" si="199"/>
        <v>31.688220510000001</v>
      </c>
      <c r="Q678" s="70">
        <f t="shared" si="200"/>
        <v>0</v>
      </c>
      <c r="R678" s="75" t="str">
        <f t="shared" si="201"/>
        <v>A+J=</v>
      </c>
      <c r="S678" s="71">
        <f t="shared" si="202"/>
        <v>45184</v>
      </c>
      <c r="T678" s="8"/>
      <c r="U678" s="8"/>
      <c r="V678" s="8"/>
      <c r="W678" s="8"/>
      <c r="X678" s="1"/>
      <c r="Y678" s="8"/>
      <c r="Z678" s="8"/>
      <c r="AA678" s="8"/>
      <c r="AB678" s="8"/>
      <c r="AC678" s="8"/>
      <c r="AD678" s="9"/>
      <c r="AE678" s="8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</row>
    <row r="679" spans="1:191" x14ac:dyDescent="0.15">
      <c r="A679" s="68">
        <f t="shared" si="203"/>
        <v>45105</v>
      </c>
      <c r="B679" s="81">
        <f t="shared" si="194"/>
        <v>698.81865806999997</v>
      </c>
      <c r="C679" s="70">
        <f t="shared" si="190"/>
        <v>666.66699999999992</v>
      </c>
      <c r="D679" s="11">
        <f>IF(VLOOKUP(A679,[1]DI!$A$4:$B$15000,2)=0,D678,VLOOKUP(A679,[1]DI!$A$4:$B$15000,2))</f>
        <v>0.13650000000000001</v>
      </c>
      <c r="E679" s="70">
        <f t="shared" si="204"/>
        <v>1.00050788</v>
      </c>
      <c r="F679" s="70">
        <f>(TRUNC(PRODUCT($E$12:$E678),16))</f>
        <v>1.2521015798386399</v>
      </c>
      <c r="G679" s="70">
        <f t="shared" si="205"/>
        <v>1.2077668516550899</v>
      </c>
      <c r="H679" s="70">
        <f t="shared" si="206"/>
        <v>1.0367080200000001</v>
      </c>
      <c r="I679" s="69">
        <f t="shared" si="195"/>
        <v>0.04</v>
      </c>
      <c r="J679" s="71">
        <f t="shared" si="196"/>
        <v>45000</v>
      </c>
      <c r="K679" s="72">
        <f t="shared" si="197"/>
        <v>71</v>
      </c>
      <c r="L679" s="73">
        <f t="shared" si="191"/>
        <v>71</v>
      </c>
      <c r="M679" s="74">
        <f t="shared" si="192"/>
        <v>1.01111156</v>
      </c>
      <c r="N679" s="74">
        <f t="shared" si="193"/>
        <v>1.0482274629999999</v>
      </c>
      <c r="O679" s="73">
        <f t="shared" si="198"/>
        <v>0</v>
      </c>
      <c r="P679" s="70">
        <f t="shared" si="199"/>
        <v>32.151658070000003</v>
      </c>
      <c r="Q679" s="70">
        <f t="shared" si="200"/>
        <v>0</v>
      </c>
      <c r="R679" s="75" t="str">
        <f t="shared" si="201"/>
        <v>A+J=</v>
      </c>
      <c r="S679" s="71">
        <f t="shared" si="202"/>
        <v>45184</v>
      </c>
      <c r="T679" s="8"/>
      <c r="U679" s="8"/>
      <c r="V679" s="8"/>
      <c r="W679" s="8"/>
      <c r="X679" s="1"/>
      <c r="Y679" s="8"/>
      <c r="Z679" s="8"/>
      <c r="AA679" s="8"/>
      <c r="AB679" s="8"/>
      <c r="AC679" s="8"/>
      <c r="AD679" s="9"/>
      <c r="AE679" s="8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</row>
    <row r="680" spans="1:191" x14ac:dyDescent="0.15">
      <c r="A680" s="68">
        <f t="shared" si="203"/>
        <v>45106</v>
      </c>
      <c r="B680" s="81">
        <f t="shared" si="194"/>
        <v>699.28239896999992</v>
      </c>
      <c r="C680" s="70">
        <f t="shared" si="190"/>
        <v>666.66699999999992</v>
      </c>
      <c r="D680" s="11">
        <f>IF(VLOOKUP(A680,[1]DI!$A$4:$B$15000,2)=0,D679,VLOOKUP(A680,[1]DI!$A$4:$B$15000,2))</f>
        <v>0.13650000000000001</v>
      </c>
      <c r="E680" s="70">
        <f t="shared" si="204"/>
        <v>1.00050788</v>
      </c>
      <c r="F680" s="70">
        <f>(TRUNC(PRODUCT($E$12:$E679),16))</f>
        <v>1.25273749718901</v>
      </c>
      <c r="G680" s="70">
        <f t="shared" si="205"/>
        <v>1.2077668516550899</v>
      </c>
      <c r="H680" s="70">
        <f t="shared" si="206"/>
        <v>1.03723454</v>
      </c>
      <c r="I680" s="69">
        <f t="shared" si="195"/>
        <v>0.04</v>
      </c>
      <c r="J680" s="71">
        <f t="shared" si="196"/>
        <v>45000</v>
      </c>
      <c r="K680" s="72">
        <f t="shared" si="197"/>
        <v>72</v>
      </c>
      <c r="L680" s="73">
        <f t="shared" si="191"/>
        <v>72</v>
      </c>
      <c r="M680" s="74">
        <f t="shared" si="192"/>
        <v>1.0112689399999999</v>
      </c>
      <c r="N680" s="74">
        <f t="shared" si="193"/>
        <v>1.048923074</v>
      </c>
      <c r="O680" s="73">
        <f t="shared" si="198"/>
        <v>0</v>
      </c>
      <c r="P680" s="70">
        <f t="shared" si="199"/>
        <v>32.615398970000001</v>
      </c>
      <c r="Q680" s="70">
        <f t="shared" si="200"/>
        <v>0</v>
      </c>
      <c r="R680" s="75" t="str">
        <f t="shared" si="201"/>
        <v>A+J=</v>
      </c>
      <c r="S680" s="71">
        <f t="shared" si="202"/>
        <v>45184</v>
      </c>
      <c r="T680" s="8"/>
      <c r="U680" s="8"/>
      <c r="V680" s="8"/>
      <c r="W680" s="8"/>
      <c r="X680" s="1"/>
      <c r="Y680" s="8"/>
      <c r="Z680" s="8"/>
      <c r="AA680" s="8"/>
      <c r="AB680" s="8"/>
      <c r="AC680" s="8"/>
      <c r="AD680" s="9"/>
      <c r="AE680" s="8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</row>
    <row r="681" spans="1:191" x14ac:dyDescent="0.15">
      <c r="A681" s="68">
        <f t="shared" si="203"/>
        <v>45107</v>
      </c>
      <c r="B681" s="81">
        <f t="shared" si="194"/>
        <v>699.74644786999988</v>
      </c>
      <c r="C681" s="70">
        <f t="shared" si="190"/>
        <v>666.66699999999992</v>
      </c>
      <c r="D681" s="11">
        <f>IF(VLOOKUP(A681,[1]DI!$A$4:$B$15000,2)=0,D680,VLOOKUP(A681,[1]DI!$A$4:$B$15000,2))</f>
        <v>0.13650000000000001</v>
      </c>
      <c r="E681" s="70">
        <f t="shared" si="204"/>
        <v>1.00050788</v>
      </c>
      <c r="F681" s="70">
        <f>(TRUNC(PRODUCT($E$12:$E680),16))</f>
        <v>1.2533737375090801</v>
      </c>
      <c r="G681" s="70">
        <f t="shared" si="205"/>
        <v>1.2077668516550899</v>
      </c>
      <c r="H681" s="70">
        <f t="shared" si="206"/>
        <v>1.0377613299999999</v>
      </c>
      <c r="I681" s="69">
        <f t="shared" si="195"/>
        <v>0.04</v>
      </c>
      <c r="J681" s="71">
        <f t="shared" si="196"/>
        <v>45000</v>
      </c>
      <c r="K681" s="72">
        <f t="shared" si="197"/>
        <v>73</v>
      </c>
      <c r="L681" s="73">
        <f t="shared" si="191"/>
        <v>73</v>
      </c>
      <c r="M681" s="74">
        <f t="shared" si="192"/>
        <v>1.0114263429999999</v>
      </c>
      <c r="N681" s="74">
        <f t="shared" si="193"/>
        <v>1.049619147</v>
      </c>
      <c r="O681" s="73">
        <f t="shared" si="198"/>
        <v>0</v>
      </c>
      <c r="P681" s="70">
        <f t="shared" si="199"/>
        <v>33.079447870000003</v>
      </c>
      <c r="Q681" s="70">
        <f t="shared" si="200"/>
        <v>0</v>
      </c>
      <c r="R681" s="75" t="str">
        <f t="shared" si="201"/>
        <v>A+J=</v>
      </c>
      <c r="S681" s="71">
        <f t="shared" si="202"/>
        <v>45184</v>
      </c>
      <c r="T681" s="8"/>
      <c r="U681" s="8"/>
      <c r="V681" s="8"/>
      <c r="W681" s="8"/>
      <c r="X681" s="1"/>
      <c r="Y681" s="8"/>
      <c r="Z681" s="8"/>
      <c r="AA681" s="8"/>
      <c r="AB681" s="8"/>
      <c r="AC681" s="8"/>
      <c r="AD681" s="9"/>
      <c r="AE681" s="8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</row>
    <row r="682" spans="1:191" x14ac:dyDescent="0.15">
      <c r="A682" s="68">
        <f t="shared" si="203"/>
        <v>45110</v>
      </c>
      <c r="B682" s="81">
        <f t="shared" si="194"/>
        <v>700.21080742999993</v>
      </c>
      <c r="C682" s="70">
        <f t="shared" si="190"/>
        <v>666.66699999999992</v>
      </c>
      <c r="D682" s="11">
        <f>IF(VLOOKUP(A682,[1]DI!$A$4:$B$15000,2)=0,D681,VLOOKUP(A682,[1]DI!$A$4:$B$15000,2))</f>
        <v>0.13650000000000001</v>
      </c>
      <c r="E682" s="70">
        <f t="shared" si="204"/>
        <v>1.00050788</v>
      </c>
      <c r="F682" s="70">
        <f>(TRUNC(PRODUCT($E$12:$E681),16))</f>
        <v>1.25401030096289</v>
      </c>
      <c r="G682" s="70">
        <f t="shared" si="205"/>
        <v>1.2077668516550899</v>
      </c>
      <c r="H682" s="70">
        <f t="shared" si="206"/>
        <v>1.0382883899999999</v>
      </c>
      <c r="I682" s="69">
        <f t="shared" si="195"/>
        <v>0.04</v>
      </c>
      <c r="J682" s="71">
        <f t="shared" si="196"/>
        <v>45000</v>
      </c>
      <c r="K682" s="72">
        <f t="shared" si="197"/>
        <v>74</v>
      </c>
      <c r="L682" s="73">
        <f t="shared" si="191"/>
        <v>74</v>
      </c>
      <c r="M682" s="74">
        <f t="shared" si="192"/>
        <v>1.011583772</v>
      </c>
      <c r="N682" s="74">
        <f t="shared" si="193"/>
        <v>1.050315686</v>
      </c>
      <c r="O682" s="73">
        <f t="shared" si="198"/>
        <v>0</v>
      </c>
      <c r="P682" s="70">
        <f t="shared" si="199"/>
        <v>33.543807430000001</v>
      </c>
      <c r="Q682" s="70">
        <f t="shared" si="200"/>
        <v>0</v>
      </c>
      <c r="R682" s="75" t="str">
        <f t="shared" si="201"/>
        <v>A+J=</v>
      </c>
      <c r="S682" s="71">
        <f t="shared" si="202"/>
        <v>45184</v>
      </c>
      <c r="T682" s="8"/>
      <c r="U682" s="8"/>
      <c r="V682" s="8"/>
      <c r="W682" s="8"/>
      <c r="X682" s="1"/>
      <c r="Y682" s="8"/>
      <c r="Z682" s="8"/>
      <c r="AA682" s="8"/>
      <c r="AB682" s="8"/>
      <c r="AC682" s="8"/>
      <c r="AD682" s="9"/>
      <c r="AE682" s="8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</row>
    <row r="683" spans="1:191" x14ac:dyDescent="0.15">
      <c r="A683" s="68">
        <f t="shared" si="203"/>
        <v>45111</v>
      </c>
      <c r="B683" s="81">
        <f t="shared" si="194"/>
        <v>700.67547632999992</v>
      </c>
      <c r="C683" s="70">
        <f t="shared" si="190"/>
        <v>666.66699999999992</v>
      </c>
      <c r="D683" s="11">
        <f>IF(VLOOKUP(A683,[1]DI!$A$4:$B$15000,2)=0,D682,VLOOKUP(A683,[1]DI!$A$4:$B$15000,2))</f>
        <v>0.13650000000000001</v>
      </c>
      <c r="E683" s="70">
        <f t="shared" si="204"/>
        <v>1.00050788</v>
      </c>
      <c r="F683" s="70">
        <f>(TRUNC(PRODUCT($E$12:$E682),16))</f>
        <v>1.25464718771454</v>
      </c>
      <c r="G683" s="70">
        <f t="shared" si="205"/>
        <v>1.2077668516550899</v>
      </c>
      <c r="H683" s="70">
        <f t="shared" si="206"/>
        <v>1.0388157200000001</v>
      </c>
      <c r="I683" s="69">
        <f t="shared" si="195"/>
        <v>0.04</v>
      </c>
      <c r="J683" s="71">
        <f t="shared" si="196"/>
        <v>45000</v>
      </c>
      <c r="K683" s="72">
        <f t="shared" si="197"/>
        <v>75</v>
      </c>
      <c r="L683" s="73">
        <f t="shared" si="191"/>
        <v>75</v>
      </c>
      <c r="M683" s="74">
        <f t="shared" si="192"/>
        <v>1.011741225</v>
      </c>
      <c r="N683" s="74">
        <f t="shared" si="193"/>
        <v>1.051012689</v>
      </c>
      <c r="O683" s="73">
        <f t="shared" si="198"/>
        <v>0</v>
      </c>
      <c r="P683" s="70">
        <f t="shared" si="199"/>
        <v>34.008476330000001</v>
      </c>
      <c r="Q683" s="70">
        <f t="shared" si="200"/>
        <v>0</v>
      </c>
      <c r="R683" s="75" t="str">
        <f t="shared" si="201"/>
        <v>A+J=</v>
      </c>
      <c r="S683" s="71">
        <f t="shared" si="202"/>
        <v>45184</v>
      </c>
      <c r="T683" s="8"/>
      <c r="U683" s="8"/>
      <c r="V683" s="8"/>
      <c r="W683" s="8"/>
      <c r="X683" s="1"/>
      <c r="Y683" s="8"/>
      <c r="Z683" s="8"/>
      <c r="AA683" s="8"/>
      <c r="AB683" s="8"/>
      <c r="AC683" s="8"/>
      <c r="AD683" s="9"/>
      <c r="AE683" s="8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</row>
    <row r="684" spans="1:191" x14ac:dyDescent="0.15">
      <c r="A684" s="68">
        <f t="shared" si="203"/>
        <v>45112</v>
      </c>
      <c r="B684" s="81">
        <f t="shared" si="194"/>
        <v>701.14044789999991</v>
      </c>
      <c r="C684" s="70">
        <f t="shared" si="190"/>
        <v>666.66699999999992</v>
      </c>
      <c r="D684" s="11">
        <f>IF(VLOOKUP(A684,[1]DI!$A$4:$B$15000,2)=0,D683,VLOOKUP(A684,[1]DI!$A$4:$B$15000,2))</f>
        <v>0.13650000000000001</v>
      </c>
      <c r="E684" s="70">
        <f t="shared" si="204"/>
        <v>1.00050788</v>
      </c>
      <c r="F684" s="70">
        <f>(TRUNC(PRODUCT($E$12:$E683),16))</f>
        <v>1.25528439792824</v>
      </c>
      <c r="G684" s="70">
        <f t="shared" si="205"/>
        <v>1.2077668516550899</v>
      </c>
      <c r="H684" s="70">
        <f t="shared" si="206"/>
        <v>1.03934331</v>
      </c>
      <c r="I684" s="69">
        <f t="shared" si="195"/>
        <v>0.04</v>
      </c>
      <c r="J684" s="71">
        <f t="shared" si="196"/>
        <v>45000</v>
      </c>
      <c r="K684" s="72">
        <f t="shared" si="197"/>
        <v>76</v>
      </c>
      <c r="L684" s="73">
        <f t="shared" si="191"/>
        <v>76</v>
      </c>
      <c r="M684" s="74">
        <f t="shared" si="192"/>
        <v>1.0118987020000001</v>
      </c>
      <c r="N684" s="74">
        <f t="shared" si="193"/>
        <v>1.051710146</v>
      </c>
      <c r="O684" s="73">
        <f t="shared" si="198"/>
        <v>0</v>
      </c>
      <c r="P684" s="70">
        <f t="shared" si="199"/>
        <v>34.473447899999996</v>
      </c>
      <c r="Q684" s="70">
        <f t="shared" si="200"/>
        <v>0</v>
      </c>
      <c r="R684" s="75" t="str">
        <f t="shared" si="201"/>
        <v>A+J=</v>
      </c>
      <c r="S684" s="71">
        <f t="shared" si="202"/>
        <v>45184</v>
      </c>
      <c r="T684" s="8"/>
      <c r="U684" s="8"/>
      <c r="V684" s="8"/>
      <c r="W684" s="8"/>
      <c r="X684" s="1"/>
      <c r="Y684" s="8"/>
      <c r="Z684" s="8"/>
      <c r="AA684" s="8"/>
      <c r="AB684" s="8"/>
      <c r="AC684" s="8"/>
      <c r="AD684" s="9"/>
      <c r="AE684" s="8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</row>
    <row r="685" spans="1:191" x14ac:dyDescent="0.15">
      <c r="A685" s="68">
        <f t="shared" si="203"/>
        <v>45113</v>
      </c>
      <c r="B685" s="81">
        <f t="shared" si="194"/>
        <v>701.60573012999987</v>
      </c>
      <c r="C685" s="70">
        <f t="shared" si="190"/>
        <v>666.66699999999992</v>
      </c>
      <c r="D685" s="11">
        <f>IF(VLOOKUP(A685,[1]DI!$A$4:$B$15000,2)=0,D684,VLOOKUP(A685,[1]DI!$A$4:$B$15000,2))</f>
        <v>0.13650000000000001</v>
      </c>
      <c r="E685" s="70">
        <f t="shared" si="204"/>
        <v>1.00050788</v>
      </c>
      <c r="F685" s="70">
        <f>(TRUNC(PRODUCT($E$12:$E684),16))</f>
        <v>1.2559219317682599</v>
      </c>
      <c r="G685" s="70">
        <f t="shared" si="205"/>
        <v>1.2077668516550899</v>
      </c>
      <c r="H685" s="70">
        <f t="shared" si="206"/>
        <v>1.0398711700000001</v>
      </c>
      <c r="I685" s="69">
        <f t="shared" si="195"/>
        <v>0.04</v>
      </c>
      <c r="J685" s="71">
        <f t="shared" si="196"/>
        <v>45000</v>
      </c>
      <c r="K685" s="72">
        <f t="shared" si="197"/>
        <v>77</v>
      </c>
      <c r="L685" s="73">
        <f t="shared" si="191"/>
        <v>77</v>
      </c>
      <c r="M685" s="74">
        <f t="shared" si="192"/>
        <v>1.0120562040000001</v>
      </c>
      <c r="N685" s="74">
        <f t="shared" si="193"/>
        <v>1.0524080689999999</v>
      </c>
      <c r="O685" s="73">
        <f t="shared" si="198"/>
        <v>0</v>
      </c>
      <c r="P685" s="70">
        <f t="shared" si="199"/>
        <v>34.938730130000003</v>
      </c>
      <c r="Q685" s="70">
        <f t="shared" si="200"/>
        <v>0</v>
      </c>
      <c r="R685" s="75" t="str">
        <f t="shared" si="201"/>
        <v>A+J=</v>
      </c>
      <c r="S685" s="71">
        <f t="shared" si="202"/>
        <v>45184</v>
      </c>
      <c r="T685" s="8"/>
      <c r="U685" s="8"/>
      <c r="V685" s="8"/>
      <c r="W685" s="8"/>
      <c r="X685" s="1"/>
      <c r="Y685" s="8"/>
      <c r="Z685" s="8"/>
      <c r="AA685" s="8"/>
      <c r="AB685" s="8"/>
      <c r="AC685" s="8"/>
      <c r="AD685" s="9"/>
      <c r="AE685" s="8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</row>
    <row r="686" spans="1:191" x14ac:dyDescent="0.15">
      <c r="A686" s="68">
        <f t="shared" si="203"/>
        <v>45114</v>
      </c>
      <c r="B686" s="81">
        <f t="shared" si="194"/>
        <v>702.07132169999988</v>
      </c>
      <c r="C686" s="70">
        <f t="shared" si="190"/>
        <v>666.66699999999992</v>
      </c>
      <c r="D686" s="11">
        <f>IF(VLOOKUP(A686,[1]DI!$A$4:$B$15000,2)=0,D685,VLOOKUP(A686,[1]DI!$A$4:$B$15000,2))</f>
        <v>0.13650000000000001</v>
      </c>
      <c r="E686" s="70">
        <f t="shared" si="204"/>
        <v>1.00050788</v>
      </c>
      <c r="F686" s="70">
        <f>(TRUNC(PRODUCT($E$12:$E685),16))</f>
        <v>1.25655978939896</v>
      </c>
      <c r="G686" s="70">
        <f t="shared" si="205"/>
        <v>1.2077668516550899</v>
      </c>
      <c r="H686" s="70">
        <f t="shared" si="206"/>
        <v>1.0403993</v>
      </c>
      <c r="I686" s="69">
        <f t="shared" si="195"/>
        <v>0.04</v>
      </c>
      <c r="J686" s="71">
        <f t="shared" si="196"/>
        <v>45000</v>
      </c>
      <c r="K686" s="72">
        <f t="shared" si="197"/>
        <v>78</v>
      </c>
      <c r="L686" s="73">
        <f t="shared" si="191"/>
        <v>78</v>
      </c>
      <c r="M686" s="74">
        <f t="shared" si="192"/>
        <v>1.01221373</v>
      </c>
      <c r="N686" s="74">
        <f t="shared" si="193"/>
        <v>1.0531064560000001</v>
      </c>
      <c r="O686" s="73">
        <f t="shared" si="198"/>
        <v>0</v>
      </c>
      <c r="P686" s="70">
        <f t="shared" si="199"/>
        <v>35.404321699999997</v>
      </c>
      <c r="Q686" s="70">
        <f t="shared" si="200"/>
        <v>0</v>
      </c>
      <c r="R686" s="75" t="str">
        <f t="shared" si="201"/>
        <v>A+J=</v>
      </c>
      <c r="S686" s="71">
        <f t="shared" si="202"/>
        <v>45184</v>
      </c>
      <c r="T686" s="8"/>
      <c r="U686" s="8"/>
      <c r="V686" s="8"/>
      <c r="W686" s="8"/>
      <c r="X686" s="1"/>
      <c r="Y686" s="8"/>
      <c r="Z686" s="8"/>
      <c r="AA686" s="8"/>
      <c r="AB686" s="8"/>
      <c r="AC686" s="8"/>
      <c r="AD686" s="9"/>
      <c r="AE686" s="8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</row>
    <row r="687" spans="1:191" x14ac:dyDescent="0.15">
      <c r="A687" s="68">
        <f t="shared" si="203"/>
        <v>45117</v>
      </c>
      <c r="B687" s="81">
        <f t="shared" si="194"/>
        <v>702.53722392999987</v>
      </c>
      <c r="C687" s="70">
        <f t="shared" si="190"/>
        <v>666.66699999999992</v>
      </c>
      <c r="D687" s="11">
        <f>IF(VLOOKUP(A687,[1]DI!$A$4:$B$15000,2)=0,D686,VLOOKUP(A687,[1]DI!$A$4:$B$15000,2))</f>
        <v>0.13650000000000001</v>
      </c>
      <c r="E687" s="70">
        <f t="shared" si="204"/>
        <v>1.00050788</v>
      </c>
      <c r="F687" s="70">
        <f>(TRUNC(PRODUCT($E$12:$E686),16))</f>
        <v>1.2571979709848</v>
      </c>
      <c r="G687" s="70">
        <f t="shared" si="205"/>
        <v>1.2077668516550899</v>
      </c>
      <c r="H687" s="70">
        <f t="shared" si="206"/>
        <v>1.0409276999999999</v>
      </c>
      <c r="I687" s="69">
        <f t="shared" si="195"/>
        <v>0.04</v>
      </c>
      <c r="J687" s="71">
        <f t="shared" si="196"/>
        <v>45000</v>
      </c>
      <c r="K687" s="72">
        <f t="shared" si="197"/>
        <v>79</v>
      </c>
      <c r="L687" s="73">
        <f t="shared" si="191"/>
        <v>79</v>
      </c>
      <c r="M687" s="74">
        <f t="shared" si="192"/>
        <v>1.0123712810000001</v>
      </c>
      <c r="N687" s="74">
        <f t="shared" si="193"/>
        <v>1.0538053089999999</v>
      </c>
      <c r="O687" s="73">
        <f t="shared" si="198"/>
        <v>0</v>
      </c>
      <c r="P687" s="70">
        <f t="shared" si="199"/>
        <v>35.870223930000002</v>
      </c>
      <c r="Q687" s="70">
        <f t="shared" si="200"/>
        <v>0</v>
      </c>
      <c r="R687" s="75" t="str">
        <f t="shared" si="201"/>
        <v>A+J=</v>
      </c>
      <c r="S687" s="71">
        <f t="shared" si="202"/>
        <v>45184</v>
      </c>
      <c r="T687" s="8"/>
      <c r="U687" s="8"/>
      <c r="V687" s="8"/>
      <c r="W687" s="8"/>
      <c r="X687" s="1"/>
      <c r="Y687" s="8"/>
      <c r="Z687" s="8"/>
      <c r="AA687" s="8"/>
      <c r="AB687" s="8"/>
      <c r="AC687" s="8"/>
      <c r="AD687" s="9"/>
      <c r="AE687" s="8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</row>
    <row r="688" spans="1:191" x14ac:dyDescent="0.15">
      <c r="A688" s="68">
        <f t="shared" si="203"/>
        <v>45118</v>
      </c>
      <c r="B688" s="81">
        <f t="shared" si="194"/>
        <v>703.00343682999994</v>
      </c>
      <c r="C688" s="70">
        <f t="shared" si="190"/>
        <v>666.66699999999992</v>
      </c>
      <c r="D688" s="11">
        <f>IF(VLOOKUP(A688,[1]DI!$A$4:$B$15000,2)=0,D687,VLOOKUP(A688,[1]DI!$A$4:$B$15000,2))</f>
        <v>0.13650000000000001</v>
      </c>
      <c r="E688" s="70">
        <f t="shared" si="204"/>
        <v>1.00050788</v>
      </c>
      <c r="F688" s="70">
        <f>(TRUNC(PRODUCT($E$12:$E687),16))</f>
        <v>1.2578364766903101</v>
      </c>
      <c r="G688" s="70">
        <f t="shared" si="205"/>
        <v>1.2077668516550899</v>
      </c>
      <c r="H688" s="70">
        <f t="shared" si="206"/>
        <v>1.0414563699999999</v>
      </c>
      <c r="I688" s="69">
        <f t="shared" si="195"/>
        <v>0.04</v>
      </c>
      <c r="J688" s="71">
        <f t="shared" si="196"/>
        <v>45000</v>
      </c>
      <c r="K688" s="72">
        <f t="shared" si="197"/>
        <v>80</v>
      </c>
      <c r="L688" s="73">
        <f t="shared" si="191"/>
        <v>80</v>
      </c>
      <c r="M688" s="74">
        <f t="shared" si="192"/>
        <v>1.0125288569999999</v>
      </c>
      <c r="N688" s="74">
        <f t="shared" si="193"/>
        <v>1.0545046280000001</v>
      </c>
      <c r="O688" s="73">
        <f t="shared" si="198"/>
        <v>0</v>
      </c>
      <c r="P688" s="70">
        <f t="shared" si="199"/>
        <v>36.336436829999997</v>
      </c>
      <c r="Q688" s="70">
        <f t="shared" si="200"/>
        <v>0</v>
      </c>
      <c r="R688" s="75" t="str">
        <f t="shared" si="201"/>
        <v>A+J=</v>
      </c>
      <c r="S688" s="71">
        <f t="shared" si="202"/>
        <v>45184</v>
      </c>
      <c r="T688" s="8"/>
      <c r="U688" s="8"/>
      <c r="V688" s="8"/>
      <c r="W688" s="8"/>
      <c r="X688" s="1"/>
      <c r="Y688" s="8"/>
      <c r="Z688" s="8"/>
      <c r="AA688" s="8"/>
      <c r="AB688" s="8"/>
      <c r="AC688" s="8"/>
      <c r="AD688" s="9"/>
      <c r="AE688" s="8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</row>
    <row r="689" spans="1:191" x14ac:dyDescent="0.15">
      <c r="A689" s="68">
        <f t="shared" si="203"/>
        <v>45119</v>
      </c>
      <c r="B689" s="81">
        <f t="shared" si="194"/>
        <v>703.46995305999997</v>
      </c>
      <c r="C689" s="70">
        <f t="shared" si="190"/>
        <v>666.66699999999992</v>
      </c>
      <c r="D689" s="11">
        <f>IF(VLOOKUP(A689,[1]DI!$A$4:$B$15000,2)=0,D688,VLOOKUP(A689,[1]DI!$A$4:$B$15000,2))</f>
        <v>0.13650000000000001</v>
      </c>
      <c r="E689" s="70">
        <f t="shared" si="204"/>
        <v>1.00050788</v>
      </c>
      <c r="F689" s="70">
        <f>(TRUNC(PRODUCT($E$12:$E688),16))</f>
        <v>1.25847530668009</v>
      </c>
      <c r="G689" s="70">
        <f t="shared" si="205"/>
        <v>1.2077668516550899</v>
      </c>
      <c r="H689" s="70">
        <f t="shared" si="206"/>
        <v>1.0419852999999999</v>
      </c>
      <c r="I689" s="69">
        <f t="shared" si="195"/>
        <v>0.04</v>
      </c>
      <c r="J689" s="71">
        <f t="shared" si="196"/>
        <v>45000</v>
      </c>
      <c r="K689" s="72">
        <f t="shared" si="197"/>
        <v>81</v>
      </c>
      <c r="L689" s="73">
        <f t="shared" si="191"/>
        <v>81</v>
      </c>
      <c r="M689" s="74">
        <f t="shared" si="192"/>
        <v>1.012686457</v>
      </c>
      <c r="N689" s="74">
        <f t="shared" si="193"/>
        <v>1.055204402</v>
      </c>
      <c r="O689" s="73">
        <f t="shared" si="198"/>
        <v>0</v>
      </c>
      <c r="P689" s="70">
        <f t="shared" si="199"/>
        <v>36.80295306</v>
      </c>
      <c r="Q689" s="70">
        <f t="shared" si="200"/>
        <v>0</v>
      </c>
      <c r="R689" s="75" t="str">
        <f t="shared" si="201"/>
        <v>A+J=</v>
      </c>
      <c r="S689" s="71">
        <f t="shared" si="202"/>
        <v>45184</v>
      </c>
      <c r="T689" s="8"/>
      <c r="U689" s="8"/>
      <c r="V689" s="8"/>
      <c r="W689" s="8"/>
      <c r="X689" s="1"/>
      <c r="Y689" s="8"/>
      <c r="Z689" s="8"/>
      <c r="AA689" s="8"/>
      <c r="AB689" s="8"/>
      <c r="AC689" s="8"/>
      <c r="AD689" s="9"/>
      <c r="AE689" s="8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</row>
    <row r="690" spans="1:191" x14ac:dyDescent="0.15">
      <c r="A690" s="68">
        <f t="shared" si="203"/>
        <v>45120</v>
      </c>
      <c r="B690" s="81">
        <f t="shared" si="194"/>
        <v>703.9367792999999</v>
      </c>
      <c r="C690" s="70">
        <f t="shared" si="190"/>
        <v>666.66699999999992</v>
      </c>
      <c r="D690" s="11">
        <f>IF(VLOOKUP(A690,[1]DI!$A$4:$B$15000,2)=0,D689,VLOOKUP(A690,[1]DI!$A$4:$B$15000,2))</f>
        <v>0.13650000000000001</v>
      </c>
      <c r="E690" s="70">
        <f t="shared" si="204"/>
        <v>1.00050788</v>
      </c>
      <c r="F690" s="70">
        <f>(TRUNC(PRODUCT($E$12:$E689),16))</f>
        <v>1.2591144611188501</v>
      </c>
      <c r="G690" s="70">
        <f t="shared" si="205"/>
        <v>1.2077668516550899</v>
      </c>
      <c r="H690" s="70">
        <f t="shared" si="206"/>
        <v>1.0425145</v>
      </c>
      <c r="I690" s="69">
        <f t="shared" si="195"/>
        <v>0.04</v>
      </c>
      <c r="J690" s="71">
        <f t="shared" si="196"/>
        <v>45000</v>
      </c>
      <c r="K690" s="72">
        <f t="shared" si="197"/>
        <v>82</v>
      </c>
      <c r="L690" s="73">
        <f t="shared" si="191"/>
        <v>82</v>
      </c>
      <c r="M690" s="74">
        <f t="shared" si="192"/>
        <v>1.0128440809999999</v>
      </c>
      <c r="N690" s="74">
        <f t="shared" si="193"/>
        <v>1.0559046409999999</v>
      </c>
      <c r="O690" s="73">
        <f t="shared" si="198"/>
        <v>0</v>
      </c>
      <c r="P690" s="70">
        <f t="shared" si="199"/>
        <v>37.269779300000003</v>
      </c>
      <c r="Q690" s="70">
        <f t="shared" si="200"/>
        <v>0</v>
      </c>
      <c r="R690" s="75" t="str">
        <f t="shared" si="201"/>
        <v>A+J=</v>
      </c>
      <c r="S690" s="71">
        <f t="shared" si="202"/>
        <v>45184</v>
      </c>
      <c r="T690" s="8"/>
      <c r="U690" s="8"/>
      <c r="V690" s="8"/>
      <c r="W690" s="8"/>
      <c r="X690" s="1"/>
      <c r="Y690" s="8"/>
      <c r="Z690" s="8"/>
      <c r="AA690" s="8"/>
      <c r="AB690" s="8"/>
      <c r="AC690" s="8"/>
      <c r="AD690" s="9"/>
      <c r="AE690" s="8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</row>
    <row r="691" spans="1:191" x14ac:dyDescent="0.15">
      <c r="A691" s="68">
        <f t="shared" si="203"/>
        <v>45121</v>
      </c>
      <c r="B691" s="81">
        <f t="shared" si="194"/>
        <v>704.40392285999997</v>
      </c>
      <c r="C691" s="70">
        <f t="shared" si="190"/>
        <v>666.66699999999992</v>
      </c>
      <c r="D691" s="11">
        <f>IF(VLOOKUP(A691,[1]DI!$A$4:$B$15000,2)=0,D690,VLOOKUP(A691,[1]DI!$A$4:$B$15000,2))</f>
        <v>0.13650000000000001</v>
      </c>
      <c r="E691" s="70">
        <f t="shared" si="204"/>
        <v>1.00050788</v>
      </c>
      <c r="F691" s="70">
        <f>(TRUNC(PRODUCT($E$12:$E690),16))</f>
        <v>1.25975394017136</v>
      </c>
      <c r="G691" s="70">
        <f t="shared" si="205"/>
        <v>1.2077668516550899</v>
      </c>
      <c r="H691" s="70">
        <f t="shared" si="206"/>
        <v>1.04304398</v>
      </c>
      <c r="I691" s="69">
        <f t="shared" si="195"/>
        <v>0.04</v>
      </c>
      <c r="J691" s="71">
        <f t="shared" si="196"/>
        <v>45000</v>
      </c>
      <c r="K691" s="72">
        <f t="shared" si="197"/>
        <v>83</v>
      </c>
      <c r="L691" s="73">
        <f t="shared" si="191"/>
        <v>83</v>
      </c>
      <c r="M691" s="74">
        <f t="shared" si="192"/>
        <v>1.01300173</v>
      </c>
      <c r="N691" s="74">
        <f t="shared" si="193"/>
        <v>1.0566053559999999</v>
      </c>
      <c r="O691" s="73">
        <f t="shared" si="198"/>
        <v>0</v>
      </c>
      <c r="P691" s="70">
        <f t="shared" si="199"/>
        <v>37.73692286</v>
      </c>
      <c r="Q691" s="70">
        <f t="shared" si="200"/>
        <v>0</v>
      </c>
      <c r="R691" s="75" t="str">
        <f t="shared" si="201"/>
        <v>A+J=</v>
      </c>
      <c r="S691" s="71">
        <f t="shared" si="202"/>
        <v>45184</v>
      </c>
      <c r="T691" s="8"/>
      <c r="U691" s="8"/>
      <c r="V691" s="8"/>
      <c r="W691" s="8"/>
      <c r="X691" s="1"/>
      <c r="Y691" s="8"/>
      <c r="Z691" s="8"/>
      <c r="AA691" s="8"/>
      <c r="AB691" s="8"/>
      <c r="AC691" s="8"/>
      <c r="AD691" s="9"/>
      <c r="AE691" s="8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</row>
    <row r="692" spans="1:191" x14ac:dyDescent="0.15">
      <c r="A692" s="68">
        <f t="shared" si="203"/>
        <v>45124</v>
      </c>
      <c r="B692" s="81">
        <f t="shared" si="194"/>
        <v>704.87137109999992</v>
      </c>
      <c r="C692" s="70">
        <f t="shared" si="190"/>
        <v>666.66699999999992</v>
      </c>
      <c r="D692" s="11">
        <f>IF(VLOOKUP(A692,[1]DI!$A$4:$B$15000,2)=0,D691,VLOOKUP(A692,[1]DI!$A$4:$B$15000,2))</f>
        <v>0.13650000000000001</v>
      </c>
      <c r="E692" s="70">
        <f t="shared" si="204"/>
        <v>1.00050788</v>
      </c>
      <c r="F692" s="70">
        <f>(TRUNC(PRODUCT($E$12:$E691),16))</f>
        <v>1.2603937440024899</v>
      </c>
      <c r="G692" s="70">
        <f t="shared" si="205"/>
        <v>1.2077668516550899</v>
      </c>
      <c r="H692" s="70">
        <f t="shared" si="206"/>
        <v>1.0435737199999999</v>
      </c>
      <c r="I692" s="69">
        <f t="shared" si="195"/>
        <v>0.04</v>
      </c>
      <c r="J692" s="71">
        <f t="shared" si="196"/>
        <v>45000</v>
      </c>
      <c r="K692" s="72">
        <f t="shared" si="197"/>
        <v>84</v>
      </c>
      <c r="L692" s="73">
        <f t="shared" si="191"/>
        <v>84</v>
      </c>
      <c r="M692" s="74">
        <f t="shared" si="192"/>
        <v>1.013159404</v>
      </c>
      <c r="N692" s="74">
        <f t="shared" si="193"/>
        <v>1.057306528</v>
      </c>
      <c r="O692" s="73">
        <f t="shared" si="198"/>
        <v>0</v>
      </c>
      <c r="P692" s="70">
        <f t="shared" si="199"/>
        <v>38.204371100000003</v>
      </c>
      <c r="Q692" s="70">
        <f t="shared" si="200"/>
        <v>0</v>
      </c>
      <c r="R692" s="75" t="str">
        <f t="shared" si="201"/>
        <v>A+J=</v>
      </c>
      <c r="S692" s="71">
        <f t="shared" si="202"/>
        <v>45184</v>
      </c>
      <c r="T692" s="8"/>
      <c r="U692" s="8"/>
      <c r="V692" s="8"/>
      <c r="W692" s="8"/>
      <c r="X692" s="1"/>
      <c r="Y692" s="8"/>
      <c r="Z692" s="8"/>
      <c r="AA692" s="8"/>
      <c r="AB692" s="8"/>
      <c r="AC692" s="8"/>
      <c r="AD692" s="9"/>
      <c r="AE692" s="8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</row>
    <row r="693" spans="1:191" x14ac:dyDescent="0.15">
      <c r="A693" s="68">
        <f t="shared" si="203"/>
        <v>45125</v>
      </c>
      <c r="B693" s="81">
        <f t="shared" si="194"/>
        <v>705.33912999999995</v>
      </c>
      <c r="C693" s="70">
        <f t="shared" si="190"/>
        <v>666.66699999999992</v>
      </c>
      <c r="D693" s="11">
        <f>IF(VLOOKUP(A693,[1]DI!$A$4:$B$15000,2)=0,D692,VLOOKUP(A693,[1]DI!$A$4:$B$15000,2))</f>
        <v>0.13650000000000001</v>
      </c>
      <c r="E693" s="70">
        <f t="shared" si="204"/>
        <v>1.00050788</v>
      </c>
      <c r="F693" s="70">
        <f>(TRUNC(PRODUCT($E$12:$E692),16))</f>
        <v>1.2610338727771999</v>
      </c>
      <c r="G693" s="70">
        <f t="shared" si="205"/>
        <v>1.2077668516550899</v>
      </c>
      <c r="H693" s="70">
        <f t="shared" si="206"/>
        <v>1.04410373</v>
      </c>
      <c r="I693" s="69">
        <f t="shared" si="195"/>
        <v>0.04</v>
      </c>
      <c r="J693" s="71">
        <f t="shared" si="196"/>
        <v>45000</v>
      </c>
      <c r="K693" s="72">
        <f t="shared" si="197"/>
        <v>85</v>
      </c>
      <c r="L693" s="73">
        <f t="shared" si="191"/>
        <v>85</v>
      </c>
      <c r="M693" s="74">
        <f t="shared" si="192"/>
        <v>1.013317102</v>
      </c>
      <c r="N693" s="74">
        <f t="shared" si="193"/>
        <v>1.058008166</v>
      </c>
      <c r="O693" s="73">
        <f t="shared" si="198"/>
        <v>0</v>
      </c>
      <c r="P693" s="70">
        <f t="shared" si="199"/>
        <v>38.672130000000003</v>
      </c>
      <c r="Q693" s="70">
        <f t="shared" si="200"/>
        <v>0</v>
      </c>
      <c r="R693" s="75" t="str">
        <f t="shared" si="201"/>
        <v>A+J=</v>
      </c>
      <c r="S693" s="71">
        <f t="shared" si="202"/>
        <v>45184</v>
      </c>
      <c r="T693" s="8"/>
      <c r="U693" s="8"/>
      <c r="V693" s="8"/>
      <c r="W693" s="8"/>
      <c r="X693" s="1"/>
      <c r="Y693" s="8"/>
      <c r="Z693" s="8"/>
      <c r="AA693" s="8"/>
      <c r="AB693" s="8"/>
      <c r="AC693" s="8"/>
      <c r="AD693" s="9"/>
      <c r="AE693" s="8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</row>
    <row r="694" spans="1:191" x14ac:dyDescent="0.15">
      <c r="A694" s="68">
        <f t="shared" si="203"/>
        <v>45126</v>
      </c>
      <c r="B694" s="81">
        <f t="shared" si="194"/>
        <v>705.80719956999997</v>
      </c>
      <c r="C694" s="70">
        <f t="shared" si="190"/>
        <v>666.66699999999992</v>
      </c>
      <c r="D694" s="11">
        <f>IF(VLOOKUP(A694,[1]DI!$A$4:$B$15000,2)=0,D693,VLOOKUP(A694,[1]DI!$A$4:$B$15000,2))</f>
        <v>0.13650000000000001</v>
      </c>
      <c r="E694" s="70">
        <f t="shared" si="204"/>
        <v>1.00050788</v>
      </c>
      <c r="F694" s="70">
        <f>(TRUNC(PRODUCT($E$12:$E693),16))</f>
        <v>1.2616743266604999</v>
      </c>
      <c r="G694" s="70">
        <f t="shared" si="205"/>
        <v>1.2077668516550899</v>
      </c>
      <c r="H694" s="70">
        <f t="shared" si="206"/>
        <v>1.04463401</v>
      </c>
      <c r="I694" s="69">
        <f t="shared" si="195"/>
        <v>0.04</v>
      </c>
      <c r="J694" s="71">
        <f t="shared" si="196"/>
        <v>45000</v>
      </c>
      <c r="K694" s="72">
        <f t="shared" si="197"/>
        <v>86</v>
      </c>
      <c r="L694" s="73">
        <f t="shared" si="191"/>
        <v>86</v>
      </c>
      <c r="M694" s="74">
        <f t="shared" si="192"/>
        <v>1.0134748250000001</v>
      </c>
      <c r="N694" s="74">
        <f t="shared" si="193"/>
        <v>1.05871027</v>
      </c>
      <c r="O694" s="73">
        <f t="shared" si="198"/>
        <v>0</v>
      </c>
      <c r="P694" s="70">
        <f t="shared" si="199"/>
        <v>39.14019957</v>
      </c>
      <c r="Q694" s="70">
        <f t="shared" si="200"/>
        <v>0</v>
      </c>
      <c r="R694" s="75" t="str">
        <f t="shared" si="201"/>
        <v>A+J=</v>
      </c>
      <c r="S694" s="71">
        <f t="shared" si="202"/>
        <v>45184</v>
      </c>
      <c r="T694" s="8"/>
      <c r="U694" s="8"/>
      <c r="V694" s="8"/>
      <c r="W694" s="8"/>
      <c r="X694" s="1"/>
      <c r="Y694" s="8"/>
      <c r="Z694" s="8"/>
      <c r="AA694" s="8"/>
      <c r="AB694" s="8"/>
      <c r="AC694" s="8"/>
      <c r="AD694" s="9"/>
      <c r="AE694" s="8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</row>
    <row r="695" spans="1:191" x14ac:dyDescent="0.15">
      <c r="A695" s="68">
        <f t="shared" si="203"/>
        <v>45127</v>
      </c>
      <c r="B695" s="81">
        <f t="shared" si="194"/>
        <v>706.27558046999991</v>
      </c>
      <c r="C695" s="70">
        <f t="shared" si="190"/>
        <v>666.66699999999992</v>
      </c>
      <c r="D695" s="11">
        <f>IF(VLOOKUP(A695,[1]DI!$A$4:$B$15000,2)=0,D694,VLOOKUP(A695,[1]DI!$A$4:$B$15000,2))</f>
        <v>0.13650000000000001</v>
      </c>
      <c r="E695" s="70">
        <f t="shared" si="204"/>
        <v>1.00050788</v>
      </c>
      <c r="F695" s="70">
        <f>(TRUNC(PRODUCT($E$12:$E694),16))</f>
        <v>1.2623151058175299</v>
      </c>
      <c r="G695" s="70">
        <f t="shared" si="205"/>
        <v>1.2077668516550899</v>
      </c>
      <c r="H695" s="70">
        <f t="shared" si="206"/>
        <v>1.0451645599999999</v>
      </c>
      <c r="I695" s="69">
        <f t="shared" si="195"/>
        <v>0.04</v>
      </c>
      <c r="J695" s="71">
        <f t="shared" si="196"/>
        <v>45000</v>
      </c>
      <c r="K695" s="72">
        <f t="shared" si="197"/>
        <v>87</v>
      </c>
      <c r="L695" s="73">
        <f t="shared" si="191"/>
        <v>87</v>
      </c>
      <c r="M695" s="74">
        <f t="shared" si="192"/>
        <v>1.0136325719999999</v>
      </c>
      <c r="N695" s="74">
        <f t="shared" si="193"/>
        <v>1.0594128410000001</v>
      </c>
      <c r="O695" s="73">
        <f t="shared" si="198"/>
        <v>0</v>
      </c>
      <c r="P695" s="70">
        <f t="shared" si="199"/>
        <v>39.60858047</v>
      </c>
      <c r="Q695" s="70">
        <f t="shared" si="200"/>
        <v>0</v>
      </c>
      <c r="R695" s="75" t="str">
        <f t="shared" si="201"/>
        <v>A+J=</v>
      </c>
      <c r="S695" s="71">
        <f t="shared" si="202"/>
        <v>45184</v>
      </c>
      <c r="T695" s="8"/>
      <c r="U695" s="8"/>
      <c r="V695" s="8"/>
      <c r="W695" s="8"/>
      <c r="X695" s="1"/>
      <c r="Y695" s="8"/>
      <c r="Z695" s="8"/>
      <c r="AA695" s="8"/>
      <c r="AB695" s="8"/>
      <c r="AC695" s="8"/>
      <c r="AD695" s="9"/>
      <c r="AE695" s="8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</row>
    <row r="696" spans="1:191" x14ac:dyDescent="0.15">
      <c r="A696" s="68">
        <f t="shared" si="203"/>
        <v>45128</v>
      </c>
      <c r="B696" s="81">
        <f t="shared" si="194"/>
        <v>706.74426602999995</v>
      </c>
      <c r="C696" s="70">
        <f t="shared" si="190"/>
        <v>666.66699999999992</v>
      </c>
      <c r="D696" s="11">
        <f>IF(VLOOKUP(A696,[1]DI!$A$4:$B$15000,2)=0,D695,VLOOKUP(A696,[1]DI!$A$4:$B$15000,2))</f>
        <v>0.13650000000000001</v>
      </c>
      <c r="E696" s="70">
        <f t="shared" si="204"/>
        <v>1.00050788</v>
      </c>
      <c r="F696" s="70">
        <f>(TRUNC(PRODUCT($E$12:$E695),16))</f>
        <v>1.2629562104134699</v>
      </c>
      <c r="G696" s="70">
        <f t="shared" si="205"/>
        <v>1.2077668516550899</v>
      </c>
      <c r="H696" s="70">
        <f t="shared" si="206"/>
        <v>1.04569537</v>
      </c>
      <c r="I696" s="69">
        <f t="shared" si="195"/>
        <v>0.04</v>
      </c>
      <c r="J696" s="71">
        <f t="shared" si="196"/>
        <v>45000</v>
      </c>
      <c r="K696" s="72">
        <f t="shared" si="197"/>
        <v>88</v>
      </c>
      <c r="L696" s="73">
        <f t="shared" si="191"/>
        <v>88</v>
      </c>
      <c r="M696" s="74">
        <f t="shared" si="192"/>
        <v>1.013790344</v>
      </c>
      <c r="N696" s="74">
        <f t="shared" si="193"/>
        <v>1.0601158690000001</v>
      </c>
      <c r="O696" s="73">
        <f t="shared" si="198"/>
        <v>0</v>
      </c>
      <c r="P696" s="70">
        <f t="shared" si="199"/>
        <v>40.077266029999997</v>
      </c>
      <c r="Q696" s="70">
        <f t="shared" si="200"/>
        <v>0</v>
      </c>
      <c r="R696" s="75" t="str">
        <f t="shared" si="201"/>
        <v>A+J=</v>
      </c>
      <c r="S696" s="71">
        <f t="shared" si="202"/>
        <v>45184</v>
      </c>
      <c r="T696" s="8"/>
      <c r="U696" s="8"/>
      <c r="V696" s="8"/>
      <c r="W696" s="8"/>
      <c r="X696" s="1"/>
      <c r="Y696" s="8"/>
      <c r="Z696" s="8"/>
      <c r="AA696" s="8"/>
      <c r="AB696" s="8"/>
      <c r="AC696" s="8"/>
      <c r="AD696" s="9"/>
      <c r="AE696" s="8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</row>
    <row r="697" spans="1:191" x14ac:dyDescent="0.15">
      <c r="A697" s="68">
        <f t="shared" si="203"/>
        <v>45131</v>
      </c>
      <c r="B697" s="81">
        <f t="shared" si="194"/>
        <v>707.21326892999991</v>
      </c>
      <c r="C697" s="70">
        <f t="shared" si="190"/>
        <v>666.66699999999992</v>
      </c>
      <c r="D697" s="11">
        <f>IF(VLOOKUP(A697,[1]DI!$A$4:$B$15000,2)=0,D696,VLOOKUP(A697,[1]DI!$A$4:$B$15000,2))</f>
        <v>0.13650000000000001</v>
      </c>
      <c r="E697" s="70">
        <f t="shared" si="204"/>
        <v>1.00050788</v>
      </c>
      <c r="F697" s="70">
        <f>(TRUNC(PRODUCT($E$12:$E696),16))</f>
        <v>1.26359764061362</v>
      </c>
      <c r="G697" s="70">
        <f t="shared" si="205"/>
        <v>1.2077668516550899</v>
      </c>
      <c r="H697" s="70">
        <f t="shared" si="206"/>
        <v>1.04622646</v>
      </c>
      <c r="I697" s="69">
        <f t="shared" si="195"/>
        <v>0.04</v>
      </c>
      <c r="J697" s="71">
        <f t="shared" si="196"/>
        <v>45000</v>
      </c>
      <c r="K697" s="72">
        <f t="shared" si="197"/>
        <v>89</v>
      </c>
      <c r="L697" s="73">
        <f t="shared" si="191"/>
        <v>89</v>
      </c>
      <c r="M697" s="74">
        <f t="shared" si="192"/>
        <v>1.0139481400000001</v>
      </c>
      <c r="N697" s="74">
        <f t="shared" si="193"/>
        <v>1.060819373</v>
      </c>
      <c r="O697" s="73">
        <f t="shared" si="198"/>
        <v>0</v>
      </c>
      <c r="P697" s="70">
        <f t="shared" si="199"/>
        <v>40.546268929999997</v>
      </c>
      <c r="Q697" s="70">
        <f t="shared" si="200"/>
        <v>0</v>
      </c>
      <c r="R697" s="75" t="str">
        <f t="shared" si="201"/>
        <v>A+J=</v>
      </c>
      <c r="S697" s="71">
        <f t="shared" si="202"/>
        <v>45184</v>
      </c>
      <c r="T697" s="8"/>
      <c r="U697" s="8"/>
      <c r="V697" s="8"/>
      <c r="W697" s="8"/>
      <c r="X697" s="1"/>
      <c r="Y697" s="8"/>
      <c r="Z697" s="8"/>
      <c r="AA697" s="8"/>
      <c r="AB697" s="8"/>
      <c r="AC697" s="8"/>
      <c r="AD697" s="9"/>
      <c r="AE697" s="8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</row>
    <row r="698" spans="1:191" x14ac:dyDescent="0.15">
      <c r="A698" s="68">
        <f t="shared" si="203"/>
        <v>45132</v>
      </c>
      <c r="B698" s="81">
        <f t="shared" si="194"/>
        <v>707.68258383999989</v>
      </c>
      <c r="C698" s="70">
        <f t="shared" ref="C698:C761" si="207">(C697-Q697)</f>
        <v>666.66699999999992</v>
      </c>
      <c r="D698" s="11">
        <f>IF(VLOOKUP(A698,[1]DI!$A$4:$B$15000,2)=0,D697,VLOOKUP(A698,[1]DI!$A$4:$B$15000,2))</f>
        <v>0.13650000000000001</v>
      </c>
      <c r="E698" s="70">
        <f t="shared" si="204"/>
        <v>1.00050788</v>
      </c>
      <c r="F698" s="70">
        <f>(TRUNC(PRODUCT($E$12:$E697),16))</f>
        <v>1.2642393965833301</v>
      </c>
      <c r="G698" s="70">
        <f t="shared" si="205"/>
        <v>1.2077668516550899</v>
      </c>
      <c r="H698" s="70">
        <f t="shared" si="206"/>
        <v>1.0467578200000001</v>
      </c>
      <c r="I698" s="69">
        <f t="shared" si="195"/>
        <v>0.04</v>
      </c>
      <c r="J698" s="71">
        <f t="shared" si="196"/>
        <v>45000</v>
      </c>
      <c r="K698" s="72">
        <f t="shared" si="197"/>
        <v>90</v>
      </c>
      <c r="L698" s="73">
        <f t="shared" ref="L698:L761" si="208">IF(AND(K698=1,K697=1),1,IF(K698&gt;0,IF(K698=K697,K698+1,K698),0))</f>
        <v>90</v>
      </c>
      <c r="M698" s="74">
        <f t="shared" ref="M698:M761" si="209">ROUND((I698+1)^(L698/252),9)</f>
        <v>1.0141059610000001</v>
      </c>
      <c r="N698" s="74">
        <f t="shared" ref="N698:N761" si="210">ROUND(H698*M698,9)</f>
        <v>1.0615233449999999</v>
      </c>
      <c r="O698" s="73">
        <f t="shared" si="198"/>
        <v>0</v>
      </c>
      <c r="P698" s="70">
        <f t="shared" si="199"/>
        <v>41.015583839999998</v>
      </c>
      <c r="Q698" s="70">
        <f t="shared" si="200"/>
        <v>0</v>
      </c>
      <c r="R698" s="75" t="str">
        <f t="shared" si="201"/>
        <v>A+J=</v>
      </c>
      <c r="S698" s="71">
        <f t="shared" si="202"/>
        <v>45184</v>
      </c>
      <c r="T698" s="8"/>
      <c r="U698" s="8"/>
      <c r="V698" s="8"/>
      <c r="W698" s="8"/>
      <c r="X698" s="1"/>
      <c r="Y698" s="8"/>
      <c r="Z698" s="8"/>
      <c r="AA698" s="8"/>
      <c r="AB698" s="8"/>
      <c r="AC698" s="8"/>
      <c r="AD698" s="9"/>
      <c r="AE698" s="8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</row>
    <row r="699" spans="1:191" x14ac:dyDescent="0.15">
      <c r="A699" s="68">
        <f t="shared" si="203"/>
        <v>45133</v>
      </c>
      <c r="B699" s="81">
        <f t="shared" si="194"/>
        <v>708.15221006999991</v>
      </c>
      <c r="C699" s="70">
        <f t="shared" si="207"/>
        <v>666.66699999999992</v>
      </c>
      <c r="D699" s="11">
        <f>IF(VLOOKUP(A699,[1]DI!$A$4:$B$15000,2)=0,D698,VLOOKUP(A699,[1]DI!$A$4:$B$15000,2))</f>
        <v>0.13650000000000001</v>
      </c>
      <c r="E699" s="70">
        <f t="shared" si="204"/>
        <v>1.00050788</v>
      </c>
      <c r="F699" s="70">
        <f>(TRUNC(PRODUCT($E$12:$E698),16))</f>
        <v>1.26488147848807</v>
      </c>
      <c r="G699" s="70">
        <f t="shared" si="205"/>
        <v>1.2077668516550899</v>
      </c>
      <c r="H699" s="70">
        <f t="shared" si="206"/>
        <v>1.0472894500000001</v>
      </c>
      <c r="I699" s="69">
        <f t="shared" si="195"/>
        <v>0.04</v>
      </c>
      <c r="J699" s="71">
        <f t="shared" si="196"/>
        <v>45000</v>
      </c>
      <c r="K699" s="72">
        <f t="shared" si="197"/>
        <v>91</v>
      </c>
      <c r="L699" s="73">
        <f t="shared" si="208"/>
        <v>91</v>
      </c>
      <c r="M699" s="74">
        <f t="shared" si="209"/>
        <v>1.014263806</v>
      </c>
      <c r="N699" s="74">
        <f t="shared" si="210"/>
        <v>1.0622277840000001</v>
      </c>
      <c r="O699" s="73">
        <f t="shared" si="198"/>
        <v>0</v>
      </c>
      <c r="P699" s="70">
        <f t="shared" si="199"/>
        <v>41.485210070000001</v>
      </c>
      <c r="Q699" s="70">
        <f t="shared" si="200"/>
        <v>0</v>
      </c>
      <c r="R699" s="75" t="str">
        <f t="shared" si="201"/>
        <v>A+J=</v>
      </c>
      <c r="S699" s="71">
        <f t="shared" si="202"/>
        <v>45184</v>
      </c>
      <c r="T699" s="8"/>
      <c r="U699" s="8"/>
      <c r="V699" s="8"/>
      <c r="W699" s="8"/>
      <c r="X699" s="1"/>
      <c r="Y699" s="8"/>
      <c r="Z699" s="8"/>
      <c r="AA699" s="8"/>
      <c r="AB699" s="8"/>
      <c r="AC699" s="8"/>
      <c r="AD699" s="9"/>
      <c r="AE699" s="8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</row>
    <row r="700" spans="1:191" x14ac:dyDescent="0.15">
      <c r="A700" s="68">
        <f t="shared" si="203"/>
        <v>45134</v>
      </c>
      <c r="B700" s="81">
        <f t="shared" si="194"/>
        <v>708.62214096999992</v>
      </c>
      <c r="C700" s="70">
        <f t="shared" si="207"/>
        <v>666.66699999999992</v>
      </c>
      <c r="D700" s="11">
        <f>IF(VLOOKUP(A700,[1]DI!$A$4:$B$15000,2)=0,D699,VLOOKUP(A700,[1]DI!$A$4:$B$15000,2))</f>
        <v>0.13650000000000001</v>
      </c>
      <c r="E700" s="70">
        <f t="shared" si="204"/>
        <v>1.00050788</v>
      </c>
      <c r="F700" s="70">
        <f>(TRUNC(PRODUCT($E$12:$E699),16))</f>
        <v>1.26552388649336</v>
      </c>
      <c r="G700" s="70">
        <f t="shared" si="205"/>
        <v>1.2077668516550899</v>
      </c>
      <c r="H700" s="70">
        <f t="shared" si="206"/>
        <v>1.04782134</v>
      </c>
      <c r="I700" s="69">
        <f t="shared" si="195"/>
        <v>0.04</v>
      </c>
      <c r="J700" s="71">
        <f t="shared" si="196"/>
        <v>45000</v>
      </c>
      <c r="K700" s="72">
        <f t="shared" si="197"/>
        <v>92</v>
      </c>
      <c r="L700" s="73">
        <f t="shared" si="208"/>
        <v>92</v>
      </c>
      <c r="M700" s="74">
        <f t="shared" si="209"/>
        <v>1.014421676</v>
      </c>
      <c r="N700" s="74">
        <f t="shared" si="210"/>
        <v>1.0629326800000001</v>
      </c>
      <c r="O700" s="73">
        <f t="shared" si="198"/>
        <v>0</v>
      </c>
      <c r="P700" s="70">
        <f t="shared" si="199"/>
        <v>41.955140970000002</v>
      </c>
      <c r="Q700" s="70">
        <f t="shared" si="200"/>
        <v>0</v>
      </c>
      <c r="R700" s="75" t="str">
        <f t="shared" si="201"/>
        <v>A+J=</v>
      </c>
      <c r="S700" s="71">
        <f t="shared" si="202"/>
        <v>45184</v>
      </c>
      <c r="T700" s="8"/>
      <c r="U700" s="8"/>
      <c r="V700" s="8"/>
      <c r="W700" s="8"/>
      <c r="X700" s="1"/>
      <c r="Y700" s="8"/>
      <c r="Z700" s="8"/>
      <c r="AA700" s="8"/>
      <c r="AB700" s="8"/>
      <c r="AC700" s="8"/>
      <c r="AD700" s="9"/>
      <c r="AE700" s="8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</row>
    <row r="701" spans="1:191" x14ac:dyDescent="0.15">
      <c r="A701" s="68">
        <f t="shared" si="203"/>
        <v>45135</v>
      </c>
      <c r="B701" s="81">
        <f t="shared" si="194"/>
        <v>709.09239053999988</v>
      </c>
      <c r="C701" s="70">
        <f t="shared" si="207"/>
        <v>666.66699999999992</v>
      </c>
      <c r="D701" s="11">
        <f>IF(VLOOKUP(A701,[1]DI!$A$4:$B$15000,2)=0,D700,VLOOKUP(A701,[1]DI!$A$4:$B$15000,2))</f>
        <v>0.13650000000000001</v>
      </c>
      <c r="E701" s="70">
        <f t="shared" si="204"/>
        <v>1.00050788</v>
      </c>
      <c r="F701" s="70">
        <f>(TRUNC(PRODUCT($E$12:$E700),16))</f>
        <v>1.2661666207648301</v>
      </c>
      <c r="G701" s="70">
        <f t="shared" si="205"/>
        <v>1.2077668516550899</v>
      </c>
      <c r="H701" s="70">
        <f t="shared" si="206"/>
        <v>1.0483535100000001</v>
      </c>
      <c r="I701" s="69">
        <f t="shared" si="195"/>
        <v>0.04</v>
      </c>
      <c r="J701" s="71">
        <f t="shared" si="196"/>
        <v>45000</v>
      </c>
      <c r="K701" s="72">
        <f t="shared" si="197"/>
        <v>93</v>
      </c>
      <c r="L701" s="73">
        <f t="shared" si="208"/>
        <v>93</v>
      </c>
      <c r="M701" s="74">
        <f t="shared" si="209"/>
        <v>1.0145795710000001</v>
      </c>
      <c r="N701" s="74">
        <f t="shared" si="210"/>
        <v>1.0636380540000001</v>
      </c>
      <c r="O701" s="73">
        <f t="shared" si="198"/>
        <v>0</v>
      </c>
      <c r="P701" s="70">
        <f t="shared" si="199"/>
        <v>42.425390540000002</v>
      </c>
      <c r="Q701" s="70">
        <f t="shared" si="200"/>
        <v>0</v>
      </c>
      <c r="R701" s="75" t="str">
        <f t="shared" si="201"/>
        <v>A+J=</v>
      </c>
      <c r="S701" s="71">
        <f t="shared" si="202"/>
        <v>45184</v>
      </c>
      <c r="T701" s="8"/>
      <c r="U701" s="8"/>
      <c r="V701" s="8"/>
      <c r="W701" s="8"/>
      <c r="X701" s="1"/>
      <c r="Y701" s="8"/>
      <c r="Z701" s="8"/>
      <c r="AA701" s="8"/>
      <c r="AB701" s="8"/>
      <c r="AC701" s="8"/>
      <c r="AD701" s="9"/>
      <c r="AE701" s="8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</row>
    <row r="702" spans="1:191" x14ac:dyDescent="0.15">
      <c r="A702" s="68">
        <f t="shared" si="203"/>
        <v>45138</v>
      </c>
      <c r="B702" s="81">
        <f t="shared" si="194"/>
        <v>709.56295210999997</v>
      </c>
      <c r="C702" s="70">
        <f t="shared" si="207"/>
        <v>666.66699999999992</v>
      </c>
      <c r="D702" s="11">
        <f>IF(VLOOKUP(A702,[1]DI!$A$4:$B$15000,2)=0,D701,VLOOKUP(A702,[1]DI!$A$4:$B$15000,2))</f>
        <v>0.13650000000000001</v>
      </c>
      <c r="E702" s="70">
        <f t="shared" si="204"/>
        <v>1.00050788</v>
      </c>
      <c r="F702" s="70">
        <f>(TRUNC(PRODUCT($E$12:$E701),16))</f>
        <v>1.26680968146819</v>
      </c>
      <c r="G702" s="70">
        <f t="shared" si="205"/>
        <v>1.2077668516550899</v>
      </c>
      <c r="H702" s="70">
        <f t="shared" si="206"/>
        <v>1.0488859500000001</v>
      </c>
      <c r="I702" s="69">
        <f t="shared" si="195"/>
        <v>0.04</v>
      </c>
      <c r="J702" s="71">
        <f t="shared" si="196"/>
        <v>45000</v>
      </c>
      <c r="K702" s="72">
        <f t="shared" si="197"/>
        <v>94</v>
      </c>
      <c r="L702" s="73">
        <f t="shared" si="208"/>
        <v>94</v>
      </c>
      <c r="M702" s="74">
        <f t="shared" si="209"/>
        <v>1.0147374899999999</v>
      </c>
      <c r="N702" s="74">
        <f t="shared" si="210"/>
        <v>1.064343896</v>
      </c>
      <c r="O702" s="73">
        <f t="shared" si="198"/>
        <v>0</v>
      </c>
      <c r="P702" s="70">
        <f t="shared" si="199"/>
        <v>42.895952110000003</v>
      </c>
      <c r="Q702" s="70">
        <f t="shared" si="200"/>
        <v>0</v>
      </c>
      <c r="R702" s="75" t="str">
        <f t="shared" si="201"/>
        <v>A+J=</v>
      </c>
      <c r="S702" s="71">
        <f t="shared" si="202"/>
        <v>45184</v>
      </c>
      <c r="T702" s="8"/>
      <c r="U702" s="8"/>
      <c r="V702" s="8"/>
      <c r="W702" s="8"/>
      <c r="X702" s="1"/>
      <c r="Y702" s="8"/>
      <c r="Z702" s="8"/>
      <c r="AA702" s="8"/>
      <c r="AB702" s="8"/>
      <c r="AC702" s="8"/>
      <c r="AD702" s="9"/>
      <c r="AE702" s="8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</row>
    <row r="703" spans="1:191" x14ac:dyDescent="0.15">
      <c r="A703" s="68">
        <f t="shared" si="203"/>
        <v>45139</v>
      </c>
      <c r="B703" s="81">
        <f t="shared" si="194"/>
        <v>710.03382567999995</v>
      </c>
      <c r="C703" s="70">
        <f t="shared" si="207"/>
        <v>666.66699999999992</v>
      </c>
      <c r="D703" s="11">
        <f>IF(VLOOKUP(A703,[1]DI!$A$4:$B$15000,2)=0,D702,VLOOKUP(A703,[1]DI!$A$4:$B$15000,2))</f>
        <v>0.13650000000000001</v>
      </c>
      <c r="E703" s="70">
        <f t="shared" si="204"/>
        <v>1.00050788</v>
      </c>
      <c r="F703" s="70">
        <f>(TRUNC(PRODUCT($E$12:$E702),16))</f>
        <v>1.26745306876921</v>
      </c>
      <c r="G703" s="70">
        <f t="shared" si="205"/>
        <v>1.2077668516550899</v>
      </c>
      <c r="H703" s="70">
        <f t="shared" si="206"/>
        <v>1.0494186599999999</v>
      </c>
      <c r="I703" s="69">
        <f t="shared" si="195"/>
        <v>0.04</v>
      </c>
      <c r="J703" s="71">
        <f t="shared" si="196"/>
        <v>45000</v>
      </c>
      <c r="K703" s="72">
        <f t="shared" si="197"/>
        <v>95</v>
      </c>
      <c r="L703" s="73">
        <f t="shared" si="208"/>
        <v>95</v>
      </c>
      <c r="M703" s="74">
        <f t="shared" si="209"/>
        <v>1.014895434</v>
      </c>
      <c r="N703" s="74">
        <f t="shared" si="210"/>
        <v>1.065050206</v>
      </c>
      <c r="O703" s="73">
        <f t="shared" si="198"/>
        <v>0</v>
      </c>
      <c r="P703" s="70">
        <f t="shared" si="199"/>
        <v>43.366825679999998</v>
      </c>
      <c r="Q703" s="70">
        <f t="shared" si="200"/>
        <v>0</v>
      </c>
      <c r="R703" s="75" t="str">
        <f t="shared" si="201"/>
        <v>A+J=</v>
      </c>
      <c r="S703" s="71">
        <f t="shared" si="202"/>
        <v>45184</v>
      </c>
      <c r="T703" s="8"/>
      <c r="U703" s="8"/>
      <c r="V703" s="8"/>
      <c r="W703" s="8"/>
      <c r="X703" s="1"/>
      <c r="Y703" s="8"/>
      <c r="Z703" s="8"/>
      <c r="AA703" s="8"/>
      <c r="AB703" s="8"/>
      <c r="AC703" s="8"/>
      <c r="AD703" s="9"/>
      <c r="AE703" s="8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</row>
    <row r="704" spans="1:191" x14ac:dyDescent="0.15">
      <c r="A704" s="68">
        <f t="shared" si="203"/>
        <v>45140</v>
      </c>
      <c r="B704" s="81">
        <f t="shared" si="194"/>
        <v>710.50501124999994</v>
      </c>
      <c r="C704" s="70">
        <f t="shared" si="207"/>
        <v>666.66699999999992</v>
      </c>
      <c r="D704" s="11">
        <f>IF(VLOOKUP(A704,[1]DI!$A$4:$B$15000,2)=0,D703,VLOOKUP(A704,[1]DI!$A$4:$B$15000,2))</f>
        <v>0.13650000000000001</v>
      </c>
      <c r="E704" s="70">
        <f t="shared" si="204"/>
        <v>1.00050788</v>
      </c>
      <c r="F704" s="70">
        <f>(TRUNC(PRODUCT($E$12:$E703),16))</f>
        <v>1.2680967828337799</v>
      </c>
      <c r="G704" s="70">
        <f t="shared" si="205"/>
        <v>1.2077668516550899</v>
      </c>
      <c r="H704" s="70">
        <f t="shared" si="206"/>
        <v>1.04995164</v>
      </c>
      <c r="I704" s="69">
        <f t="shared" si="195"/>
        <v>0.04</v>
      </c>
      <c r="J704" s="71">
        <f t="shared" si="196"/>
        <v>45000</v>
      </c>
      <c r="K704" s="72">
        <f t="shared" si="197"/>
        <v>96</v>
      </c>
      <c r="L704" s="73">
        <f t="shared" si="208"/>
        <v>96</v>
      </c>
      <c r="M704" s="74">
        <f t="shared" si="209"/>
        <v>1.0150534019999999</v>
      </c>
      <c r="N704" s="74">
        <f t="shared" si="210"/>
        <v>1.0657569840000001</v>
      </c>
      <c r="O704" s="73">
        <f t="shared" si="198"/>
        <v>0</v>
      </c>
      <c r="P704" s="70">
        <f t="shared" si="199"/>
        <v>43.838011250000001</v>
      </c>
      <c r="Q704" s="70">
        <f t="shared" si="200"/>
        <v>0</v>
      </c>
      <c r="R704" s="75" t="str">
        <f t="shared" si="201"/>
        <v>A+J=</v>
      </c>
      <c r="S704" s="71">
        <f t="shared" si="202"/>
        <v>45184</v>
      </c>
      <c r="T704" s="8"/>
      <c r="U704" s="8"/>
      <c r="V704" s="8"/>
      <c r="W704" s="8"/>
      <c r="X704" s="1"/>
      <c r="Y704" s="8"/>
      <c r="Z704" s="8"/>
      <c r="AA704" s="8"/>
      <c r="AB704" s="8"/>
      <c r="AC704" s="8"/>
      <c r="AD704" s="9"/>
      <c r="AE704" s="8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</row>
    <row r="705" spans="1:191" x14ac:dyDescent="0.15">
      <c r="A705" s="68">
        <f t="shared" si="203"/>
        <v>45141</v>
      </c>
      <c r="B705" s="81">
        <f t="shared" si="194"/>
        <v>710.97650947999989</v>
      </c>
      <c r="C705" s="70">
        <f t="shared" si="207"/>
        <v>666.66699999999992</v>
      </c>
      <c r="D705" s="11">
        <f>IF(VLOOKUP(A705,[1]DI!$A$4:$B$15000,2)=0,D704,VLOOKUP(A705,[1]DI!$A$4:$B$15000,2))</f>
        <v>0.13150000000000001</v>
      </c>
      <c r="E705" s="70">
        <f t="shared" si="204"/>
        <v>1.0004903700000001</v>
      </c>
      <c r="F705" s="70">
        <f>(TRUNC(PRODUCT($E$12:$E704),16))</f>
        <v>1.2687408238278399</v>
      </c>
      <c r="G705" s="70">
        <f t="shared" si="205"/>
        <v>1.2077668516550899</v>
      </c>
      <c r="H705" s="70">
        <f t="shared" si="206"/>
        <v>1.0504848899999999</v>
      </c>
      <c r="I705" s="69">
        <f t="shared" si="195"/>
        <v>0.04</v>
      </c>
      <c r="J705" s="71">
        <f t="shared" si="196"/>
        <v>45000</v>
      </c>
      <c r="K705" s="72">
        <f t="shared" si="197"/>
        <v>97</v>
      </c>
      <c r="L705" s="73">
        <f t="shared" si="208"/>
        <v>97</v>
      </c>
      <c r="M705" s="74">
        <f t="shared" si="209"/>
        <v>1.0152113949999999</v>
      </c>
      <c r="N705" s="74">
        <f t="shared" si="210"/>
        <v>1.0664642310000001</v>
      </c>
      <c r="O705" s="73">
        <f t="shared" si="198"/>
        <v>0</v>
      </c>
      <c r="P705" s="70">
        <f t="shared" si="199"/>
        <v>44.309509480000003</v>
      </c>
      <c r="Q705" s="70">
        <f t="shared" si="200"/>
        <v>0</v>
      </c>
      <c r="R705" s="75" t="str">
        <f t="shared" si="201"/>
        <v>A+J=</v>
      </c>
      <c r="S705" s="71">
        <f t="shared" si="202"/>
        <v>45184</v>
      </c>
      <c r="T705" s="8"/>
      <c r="U705" s="8"/>
      <c r="V705" s="8"/>
      <c r="W705" s="8"/>
      <c r="X705" s="1"/>
      <c r="Y705" s="8"/>
      <c r="Z705" s="8"/>
      <c r="AA705" s="8"/>
      <c r="AB705" s="8"/>
      <c r="AC705" s="8"/>
      <c r="AD705" s="9"/>
      <c r="AE705" s="8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</row>
    <row r="706" spans="1:191" x14ac:dyDescent="0.15">
      <c r="A706" s="68">
        <f t="shared" si="203"/>
        <v>45142</v>
      </c>
      <c r="B706" s="81">
        <f t="shared" si="194"/>
        <v>711.43586437999988</v>
      </c>
      <c r="C706" s="70">
        <f t="shared" si="207"/>
        <v>666.66699999999992</v>
      </c>
      <c r="D706" s="11">
        <f>IF(VLOOKUP(A706,[1]DI!$A$4:$B$15000,2)=0,D705,VLOOKUP(A706,[1]DI!$A$4:$B$15000,2))</f>
        <v>0.13150000000000001</v>
      </c>
      <c r="E706" s="70">
        <f t="shared" si="204"/>
        <v>1.0004903700000001</v>
      </c>
      <c r="F706" s="70">
        <f>(TRUNC(PRODUCT($E$12:$E705),16))</f>
        <v>1.26936297626563</v>
      </c>
      <c r="G706" s="70">
        <f t="shared" si="205"/>
        <v>1.2077668516550899</v>
      </c>
      <c r="H706" s="70">
        <f t="shared" si="206"/>
        <v>1.0510000100000001</v>
      </c>
      <c r="I706" s="69">
        <f t="shared" si="195"/>
        <v>0.04</v>
      </c>
      <c r="J706" s="71">
        <f t="shared" si="196"/>
        <v>45000</v>
      </c>
      <c r="K706" s="72">
        <f t="shared" si="197"/>
        <v>98</v>
      </c>
      <c r="L706" s="73">
        <f t="shared" si="208"/>
        <v>98</v>
      </c>
      <c r="M706" s="74">
        <f t="shared" si="209"/>
        <v>1.0153694129999999</v>
      </c>
      <c r="N706" s="74">
        <f t="shared" si="210"/>
        <v>1.067153263</v>
      </c>
      <c r="O706" s="73">
        <f t="shared" si="198"/>
        <v>0</v>
      </c>
      <c r="P706" s="70">
        <f t="shared" si="199"/>
        <v>44.768864379999997</v>
      </c>
      <c r="Q706" s="70">
        <f t="shared" si="200"/>
        <v>0</v>
      </c>
      <c r="R706" s="75" t="str">
        <f t="shared" si="201"/>
        <v>A+J=</v>
      </c>
      <c r="S706" s="71">
        <f t="shared" si="202"/>
        <v>45184</v>
      </c>
      <c r="T706" s="8"/>
      <c r="U706" s="8"/>
      <c r="V706" s="8"/>
      <c r="W706" s="8"/>
      <c r="X706" s="1"/>
      <c r="Y706" s="8"/>
      <c r="Z706" s="8"/>
      <c r="AA706" s="8"/>
      <c r="AB706" s="8"/>
      <c r="AC706" s="8"/>
      <c r="AD706" s="9"/>
      <c r="AE706" s="8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</row>
    <row r="707" spans="1:191" x14ac:dyDescent="0.15">
      <c r="A707" s="68">
        <f t="shared" si="203"/>
        <v>45145</v>
      </c>
      <c r="B707" s="81">
        <f t="shared" si="194"/>
        <v>711.89552127999991</v>
      </c>
      <c r="C707" s="70">
        <f t="shared" si="207"/>
        <v>666.66699999999992</v>
      </c>
      <c r="D707" s="11">
        <f>IF(VLOOKUP(A707,[1]DI!$A$4:$B$15000,2)=0,D706,VLOOKUP(A707,[1]DI!$A$4:$B$15000,2))</f>
        <v>0.13150000000000001</v>
      </c>
      <c r="E707" s="70">
        <f t="shared" si="204"/>
        <v>1.0004903700000001</v>
      </c>
      <c r="F707" s="70">
        <f>(TRUNC(PRODUCT($E$12:$E706),16))</f>
        <v>1.2699854337883001</v>
      </c>
      <c r="G707" s="70">
        <f t="shared" si="205"/>
        <v>1.2077668516550899</v>
      </c>
      <c r="H707" s="70">
        <f t="shared" si="206"/>
        <v>1.05151539</v>
      </c>
      <c r="I707" s="69">
        <f t="shared" si="195"/>
        <v>0.04</v>
      </c>
      <c r="J707" s="71">
        <f t="shared" si="196"/>
        <v>45000</v>
      </c>
      <c r="K707" s="72">
        <f t="shared" si="197"/>
        <v>99</v>
      </c>
      <c r="L707" s="73">
        <f t="shared" si="208"/>
        <v>99</v>
      </c>
      <c r="M707" s="74">
        <f t="shared" si="209"/>
        <v>1.015527455</v>
      </c>
      <c r="N707" s="74">
        <f t="shared" si="210"/>
        <v>1.0678427479999999</v>
      </c>
      <c r="O707" s="73">
        <f t="shared" si="198"/>
        <v>0</v>
      </c>
      <c r="P707" s="70">
        <f t="shared" si="199"/>
        <v>45.228521280000002</v>
      </c>
      <c r="Q707" s="70">
        <f t="shared" si="200"/>
        <v>0</v>
      </c>
      <c r="R707" s="75" t="str">
        <f t="shared" si="201"/>
        <v>A+J=</v>
      </c>
      <c r="S707" s="71">
        <f t="shared" si="202"/>
        <v>45184</v>
      </c>
      <c r="T707" s="8"/>
      <c r="U707" s="8"/>
      <c r="V707" s="8"/>
      <c r="W707" s="8"/>
      <c r="X707" s="1"/>
      <c r="Y707" s="8"/>
      <c r="Z707" s="8"/>
      <c r="AA707" s="8"/>
      <c r="AB707" s="8"/>
      <c r="AC707" s="8"/>
      <c r="AD707" s="9"/>
      <c r="AE707" s="8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</row>
    <row r="708" spans="1:191" x14ac:dyDescent="0.15">
      <c r="A708" s="68">
        <f t="shared" si="203"/>
        <v>45146</v>
      </c>
      <c r="B708" s="81">
        <f t="shared" si="194"/>
        <v>712.35547283999995</v>
      </c>
      <c r="C708" s="70">
        <f t="shared" si="207"/>
        <v>666.66699999999992</v>
      </c>
      <c r="D708" s="11">
        <f>IF(VLOOKUP(A708,[1]DI!$A$4:$B$15000,2)=0,D707,VLOOKUP(A708,[1]DI!$A$4:$B$15000,2))</f>
        <v>0.13150000000000001</v>
      </c>
      <c r="E708" s="70">
        <f t="shared" si="204"/>
        <v>1.0004903700000001</v>
      </c>
      <c r="F708" s="70">
        <f>(TRUNC(PRODUCT($E$12:$E707),16))</f>
        <v>1.2706081965454601</v>
      </c>
      <c r="G708" s="70">
        <f t="shared" si="205"/>
        <v>1.2077668516550899</v>
      </c>
      <c r="H708" s="70">
        <f t="shared" si="206"/>
        <v>1.05203102</v>
      </c>
      <c r="I708" s="69">
        <f t="shared" si="195"/>
        <v>0.04</v>
      </c>
      <c r="J708" s="71">
        <f t="shared" si="196"/>
        <v>45000</v>
      </c>
      <c r="K708" s="72">
        <f t="shared" si="197"/>
        <v>100</v>
      </c>
      <c r="L708" s="73">
        <f t="shared" si="208"/>
        <v>100</v>
      </c>
      <c r="M708" s="74">
        <f t="shared" si="209"/>
        <v>1.015685521</v>
      </c>
      <c r="N708" s="74">
        <f t="shared" si="210"/>
        <v>1.0685326749999999</v>
      </c>
      <c r="O708" s="73">
        <f t="shared" si="198"/>
        <v>0</v>
      </c>
      <c r="P708" s="70">
        <f t="shared" si="199"/>
        <v>45.688472840000003</v>
      </c>
      <c r="Q708" s="70">
        <f t="shared" si="200"/>
        <v>0</v>
      </c>
      <c r="R708" s="75" t="str">
        <f t="shared" si="201"/>
        <v>A+J=</v>
      </c>
      <c r="S708" s="71">
        <f t="shared" si="202"/>
        <v>45184</v>
      </c>
      <c r="T708" s="8"/>
      <c r="U708" s="8"/>
      <c r="V708" s="8"/>
      <c r="W708" s="8"/>
      <c r="X708" s="1"/>
      <c r="Y708" s="8"/>
      <c r="Z708" s="8"/>
      <c r="AA708" s="8"/>
      <c r="AB708" s="8"/>
      <c r="AC708" s="8"/>
      <c r="AD708" s="9"/>
      <c r="AE708" s="8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</row>
    <row r="709" spans="1:191" x14ac:dyDescent="0.15">
      <c r="A709" s="68">
        <f t="shared" si="203"/>
        <v>45147</v>
      </c>
      <c r="B709" s="81">
        <f t="shared" si="194"/>
        <v>712.81572706999987</v>
      </c>
      <c r="C709" s="70">
        <f t="shared" si="207"/>
        <v>666.66699999999992</v>
      </c>
      <c r="D709" s="11">
        <f>IF(VLOOKUP(A709,[1]DI!$A$4:$B$15000,2)=0,D708,VLOOKUP(A709,[1]DI!$A$4:$B$15000,2))</f>
        <v>0.13150000000000001</v>
      </c>
      <c r="E709" s="70">
        <f t="shared" si="204"/>
        <v>1.0004903700000001</v>
      </c>
      <c r="F709" s="70">
        <f>(TRUNC(PRODUCT($E$12:$E708),16))</f>
        <v>1.2712312646868</v>
      </c>
      <c r="G709" s="70">
        <f t="shared" si="205"/>
        <v>1.2077668516550899</v>
      </c>
      <c r="H709" s="70">
        <f t="shared" si="206"/>
        <v>1.05254691</v>
      </c>
      <c r="I709" s="69">
        <f t="shared" si="195"/>
        <v>0.04</v>
      </c>
      <c r="J709" s="71">
        <f t="shared" si="196"/>
        <v>45000</v>
      </c>
      <c r="K709" s="72">
        <f t="shared" si="197"/>
        <v>101</v>
      </c>
      <c r="L709" s="73">
        <f t="shared" si="208"/>
        <v>101</v>
      </c>
      <c r="M709" s="74">
        <f t="shared" si="209"/>
        <v>1.0158436129999999</v>
      </c>
      <c r="N709" s="74">
        <f t="shared" si="210"/>
        <v>1.069223056</v>
      </c>
      <c r="O709" s="73">
        <f t="shared" si="198"/>
        <v>0</v>
      </c>
      <c r="P709" s="70">
        <f t="shared" si="199"/>
        <v>46.14872707</v>
      </c>
      <c r="Q709" s="70">
        <f t="shared" si="200"/>
        <v>0</v>
      </c>
      <c r="R709" s="75" t="str">
        <f t="shared" si="201"/>
        <v>A+J=</v>
      </c>
      <c r="S709" s="71">
        <f t="shared" si="202"/>
        <v>45184</v>
      </c>
      <c r="T709" s="8"/>
      <c r="U709" s="8"/>
      <c r="V709" s="8"/>
      <c r="W709" s="8"/>
      <c r="X709" s="1"/>
      <c r="Y709" s="8"/>
      <c r="Z709" s="8"/>
      <c r="AA709" s="8"/>
      <c r="AB709" s="8"/>
      <c r="AC709" s="8"/>
      <c r="AD709" s="9"/>
      <c r="AE709" s="8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</row>
    <row r="710" spans="1:191" x14ac:dyDescent="0.15">
      <c r="A710" s="68">
        <f t="shared" si="203"/>
        <v>45148</v>
      </c>
      <c r="B710" s="81">
        <f t="shared" si="194"/>
        <v>713.27626929999997</v>
      </c>
      <c r="C710" s="70">
        <f t="shared" si="207"/>
        <v>666.66699999999992</v>
      </c>
      <c r="D710" s="11">
        <f>IF(VLOOKUP(A710,[1]DI!$A$4:$B$15000,2)=0,D709,VLOOKUP(A710,[1]DI!$A$4:$B$15000,2))</f>
        <v>0.13150000000000001</v>
      </c>
      <c r="E710" s="70">
        <f t="shared" si="204"/>
        <v>1.0004903700000001</v>
      </c>
      <c r="F710" s="70">
        <f>(TRUNC(PRODUCT($E$12:$E709),16))</f>
        <v>1.2718546383620699</v>
      </c>
      <c r="G710" s="70">
        <f t="shared" si="205"/>
        <v>1.2077668516550899</v>
      </c>
      <c r="H710" s="70">
        <f t="shared" si="206"/>
        <v>1.0530630400000001</v>
      </c>
      <c r="I710" s="69">
        <f t="shared" si="195"/>
        <v>0.04</v>
      </c>
      <c r="J710" s="71">
        <f t="shared" si="196"/>
        <v>45000</v>
      </c>
      <c r="K710" s="72">
        <f t="shared" si="197"/>
        <v>102</v>
      </c>
      <c r="L710" s="73">
        <f t="shared" si="208"/>
        <v>102</v>
      </c>
      <c r="M710" s="74">
        <f t="shared" si="209"/>
        <v>1.0160017290000001</v>
      </c>
      <c r="N710" s="74">
        <f t="shared" si="210"/>
        <v>1.0699138690000001</v>
      </c>
      <c r="O710" s="73">
        <f t="shared" si="198"/>
        <v>0</v>
      </c>
      <c r="P710" s="70">
        <f t="shared" si="199"/>
        <v>46.609269300000001</v>
      </c>
      <c r="Q710" s="70">
        <f t="shared" si="200"/>
        <v>0</v>
      </c>
      <c r="R710" s="75" t="str">
        <f t="shared" si="201"/>
        <v>A+J=</v>
      </c>
      <c r="S710" s="71">
        <f t="shared" si="202"/>
        <v>45184</v>
      </c>
      <c r="T710" s="8"/>
      <c r="U710" s="8"/>
      <c r="V710" s="8"/>
      <c r="W710" s="8"/>
      <c r="X710" s="1"/>
      <c r="Y710" s="8"/>
      <c r="Z710" s="8"/>
      <c r="AA710" s="8"/>
      <c r="AB710" s="8"/>
      <c r="AC710" s="8"/>
      <c r="AD710" s="9"/>
      <c r="AE710" s="8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</row>
    <row r="711" spans="1:191" x14ac:dyDescent="0.15">
      <c r="A711" s="68">
        <f t="shared" si="203"/>
        <v>45149</v>
      </c>
      <c r="B711" s="81">
        <f t="shared" si="194"/>
        <v>713.73712085999989</v>
      </c>
      <c r="C711" s="70">
        <f t="shared" si="207"/>
        <v>666.66699999999992</v>
      </c>
      <c r="D711" s="11">
        <f>IF(VLOOKUP(A711,[1]DI!$A$4:$B$15000,2)=0,D710,VLOOKUP(A711,[1]DI!$A$4:$B$15000,2))</f>
        <v>0.13150000000000001</v>
      </c>
      <c r="E711" s="70">
        <f t="shared" si="204"/>
        <v>1.0004903700000001</v>
      </c>
      <c r="F711" s="70">
        <f>(TRUNC(PRODUCT($E$12:$E710),16))</f>
        <v>1.2724783177210801</v>
      </c>
      <c r="G711" s="70">
        <f t="shared" si="205"/>
        <v>1.2077668516550899</v>
      </c>
      <c r="H711" s="70">
        <f t="shared" si="206"/>
        <v>1.05357944</v>
      </c>
      <c r="I711" s="69">
        <f t="shared" si="195"/>
        <v>0.04</v>
      </c>
      <c r="J711" s="71">
        <f t="shared" si="196"/>
        <v>45000</v>
      </c>
      <c r="K711" s="72">
        <f t="shared" si="197"/>
        <v>103</v>
      </c>
      <c r="L711" s="73">
        <f t="shared" si="208"/>
        <v>103</v>
      </c>
      <c r="M711" s="74">
        <f t="shared" si="209"/>
        <v>1.016159869</v>
      </c>
      <c r="N711" s="74">
        <f t="shared" si="210"/>
        <v>1.0706051459999999</v>
      </c>
      <c r="O711" s="73">
        <f t="shared" si="198"/>
        <v>0</v>
      </c>
      <c r="P711" s="70">
        <f t="shared" si="199"/>
        <v>47.070120860000003</v>
      </c>
      <c r="Q711" s="70">
        <f t="shared" si="200"/>
        <v>0</v>
      </c>
      <c r="R711" s="75" t="str">
        <f t="shared" si="201"/>
        <v>A+J=</v>
      </c>
      <c r="S711" s="71">
        <f t="shared" si="202"/>
        <v>45184</v>
      </c>
      <c r="T711" s="8"/>
      <c r="U711" s="8"/>
      <c r="V711" s="8"/>
      <c r="W711" s="8"/>
      <c r="X711" s="1"/>
      <c r="Y711" s="8"/>
      <c r="Z711" s="8"/>
      <c r="AA711" s="8"/>
      <c r="AB711" s="8"/>
      <c r="AC711" s="8"/>
      <c r="AD711" s="9"/>
      <c r="AE711" s="8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</row>
    <row r="712" spans="1:191" x14ac:dyDescent="0.15">
      <c r="A712" s="68">
        <f t="shared" si="203"/>
        <v>45152</v>
      </c>
      <c r="B712" s="81">
        <f t="shared" si="194"/>
        <v>714.19826108999996</v>
      </c>
      <c r="C712" s="70">
        <f t="shared" si="207"/>
        <v>666.66699999999992</v>
      </c>
      <c r="D712" s="11">
        <f>IF(VLOOKUP(A712,[1]DI!$A$4:$B$15000,2)=0,D711,VLOOKUP(A712,[1]DI!$A$4:$B$15000,2))</f>
        <v>0.13150000000000001</v>
      </c>
      <c r="E712" s="70">
        <f t="shared" si="204"/>
        <v>1.0004903700000001</v>
      </c>
      <c r="F712" s="70">
        <f>(TRUNC(PRODUCT($E$12:$E711),16))</f>
        <v>1.27310230291374</v>
      </c>
      <c r="G712" s="70">
        <f t="shared" si="205"/>
        <v>1.2077668516550899</v>
      </c>
      <c r="H712" s="70">
        <f t="shared" si="206"/>
        <v>1.0540960800000001</v>
      </c>
      <c r="I712" s="69">
        <f t="shared" si="195"/>
        <v>0.04</v>
      </c>
      <c r="J712" s="71">
        <f t="shared" si="196"/>
        <v>45000</v>
      </c>
      <c r="K712" s="72">
        <f t="shared" si="197"/>
        <v>104</v>
      </c>
      <c r="L712" s="73">
        <f t="shared" si="208"/>
        <v>104</v>
      </c>
      <c r="M712" s="74">
        <f t="shared" si="209"/>
        <v>1.016318034</v>
      </c>
      <c r="N712" s="74">
        <f t="shared" si="210"/>
        <v>1.071296856</v>
      </c>
      <c r="O712" s="73">
        <f t="shared" si="198"/>
        <v>0</v>
      </c>
      <c r="P712" s="70">
        <f t="shared" si="199"/>
        <v>47.531261090000001</v>
      </c>
      <c r="Q712" s="70">
        <f t="shared" si="200"/>
        <v>0</v>
      </c>
      <c r="R712" s="75" t="str">
        <f t="shared" si="201"/>
        <v>A+J=</v>
      </c>
      <c r="S712" s="71">
        <f t="shared" si="202"/>
        <v>45184</v>
      </c>
      <c r="T712" s="8"/>
      <c r="U712" s="8"/>
      <c r="V712" s="8"/>
      <c r="W712" s="8"/>
      <c r="X712" s="1"/>
      <c r="Y712" s="8"/>
      <c r="Z712" s="8"/>
      <c r="AA712" s="8"/>
      <c r="AB712" s="8"/>
      <c r="AC712" s="8"/>
      <c r="AD712" s="9"/>
      <c r="AE712" s="8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</row>
    <row r="713" spans="1:191" x14ac:dyDescent="0.15">
      <c r="A713" s="68">
        <f t="shared" si="203"/>
        <v>45153</v>
      </c>
      <c r="B713" s="81">
        <f t="shared" si="194"/>
        <v>714.65970398999991</v>
      </c>
      <c r="C713" s="70">
        <f t="shared" si="207"/>
        <v>666.66699999999992</v>
      </c>
      <c r="D713" s="11">
        <f>IF(VLOOKUP(A713,[1]DI!$A$4:$B$15000,2)=0,D712,VLOOKUP(A713,[1]DI!$A$4:$B$15000,2))</f>
        <v>0.13150000000000001</v>
      </c>
      <c r="E713" s="70">
        <f t="shared" si="204"/>
        <v>1.0004903700000001</v>
      </c>
      <c r="F713" s="70">
        <f>(TRUNC(PRODUCT($E$12:$E712),16))</f>
        <v>1.27372659409002</v>
      </c>
      <c r="G713" s="70">
        <f t="shared" si="205"/>
        <v>1.2077668516550899</v>
      </c>
      <c r="H713" s="70">
        <f t="shared" si="206"/>
        <v>1.0546129799999999</v>
      </c>
      <c r="I713" s="69">
        <f t="shared" si="195"/>
        <v>0.04</v>
      </c>
      <c r="J713" s="71">
        <f t="shared" si="196"/>
        <v>45000</v>
      </c>
      <c r="K713" s="72">
        <f t="shared" si="197"/>
        <v>105</v>
      </c>
      <c r="L713" s="73">
        <f t="shared" si="208"/>
        <v>105</v>
      </c>
      <c r="M713" s="74">
        <f t="shared" si="209"/>
        <v>1.016476224</v>
      </c>
      <c r="N713" s="74">
        <f t="shared" si="210"/>
        <v>1.07198902</v>
      </c>
      <c r="O713" s="73">
        <f t="shared" si="198"/>
        <v>0</v>
      </c>
      <c r="P713" s="70">
        <f t="shared" si="199"/>
        <v>47.992703990000003</v>
      </c>
      <c r="Q713" s="70">
        <f t="shared" si="200"/>
        <v>0</v>
      </c>
      <c r="R713" s="75" t="str">
        <f t="shared" si="201"/>
        <v>A+J=</v>
      </c>
      <c r="S713" s="71">
        <f t="shared" si="202"/>
        <v>45184</v>
      </c>
      <c r="T713" s="8"/>
      <c r="U713" s="8"/>
      <c r="V713" s="8"/>
      <c r="W713" s="8"/>
      <c r="X713" s="1"/>
      <c r="Y713" s="8"/>
      <c r="Z713" s="8"/>
      <c r="AA713" s="8"/>
      <c r="AB713" s="8"/>
      <c r="AC713" s="8"/>
      <c r="AD713" s="9"/>
      <c r="AE713" s="8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</row>
    <row r="714" spans="1:191" x14ac:dyDescent="0.15">
      <c r="A714" s="68">
        <f t="shared" si="203"/>
        <v>45154</v>
      </c>
      <c r="B714" s="81">
        <f t="shared" si="194"/>
        <v>715.12144221999995</v>
      </c>
      <c r="C714" s="70">
        <f t="shared" si="207"/>
        <v>666.66699999999992</v>
      </c>
      <c r="D714" s="11">
        <f>IF(VLOOKUP(A714,[1]DI!$A$4:$B$15000,2)=0,D713,VLOOKUP(A714,[1]DI!$A$4:$B$15000,2))</f>
        <v>0.13150000000000001</v>
      </c>
      <c r="E714" s="70">
        <f t="shared" si="204"/>
        <v>1.0004903700000001</v>
      </c>
      <c r="F714" s="70">
        <f>(TRUNC(PRODUCT($E$12:$E713),16))</f>
        <v>1.2743511913999701</v>
      </c>
      <c r="G714" s="70">
        <f t="shared" si="205"/>
        <v>1.2077668516550899</v>
      </c>
      <c r="H714" s="70">
        <f t="shared" si="206"/>
        <v>1.05513013</v>
      </c>
      <c r="I714" s="69">
        <f t="shared" si="195"/>
        <v>0.04</v>
      </c>
      <c r="J714" s="71">
        <f t="shared" si="196"/>
        <v>45000</v>
      </c>
      <c r="K714" s="72">
        <f t="shared" si="197"/>
        <v>106</v>
      </c>
      <c r="L714" s="73">
        <f t="shared" si="208"/>
        <v>106</v>
      </c>
      <c r="M714" s="74">
        <f t="shared" si="209"/>
        <v>1.0166344380000001</v>
      </c>
      <c r="N714" s="74">
        <f t="shared" si="210"/>
        <v>1.0726816269999999</v>
      </c>
      <c r="O714" s="73">
        <f t="shared" si="198"/>
        <v>0</v>
      </c>
      <c r="P714" s="70">
        <f t="shared" si="199"/>
        <v>48.454442219999997</v>
      </c>
      <c r="Q714" s="70">
        <f t="shared" si="200"/>
        <v>0</v>
      </c>
      <c r="R714" s="75" t="str">
        <f t="shared" si="201"/>
        <v>A+J=</v>
      </c>
      <c r="S714" s="71">
        <f t="shared" si="202"/>
        <v>45184</v>
      </c>
      <c r="T714" s="8"/>
      <c r="U714" s="8"/>
      <c r="V714" s="8"/>
      <c r="W714" s="8"/>
      <c r="X714" s="1"/>
      <c r="Y714" s="8"/>
      <c r="Z714" s="8"/>
      <c r="AA714" s="8"/>
      <c r="AB714" s="8"/>
      <c r="AC714" s="8"/>
      <c r="AD714" s="9"/>
      <c r="AE714" s="8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</row>
    <row r="715" spans="1:191" x14ac:dyDescent="0.15">
      <c r="A715" s="68">
        <f t="shared" si="203"/>
        <v>45155</v>
      </c>
      <c r="B715" s="81">
        <f t="shared" si="194"/>
        <v>715.58347644999992</v>
      </c>
      <c r="C715" s="70">
        <f t="shared" si="207"/>
        <v>666.66699999999992</v>
      </c>
      <c r="D715" s="11">
        <f>IF(VLOOKUP(A715,[1]DI!$A$4:$B$15000,2)=0,D714,VLOOKUP(A715,[1]DI!$A$4:$B$15000,2))</f>
        <v>0.13150000000000001</v>
      </c>
      <c r="E715" s="70">
        <f t="shared" si="204"/>
        <v>1.0004903700000001</v>
      </c>
      <c r="F715" s="70">
        <f>(TRUNC(PRODUCT($E$12:$E714),16))</f>
        <v>1.2749760949936899</v>
      </c>
      <c r="G715" s="70">
        <f t="shared" si="205"/>
        <v>1.2077668516550899</v>
      </c>
      <c r="H715" s="70">
        <f t="shared" si="206"/>
        <v>1.0556475299999999</v>
      </c>
      <c r="I715" s="69">
        <f t="shared" si="195"/>
        <v>0.04</v>
      </c>
      <c r="J715" s="71">
        <f t="shared" si="196"/>
        <v>45000</v>
      </c>
      <c r="K715" s="72">
        <f t="shared" si="197"/>
        <v>107</v>
      </c>
      <c r="L715" s="73">
        <f t="shared" si="208"/>
        <v>107</v>
      </c>
      <c r="M715" s="74">
        <f t="shared" si="209"/>
        <v>1.016792677</v>
      </c>
      <c r="N715" s="74">
        <f t="shared" si="210"/>
        <v>1.073374678</v>
      </c>
      <c r="O715" s="73">
        <f t="shared" si="198"/>
        <v>0</v>
      </c>
      <c r="P715" s="70">
        <f t="shared" si="199"/>
        <v>48.916476449999998</v>
      </c>
      <c r="Q715" s="70">
        <f t="shared" si="200"/>
        <v>0</v>
      </c>
      <c r="R715" s="75" t="str">
        <f t="shared" si="201"/>
        <v>A+J=</v>
      </c>
      <c r="S715" s="71">
        <f t="shared" si="202"/>
        <v>45184</v>
      </c>
      <c r="T715" s="8"/>
      <c r="U715" s="8"/>
      <c r="V715" s="8"/>
      <c r="W715" s="8"/>
      <c r="X715" s="1"/>
      <c r="Y715" s="8"/>
      <c r="Z715" s="8"/>
      <c r="AA715" s="8"/>
      <c r="AB715" s="8"/>
      <c r="AC715" s="8"/>
      <c r="AD715" s="9"/>
      <c r="AE715" s="8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</row>
    <row r="716" spans="1:191" x14ac:dyDescent="0.15">
      <c r="A716" s="68">
        <f t="shared" si="203"/>
        <v>45156</v>
      </c>
      <c r="B716" s="81">
        <f t="shared" si="194"/>
        <v>716.04581401999997</v>
      </c>
      <c r="C716" s="70">
        <f t="shared" si="207"/>
        <v>666.66699999999992</v>
      </c>
      <c r="D716" s="11">
        <f>IF(VLOOKUP(A716,[1]DI!$A$4:$B$15000,2)=0,D715,VLOOKUP(A716,[1]DI!$A$4:$B$15000,2))</f>
        <v>0.13150000000000001</v>
      </c>
      <c r="E716" s="70">
        <f t="shared" si="204"/>
        <v>1.0004903700000001</v>
      </c>
      <c r="F716" s="70">
        <f>(TRUNC(PRODUCT($E$12:$E715),16))</f>
        <v>1.2756013050213999</v>
      </c>
      <c r="G716" s="70">
        <f t="shared" si="205"/>
        <v>1.2077668516550899</v>
      </c>
      <c r="H716" s="70">
        <f t="shared" si="206"/>
        <v>1.05616519</v>
      </c>
      <c r="I716" s="69">
        <f t="shared" si="195"/>
        <v>0.04</v>
      </c>
      <c r="J716" s="71">
        <f t="shared" si="196"/>
        <v>45000</v>
      </c>
      <c r="K716" s="72">
        <f t="shared" si="197"/>
        <v>108</v>
      </c>
      <c r="L716" s="73">
        <f t="shared" si="208"/>
        <v>108</v>
      </c>
      <c r="M716" s="74">
        <f t="shared" si="209"/>
        <v>1.0169509409999999</v>
      </c>
      <c r="N716" s="74">
        <f t="shared" si="210"/>
        <v>1.0740681839999999</v>
      </c>
      <c r="O716" s="73">
        <f t="shared" si="198"/>
        <v>0</v>
      </c>
      <c r="P716" s="70">
        <f t="shared" si="199"/>
        <v>49.37881402</v>
      </c>
      <c r="Q716" s="70">
        <f t="shared" si="200"/>
        <v>0</v>
      </c>
      <c r="R716" s="75" t="str">
        <f t="shared" si="201"/>
        <v>A+J=</v>
      </c>
      <c r="S716" s="71">
        <f t="shared" si="202"/>
        <v>45184</v>
      </c>
      <c r="T716" s="8"/>
      <c r="U716" s="8"/>
      <c r="V716" s="8"/>
      <c r="W716" s="8"/>
      <c r="X716" s="1"/>
      <c r="Y716" s="8"/>
      <c r="Z716" s="8"/>
      <c r="AA716" s="8"/>
      <c r="AB716" s="8"/>
      <c r="AC716" s="8"/>
      <c r="AD716" s="9"/>
      <c r="AE716" s="8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</row>
    <row r="717" spans="1:191" x14ac:dyDescent="0.15">
      <c r="A717" s="68">
        <f t="shared" si="203"/>
        <v>45159</v>
      </c>
      <c r="B717" s="81">
        <f t="shared" ref="B717:B780" si="211">C717+P717</f>
        <v>716.50844691999987</v>
      </c>
      <c r="C717" s="70">
        <f t="shared" si="207"/>
        <v>666.66699999999992</v>
      </c>
      <c r="D717" s="11">
        <f>IF(VLOOKUP(A717,[1]DI!$A$4:$B$15000,2)=0,D716,VLOOKUP(A717,[1]DI!$A$4:$B$15000,2))</f>
        <v>0.13150000000000001</v>
      </c>
      <c r="E717" s="70">
        <f t="shared" si="204"/>
        <v>1.0004903700000001</v>
      </c>
      <c r="F717" s="70">
        <f>(TRUNC(PRODUCT($E$12:$E716),16))</f>
        <v>1.2762268216333399</v>
      </c>
      <c r="G717" s="70">
        <f t="shared" si="205"/>
        <v>1.2077668516550899</v>
      </c>
      <c r="H717" s="70">
        <f t="shared" si="206"/>
        <v>1.0566831000000001</v>
      </c>
      <c r="I717" s="69">
        <f t="shared" ref="I717:I780" si="212">I716</f>
        <v>0.04</v>
      </c>
      <c r="J717" s="71">
        <f t="shared" ref="J717:J780" si="213">IF(O716&gt;0,VLOOKUP(O716,U$12:AE$48,2),J716)</f>
        <v>45000</v>
      </c>
      <c r="K717" s="72">
        <f t="shared" ref="K717:K780" si="214">IF(A717&gt;J717,IF(NETWORKDAYS(J717,A717,$U$72:$U$436)-1=0,1,NETWORKDAYS(J717,A717,$U$72:$U$436)-1),0)</f>
        <v>109</v>
      </c>
      <c r="L717" s="73">
        <f t="shared" si="208"/>
        <v>109</v>
      </c>
      <c r="M717" s="74">
        <f t="shared" si="209"/>
        <v>1.0171092289999999</v>
      </c>
      <c r="N717" s="74">
        <f t="shared" si="210"/>
        <v>1.0747621329999999</v>
      </c>
      <c r="O717" s="73">
        <f t="shared" ref="O717:O780" si="215">IF(VLOOKUP(A717,V$12:AC$60,8)=VLOOKUP(A716,V$12:AC$60,8),0,VLOOKUP(A717,V$12:AC$60,8))</f>
        <v>0</v>
      </c>
      <c r="P717" s="70">
        <f t="shared" ref="P717:P780" si="216">TRUNC(((N717-1)*C717),8)</f>
        <v>49.841446920000003</v>
      </c>
      <c r="Q717" s="70">
        <f t="shared" ref="Q717:Q780" si="217">IF(O717&gt;0,VLOOKUP(O717,$U$12:$Z$60,6),0)</f>
        <v>0</v>
      </c>
      <c r="R717" s="75" t="str">
        <f t="shared" ref="R717:R780" si="218">IF(O716&gt;0,VLOOKUP(O716,U$12:AE$60,10),R716)</f>
        <v>A+J=</v>
      </c>
      <c r="S717" s="71">
        <f t="shared" ref="S717:S780" si="219">IF(O716&gt;0,VLOOKUP(O716,U$12:AE$60,11),S716)</f>
        <v>45184</v>
      </c>
      <c r="T717" s="8"/>
      <c r="U717" s="8"/>
      <c r="V717" s="8"/>
      <c r="W717" s="8"/>
      <c r="X717" s="1"/>
      <c r="Y717" s="8"/>
      <c r="Z717" s="8"/>
      <c r="AA717" s="8"/>
      <c r="AB717" s="8"/>
      <c r="AC717" s="8"/>
      <c r="AD717" s="9"/>
      <c r="AE717" s="8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</row>
    <row r="718" spans="1:191" x14ac:dyDescent="0.15">
      <c r="A718" s="68">
        <f t="shared" ref="A718:A781" si="220">WORKDAY(A717,1,$U$72:$U$214)</f>
        <v>45160</v>
      </c>
      <c r="B718" s="81">
        <f t="shared" si="211"/>
        <v>716.97138314999995</v>
      </c>
      <c r="C718" s="70">
        <f t="shared" si="207"/>
        <v>666.66699999999992</v>
      </c>
      <c r="D718" s="11">
        <f>IF(VLOOKUP(A718,[1]DI!$A$4:$B$15000,2)=0,D717,VLOOKUP(A718,[1]DI!$A$4:$B$15000,2))</f>
        <v>0.13150000000000001</v>
      </c>
      <c r="E718" s="70">
        <f t="shared" ref="E718:E781" si="221">IF(A718&lt;A$10,1,ROUND(((1+D718)^(1/252)),8))</f>
        <v>1.0004903700000001</v>
      </c>
      <c r="F718" s="70">
        <f>(TRUNC(PRODUCT($E$12:$E717),16))</f>
        <v>1.2768526449798601</v>
      </c>
      <c r="G718" s="70">
        <f t="shared" ref="G718:G781" si="222">IF(O717&gt;0,F717,G717)</f>
        <v>1.2077668516550899</v>
      </c>
      <c r="H718" s="70">
        <f t="shared" ref="H718:H781" si="223">ROUND(F718/G718,8)</f>
        <v>1.05720127</v>
      </c>
      <c r="I718" s="69">
        <f t="shared" si="212"/>
        <v>0.04</v>
      </c>
      <c r="J718" s="71">
        <f t="shared" si="213"/>
        <v>45000</v>
      </c>
      <c r="K718" s="72">
        <f t="shared" si="214"/>
        <v>110</v>
      </c>
      <c r="L718" s="73">
        <f t="shared" si="208"/>
        <v>110</v>
      </c>
      <c r="M718" s="74">
        <f t="shared" si="209"/>
        <v>1.0172675419999999</v>
      </c>
      <c r="N718" s="74">
        <f t="shared" si="210"/>
        <v>1.075456537</v>
      </c>
      <c r="O718" s="73">
        <f t="shared" si="215"/>
        <v>0</v>
      </c>
      <c r="P718" s="70">
        <f t="shared" si="216"/>
        <v>50.30438315</v>
      </c>
      <c r="Q718" s="70">
        <f t="shared" si="217"/>
        <v>0</v>
      </c>
      <c r="R718" s="75" t="str">
        <f t="shared" si="218"/>
        <v>A+J=</v>
      </c>
      <c r="S718" s="71">
        <f t="shared" si="219"/>
        <v>45184</v>
      </c>
      <c r="T718" s="8"/>
      <c r="U718" s="8"/>
      <c r="V718" s="8"/>
      <c r="W718" s="8"/>
      <c r="X718" s="1"/>
      <c r="Y718" s="8"/>
      <c r="Z718" s="8"/>
      <c r="AA718" s="8"/>
      <c r="AB718" s="8"/>
      <c r="AC718" s="8"/>
      <c r="AD718" s="9"/>
      <c r="AE718" s="8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</row>
    <row r="719" spans="1:191" x14ac:dyDescent="0.15">
      <c r="A719" s="68">
        <f t="shared" si="220"/>
        <v>45161</v>
      </c>
      <c r="B719" s="81">
        <f t="shared" si="211"/>
        <v>717.43461604999993</v>
      </c>
      <c r="C719" s="70">
        <f t="shared" si="207"/>
        <v>666.66699999999992</v>
      </c>
      <c r="D719" s="11">
        <f>IF(VLOOKUP(A719,[1]DI!$A$4:$B$15000,2)=0,D718,VLOOKUP(A719,[1]DI!$A$4:$B$15000,2))</f>
        <v>0.13150000000000001</v>
      </c>
      <c r="E719" s="70">
        <f t="shared" si="221"/>
        <v>1.0004903700000001</v>
      </c>
      <c r="F719" s="70">
        <f>(TRUNC(PRODUCT($E$12:$E718),16))</f>
        <v>1.2774787752113801</v>
      </c>
      <c r="G719" s="70">
        <f t="shared" si="222"/>
        <v>1.2077668516550899</v>
      </c>
      <c r="H719" s="70">
        <f t="shared" si="223"/>
        <v>1.0577196900000001</v>
      </c>
      <c r="I719" s="69">
        <f t="shared" si="212"/>
        <v>0.04</v>
      </c>
      <c r="J719" s="71">
        <f t="shared" si="213"/>
        <v>45000</v>
      </c>
      <c r="K719" s="72">
        <f t="shared" si="214"/>
        <v>111</v>
      </c>
      <c r="L719" s="73">
        <f t="shared" si="208"/>
        <v>111</v>
      </c>
      <c r="M719" s="74">
        <f t="shared" si="209"/>
        <v>1.01742588</v>
      </c>
      <c r="N719" s="74">
        <f t="shared" si="210"/>
        <v>1.076151386</v>
      </c>
      <c r="O719" s="73">
        <f t="shared" si="215"/>
        <v>0</v>
      </c>
      <c r="P719" s="70">
        <f t="shared" si="216"/>
        <v>50.767616050000001</v>
      </c>
      <c r="Q719" s="70">
        <f t="shared" si="217"/>
        <v>0</v>
      </c>
      <c r="R719" s="75" t="str">
        <f t="shared" si="218"/>
        <v>A+J=</v>
      </c>
      <c r="S719" s="71">
        <f t="shared" si="219"/>
        <v>45184</v>
      </c>
      <c r="T719" s="8"/>
      <c r="U719" s="8"/>
      <c r="V719" s="8"/>
      <c r="W719" s="8"/>
      <c r="X719" s="1"/>
      <c r="Y719" s="8"/>
      <c r="Z719" s="8"/>
      <c r="AA719" s="8"/>
      <c r="AB719" s="8"/>
      <c r="AC719" s="8"/>
      <c r="AD719" s="9"/>
      <c r="AE719" s="8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</row>
    <row r="720" spans="1:191" x14ac:dyDescent="0.15">
      <c r="A720" s="68">
        <f t="shared" si="220"/>
        <v>45162</v>
      </c>
      <c r="B720" s="81">
        <f t="shared" si="211"/>
        <v>717.89814493999995</v>
      </c>
      <c r="C720" s="70">
        <f t="shared" si="207"/>
        <v>666.66699999999992</v>
      </c>
      <c r="D720" s="11">
        <f>IF(VLOOKUP(A720,[1]DI!$A$4:$B$15000,2)=0,D719,VLOOKUP(A720,[1]DI!$A$4:$B$15000,2))</f>
        <v>0.13150000000000001</v>
      </c>
      <c r="E720" s="70">
        <f t="shared" si="221"/>
        <v>1.0004903700000001</v>
      </c>
      <c r="F720" s="70">
        <f>(TRUNC(PRODUCT($E$12:$E719),16))</f>
        <v>1.27810521247838</v>
      </c>
      <c r="G720" s="70">
        <f t="shared" si="222"/>
        <v>1.2077668516550899</v>
      </c>
      <c r="H720" s="70">
        <f t="shared" si="223"/>
        <v>1.05823836</v>
      </c>
      <c r="I720" s="69">
        <f t="shared" si="212"/>
        <v>0.04</v>
      </c>
      <c r="J720" s="71">
        <f t="shared" si="213"/>
        <v>45000</v>
      </c>
      <c r="K720" s="72">
        <f t="shared" si="214"/>
        <v>112</v>
      </c>
      <c r="L720" s="73">
        <f t="shared" si="208"/>
        <v>112</v>
      </c>
      <c r="M720" s="74">
        <f t="shared" si="209"/>
        <v>1.0175842420000001</v>
      </c>
      <c r="N720" s="74">
        <f t="shared" si="210"/>
        <v>1.076846679</v>
      </c>
      <c r="O720" s="73">
        <f t="shared" si="215"/>
        <v>0</v>
      </c>
      <c r="P720" s="70">
        <f t="shared" si="216"/>
        <v>51.23114494</v>
      </c>
      <c r="Q720" s="70">
        <f t="shared" si="217"/>
        <v>0</v>
      </c>
      <c r="R720" s="75" t="str">
        <f t="shared" si="218"/>
        <v>A+J=</v>
      </c>
      <c r="S720" s="71">
        <f t="shared" si="219"/>
        <v>45184</v>
      </c>
      <c r="T720" s="8"/>
      <c r="U720" s="8"/>
      <c r="V720" s="8"/>
      <c r="W720" s="8"/>
      <c r="X720" s="1"/>
      <c r="Y720" s="8"/>
      <c r="Z720" s="8"/>
      <c r="AA720" s="8"/>
      <c r="AB720" s="8"/>
      <c r="AC720" s="8"/>
      <c r="AD720" s="9"/>
      <c r="AE720" s="8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</row>
    <row r="721" spans="1:191" x14ac:dyDescent="0.15">
      <c r="A721" s="68">
        <f t="shared" si="220"/>
        <v>45163</v>
      </c>
      <c r="B721" s="81">
        <f t="shared" si="211"/>
        <v>718.36197783999989</v>
      </c>
      <c r="C721" s="70">
        <f t="shared" si="207"/>
        <v>666.66699999999992</v>
      </c>
      <c r="D721" s="11">
        <f>IF(VLOOKUP(A721,[1]DI!$A$4:$B$15000,2)=0,D720,VLOOKUP(A721,[1]DI!$A$4:$B$15000,2))</f>
        <v>0.13150000000000001</v>
      </c>
      <c r="E721" s="70">
        <f t="shared" si="221"/>
        <v>1.0004903700000001</v>
      </c>
      <c r="F721" s="70">
        <f>(TRUNC(PRODUCT($E$12:$E720),16))</f>
        <v>1.2787319569314299</v>
      </c>
      <c r="G721" s="70">
        <f t="shared" si="222"/>
        <v>1.2077668516550899</v>
      </c>
      <c r="H721" s="70">
        <f t="shared" si="223"/>
        <v>1.05875729</v>
      </c>
      <c r="I721" s="69">
        <f t="shared" si="212"/>
        <v>0.04</v>
      </c>
      <c r="J721" s="71">
        <f t="shared" si="213"/>
        <v>45000</v>
      </c>
      <c r="K721" s="72">
        <f t="shared" si="214"/>
        <v>113</v>
      </c>
      <c r="L721" s="73">
        <f t="shared" si="208"/>
        <v>113</v>
      </c>
      <c r="M721" s="74">
        <f t="shared" si="209"/>
        <v>1.017742629</v>
      </c>
      <c r="N721" s="74">
        <f t="shared" si="210"/>
        <v>1.0775424280000001</v>
      </c>
      <c r="O721" s="73">
        <f t="shared" si="215"/>
        <v>0</v>
      </c>
      <c r="P721" s="70">
        <f t="shared" si="216"/>
        <v>51.69497784</v>
      </c>
      <c r="Q721" s="70">
        <f t="shared" si="217"/>
        <v>0</v>
      </c>
      <c r="R721" s="75" t="str">
        <f t="shared" si="218"/>
        <v>A+J=</v>
      </c>
      <c r="S721" s="71">
        <f t="shared" si="219"/>
        <v>45184</v>
      </c>
      <c r="T721" s="8"/>
      <c r="U721" s="8"/>
      <c r="V721" s="8"/>
      <c r="W721" s="8"/>
      <c r="X721" s="1"/>
      <c r="Y721" s="8"/>
      <c r="Z721" s="8"/>
      <c r="AA721" s="8"/>
      <c r="AB721" s="8"/>
      <c r="AC721" s="8"/>
      <c r="AD721" s="9"/>
      <c r="AE721" s="8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</row>
    <row r="722" spans="1:191" x14ac:dyDescent="0.15">
      <c r="A722" s="68">
        <f t="shared" si="220"/>
        <v>45166</v>
      </c>
      <c r="B722" s="81">
        <f t="shared" si="211"/>
        <v>718.82610606999992</v>
      </c>
      <c r="C722" s="70">
        <f t="shared" si="207"/>
        <v>666.66699999999992</v>
      </c>
      <c r="D722" s="11">
        <f>IF(VLOOKUP(A722,[1]DI!$A$4:$B$15000,2)=0,D721,VLOOKUP(A722,[1]DI!$A$4:$B$15000,2))</f>
        <v>0.13150000000000001</v>
      </c>
      <c r="E722" s="70">
        <f t="shared" si="221"/>
        <v>1.0004903700000001</v>
      </c>
      <c r="F722" s="70">
        <f>(TRUNC(PRODUCT($E$12:$E721),16))</f>
        <v>1.2793590087211499</v>
      </c>
      <c r="G722" s="70">
        <f t="shared" si="222"/>
        <v>1.2077668516550899</v>
      </c>
      <c r="H722" s="70">
        <f t="shared" si="223"/>
        <v>1.0592764699999999</v>
      </c>
      <c r="I722" s="69">
        <f t="shared" si="212"/>
        <v>0.04</v>
      </c>
      <c r="J722" s="71">
        <f t="shared" si="213"/>
        <v>45000</v>
      </c>
      <c r="K722" s="72">
        <f t="shared" si="214"/>
        <v>114</v>
      </c>
      <c r="L722" s="73">
        <f t="shared" si="208"/>
        <v>114</v>
      </c>
      <c r="M722" s="74">
        <f t="shared" si="209"/>
        <v>1.0179010399999999</v>
      </c>
      <c r="N722" s="74">
        <f t="shared" si="210"/>
        <v>1.07823862</v>
      </c>
      <c r="O722" s="73">
        <f t="shared" si="215"/>
        <v>0</v>
      </c>
      <c r="P722" s="70">
        <f t="shared" si="216"/>
        <v>52.15910607</v>
      </c>
      <c r="Q722" s="70">
        <f t="shared" si="217"/>
        <v>0</v>
      </c>
      <c r="R722" s="75" t="str">
        <f t="shared" si="218"/>
        <v>A+J=</v>
      </c>
      <c r="S722" s="71">
        <f t="shared" si="219"/>
        <v>45184</v>
      </c>
      <c r="T722" s="8"/>
      <c r="U722" s="8"/>
      <c r="V722" s="8"/>
      <c r="W722" s="8"/>
      <c r="X722" s="1"/>
      <c r="Y722" s="8"/>
      <c r="Z722" s="8"/>
      <c r="AA722" s="8"/>
      <c r="AB722" s="8"/>
      <c r="AC722" s="8"/>
      <c r="AD722" s="9"/>
      <c r="AE722" s="8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</row>
    <row r="723" spans="1:191" x14ac:dyDescent="0.15">
      <c r="A723" s="68">
        <f t="shared" si="220"/>
        <v>45167</v>
      </c>
      <c r="B723" s="81">
        <f t="shared" si="211"/>
        <v>719.29053963999991</v>
      </c>
      <c r="C723" s="70">
        <f t="shared" si="207"/>
        <v>666.66699999999992</v>
      </c>
      <c r="D723" s="11">
        <f>IF(VLOOKUP(A723,[1]DI!$A$4:$B$15000,2)=0,D722,VLOOKUP(A723,[1]DI!$A$4:$B$15000,2))</f>
        <v>0.13150000000000001</v>
      </c>
      <c r="E723" s="70">
        <f t="shared" si="221"/>
        <v>1.0004903700000001</v>
      </c>
      <c r="F723" s="70">
        <f>(TRUNC(PRODUCT($E$12:$E722),16))</f>
        <v>1.2799863679982499</v>
      </c>
      <c r="G723" s="70">
        <f t="shared" si="222"/>
        <v>1.2077668516550899</v>
      </c>
      <c r="H723" s="70">
        <f t="shared" si="223"/>
        <v>1.0597959100000001</v>
      </c>
      <c r="I723" s="69">
        <f t="shared" si="212"/>
        <v>0.04</v>
      </c>
      <c r="J723" s="71">
        <f t="shared" si="213"/>
        <v>45000</v>
      </c>
      <c r="K723" s="72">
        <f t="shared" si="214"/>
        <v>115</v>
      </c>
      <c r="L723" s="73">
        <f t="shared" si="208"/>
        <v>115</v>
      </c>
      <c r="M723" s="74">
        <f t="shared" si="209"/>
        <v>1.018059477</v>
      </c>
      <c r="N723" s="74">
        <f t="shared" si="210"/>
        <v>1.0789352699999999</v>
      </c>
      <c r="O723" s="73">
        <f t="shared" si="215"/>
        <v>0</v>
      </c>
      <c r="P723" s="70">
        <f t="shared" si="216"/>
        <v>52.623539639999997</v>
      </c>
      <c r="Q723" s="70">
        <f t="shared" si="217"/>
        <v>0</v>
      </c>
      <c r="R723" s="75" t="str">
        <f t="shared" si="218"/>
        <v>A+J=</v>
      </c>
      <c r="S723" s="71">
        <f t="shared" si="219"/>
        <v>45184</v>
      </c>
      <c r="T723" s="8"/>
      <c r="U723" s="8"/>
      <c r="V723" s="8"/>
      <c r="W723" s="8"/>
      <c r="X723" s="1"/>
      <c r="Y723" s="8"/>
      <c r="Z723" s="8"/>
      <c r="AA723" s="8"/>
      <c r="AB723" s="8"/>
      <c r="AC723" s="8"/>
      <c r="AD723" s="9"/>
      <c r="AE723" s="8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</row>
    <row r="724" spans="1:191" x14ac:dyDescent="0.15">
      <c r="A724" s="68">
        <f t="shared" si="220"/>
        <v>45168</v>
      </c>
      <c r="B724" s="81">
        <f t="shared" si="211"/>
        <v>719.75526853999986</v>
      </c>
      <c r="C724" s="70">
        <f t="shared" si="207"/>
        <v>666.66699999999992</v>
      </c>
      <c r="D724" s="11">
        <f>IF(VLOOKUP(A724,[1]DI!$A$4:$B$15000,2)=0,D723,VLOOKUP(A724,[1]DI!$A$4:$B$15000,2))</f>
        <v>0.13150000000000001</v>
      </c>
      <c r="E724" s="70">
        <f t="shared" si="221"/>
        <v>1.0004903700000001</v>
      </c>
      <c r="F724" s="70">
        <f>(TRUNC(PRODUCT($E$12:$E723),16))</f>
        <v>1.28061403491353</v>
      </c>
      <c r="G724" s="70">
        <f t="shared" si="222"/>
        <v>1.2077668516550899</v>
      </c>
      <c r="H724" s="70">
        <f t="shared" si="223"/>
        <v>1.0603156</v>
      </c>
      <c r="I724" s="69">
        <f t="shared" si="212"/>
        <v>0.04</v>
      </c>
      <c r="J724" s="71">
        <f t="shared" si="213"/>
        <v>45000</v>
      </c>
      <c r="K724" s="72">
        <f t="shared" si="214"/>
        <v>116</v>
      </c>
      <c r="L724" s="73">
        <f t="shared" si="208"/>
        <v>116</v>
      </c>
      <c r="M724" s="74">
        <f t="shared" si="209"/>
        <v>1.018217937</v>
      </c>
      <c r="N724" s="74">
        <f t="shared" si="210"/>
        <v>1.079632363</v>
      </c>
      <c r="O724" s="73">
        <f t="shared" si="215"/>
        <v>0</v>
      </c>
      <c r="P724" s="70">
        <f t="shared" si="216"/>
        <v>53.088268540000001</v>
      </c>
      <c r="Q724" s="70">
        <f t="shared" si="217"/>
        <v>0</v>
      </c>
      <c r="R724" s="75" t="str">
        <f t="shared" si="218"/>
        <v>A+J=</v>
      </c>
      <c r="S724" s="71">
        <f t="shared" si="219"/>
        <v>45184</v>
      </c>
      <c r="T724" s="8"/>
      <c r="U724" s="8"/>
      <c r="V724" s="8"/>
      <c r="W724" s="8"/>
      <c r="X724" s="1"/>
      <c r="Y724" s="8"/>
      <c r="Z724" s="8"/>
      <c r="AA724" s="8"/>
      <c r="AB724" s="8"/>
      <c r="AC724" s="8"/>
      <c r="AD724" s="9"/>
      <c r="AE724" s="8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</row>
    <row r="725" spans="1:191" x14ac:dyDescent="0.15">
      <c r="A725" s="68">
        <f t="shared" si="220"/>
        <v>45169</v>
      </c>
      <c r="B725" s="81">
        <f t="shared" si="211"/>
        <v>720.22030209999991</v>
      </c>
      <c r="C725" s="70">
        <f t="shared" si="207"/>
        <v>666.66699999999992</v>
      </c>
      <c r="D725" s="11">
        <f>IF(VLOOKUP(A725,[1]DI!$A$4:$B$15000,2)=0,D724,VLOOKUP(A725,[1]DI!$A$4:$B$15000,2))</f>
        <v>0.13150000000000001</v>
      </c>
      <c r="E725" s="70">
        <f t="shared" si="221"/>
        <v>1.0004903700000001</v>
      </c>
      <c r="F725" s="70">
        <f>(TRUNC(PRODUCT($E$12:$E724),16))</f>
        <v>1.2812420096178301</v>
      </c>
      <c r="G725" s="70">
        <f t="shared" si="222"/>
        <v>1.2077668516550899</v>
      </c>
      <c r="H725" s="70">
        <f t="shared" si="223"/>
        <v>1.06083555</v>
      </c>
      <c r="I725" s="69">
        <f t="shared" si="212"/>
        <v>0.04</v>
      </c>
      <c r="J725" s="71">
        <f t="shared" si="213"/>
        <v>45000</v>
      </c>
      <c r="K725" s="72">
        <f t="shared" si="214"/>
        <v>117</v>
      </c>
      <c r="L725" s="73">
        <f t="shared" si="208"/>
        <v>117</v>
      </c>
      <c r="M725" s="74">
        <f t="shared" si="209"/>
        <v>1.0183764230000001</v>
      </c>
      <c r="N725" s="74">
        <f t="shared" si="210"/>
        <v>1.0803299129999999</v>
      </c>
      <c r="O725" s="73">
        <f t="shared" si="215"/>
        <v>0</v>
      </c>
      <c r="P725" s="70">
        <f t="shared" si="216"/>
        <v>53.553302100000003</v>
      </c>
      <c r="Q725" s="70">
        <f t="shared" si="217"/>
        <v>0</v>
      </c>
      <c r="R725" s="75" t="str">
        <f t="shared" si="218"/>
        <v>A+J=</v>
      </c>
      <c r="S725" s="71">
        <f t="shared" si="219"/>
        <v>45184</v>
      </c>
      <c r="T725" s="8"/>
      <c r="U725" s="8"/>
      <c r="V725" s="8"/>
      <c r="W725" s="8"/>
      <c r="X725" s="1"/>
      <c r="Y725" s="8"/>
      <c r="Z725" s="8"/>
      <c r="AA725" s="8"/>
      <c r="AB725" s="8"/>
      <c r="AC725" s="8"/>
      <c r="AD725" s="9"/>
      <c r="AE725" s="8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</row>
    <row r="726" spans="1:191" x14ac:dyDescent="0.15">
      <c r="A726" s="68">
        <f t="shared" si="220"/>
        <v>45170</v>
      </c>
      <c r="B726" s="81">
        <f t="shared" si="211"/>
        <v>720.68563233999987</v>
      </c>
      <c r="C726" s="70">
        <f t="shared" si="207"/>
        <v>666.66699999999992</v>
      </c>
      <c r="D726" s="11">
        <f>IF(VLOOKUP(A726,[1]DI!$A$4:$B$15000,2)=0,D725,VLOOKUP(A726,[1]DI!$A$4:$B$15000,2))</f>
        <v>0.13150000000000001</v>
      </c>
      <c r="E726" s="70">
        <f t="shared" si="221"/>
        <v>1.0004903700000001</v>
      </c>
      <c r="F726" s="70">
        <f>(TRUNC(PRODUCT($E$12:$E725),16))</f>
        <v>1.2818702922620899</v>
      </c>
      <c r="G726" s="70">
        <f t="shared" si="222"/>
        <v>1.2077668516550899</v>
      </c>
      <c r="H726" s="70">
        <f t="shared" si="223"/>
        <v>1.0613557499999999</v>
      </c>
      <c r="I726" s="69">
        <f t="shared" si="212"/>
        <v>0.04</v>
      </c>
      <c r="J726" s="71">
        <f t="shared" si="213"/>
        <v>45000</v>
      </c>
      <c r="K726" s="72">
        <f t="shared" si="214"/>
        <v>118</v>
      </c>
      <c r="L726" s="73">
        <f t="shared" si="208"/>
        <v>118</v>
      </c>
      <c r="M726" s="74">
        <f t="shared" si="209"/>
        <v>1.018534933</v>
      </c>
      <c r="N726" s="74">
        <f t="shared" si="210"/>
        <v>1.081027908</v>
      </c>
      <c r="O726" s="73">
        <f t="shared" si="215"/>
        <v>0</v>
      </c>
      <c r="P726" s="70">
        <f t="shared" si="216"/>
        <v>54.018632340000003</v>
      </c>
      <c r="Q726" s="70">
        <f t="shared" si="217"/>
        <v>0</v>
      </c>
      <c r="R726" s="75" t="str">
        <f t="shared" si="218"/>
        <v>A+J=</v>
      </c>
      <c r="S726" s="71">
        <f t="shared" si="219"/>
        <v>45184</v>
      </c>
      <c r="T726" s="8"/>
      <c r="U726" s="8"/>
      <c r="V726" s="8"/>
      <c r="W726" s="8"/>
      <c r="X726" s="1"/>
      <c r="Y726" s="8"/>
      <c r="Z726" s="8"/>
      <c r="AA726" s="8"/>
      <c r="AB726" s="8"/>
      <c r="AC726" s="8"/>
      <c r="AD726" s="9"/>
      <c r="AE726" s="8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</row>
    <row r="727" spans="1:191" x14ac:dyDescent="0.15">
      <c r="A727" s="68">
        <f t="shared" si="220"/>
        <v>45173</v>
      </c>
      <c r="B727" s="81">
        <f t="shared" si="211"/>
        <v>721.15126656999996</v>
      </c>
      <c r="C727" s="70">
        <f t="shared" si="207"/>
        <v>666.66699999999992</v>
      </c>
      <c r="D727" s="11">
        <f>IF(VLOOKUP(A727,[1]DI!$A$4:$B$15000,2)=0,D726,VLOOKUP(A727,[1]DI!$A$4:$B$15000,2))</f>
        <v>0.13150000000000001</v>
      </c>
      <c r="E727" s="70">
        <f t="shared" si="221"/>
        <v>1.0004903700000001</v>
      </c>
      <c r="F727" s="70">
        <f>(TRUNC(PRODUCT($E$12:$E726),16))</f>
        <v>1.2824988829973001</v>
      </c>
      <c r="G727" s="70">
        <f t="shared" si="222"/>
        <v>1.2077668516550899</v>
      </c>
      <c r="H727" s="70">
        <f t="shared" si="223"/>
        <v>1.0618762100000001</v>
      </c>
      <c r="I727" s="69">
        <f t="shared" si="212"/>
        <v>0.04</v>
      </c>
      <c r="J727" s="71">
        <f t="shared" si="213"/>
        <v>45000</v>
      </c>
      <c r="K727" s="72">
        <f t="shared" si="214"/>
        <v>119</v>
      </c>
      <c r="L727" s="73">
        <f t="shared" si="208"/>
        <v>119</v>
      </c>
      <c r="M727" s="74">
        <f t="shared" si="209"/>
        <v>1.0186934679999999</v>
      </c>
      <c r="N727" s="74">
        <f t="shared" si="210"/>
        <v>1.0817263589999999</v>
      </c>
      <c r="O727" s="73">
        <f t="shared" si="215"/>
        <v>0</v>
      </c>
      <c r="P727" s="70">
        <f t="shared" si="216"/>
        <v>54.484266570000003</v>
      </c>
      <c r="Q727" s="70">
        <f t="shared" si="217"/>
        <v>0</v>
      </c>
      <c r="R727" s="75" t="str">
        <f t="shared" si="218"/>
        <v>A+J=</v>
      </c>
      <c r="S727" s="71">
        <f t="shared" si="219"/>
        <v>45184</v>
      </c>
      <c r="T727" s="8"/>
      <c r="U727" s="8"/>
      <c r="V727" s="8"/>
      <c r="W727" s="8"/>
      <c r="X727" s="1"/>
      <c r="Y727" s="8"/>
      <c r="Z727" s="8"/>
      <c r="AA727" s="8"/>
      <c r="AB727" s="8"/>
      <c r="AC727" s="8"/>
      <c r="AD727" s="9"/>
      <c r="AE727" s="8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</row>
    <row r="728" spans="1:191" x14ac:dyDescent="0.15">
      <c r="A728" s="68">
        <f t="shared" si="220"/>
        <v>45174</v>
      </c>
      <c r="B728" s="81">
        <f t="shared" si="211"/>
        <v>721.61719746999995</v>
      </c>
      <c r="C728" s="70">
        <f t="shared" si="207"/>
        <v>666.66699999999992</v>
      </c>
      <c r="D728" s="11">
        <f>IF(VLOOKUP(A728,[1]DI!$A$4:$B$15000,2)=0,D727,VLOOKUP(A728,[1]DI!$A$4:$B$15000,2))</f>
        <v>0.13150000000000001</v>
      </c>
      <c r="E728" s="70">
        <f t="shared" si="221"/>
        <v>1.0004903700000001</v>
      </c>
      <c r="F728" s="70">
        <f>(TRUNC(PRODUCT($E$12:$E727),16))</f>
        <v>1.2831277819745599</v>
      </c>
      <c r="G728" s="70">
        <f t="shared" si="222"/>
        <v>1.2077668516550899</v>
      </c>
      <c r="H728" s="70">
        <f t="shared" si="223"/>
        <v>1.0623969200000001</v>
      </c>
      <c r="I728" s="69">
        <f t="shared" si="212"/>
        <v>0.04</v>
      </c>
      <c r="J728" s="71">
        <f t="shared" si="213"/>
        <v>45000</v>
      </c>
      <c r="K728" s="72">
        <f t="shared" si="214"/>
        <v>120</v>
      </c>
      <c r="L728" s="73">
        <f t="shared" si="208"/>
        <v>120</v>
      </c>
      <c r="M728" s="74">
        <f t="shared" si="209"/>
        <v>1.0188520270000001</v>
      </c>
      <c r="N728" s="74">
        <f t="shared" si="210"/>
        <v>1.082425255</v>
      </c>
      <c r="O728" s="73">
        <f t="shared" si="215"/>
        <v>0</v>
      </c>
      <c r="P728" s="70">
        <f t="shared" si="216"/>
        <v>54.950197469999999</v>
      </c>
      <c r="Q728" s="70">
        <f t="shared" si="217"/>
        <v>0</v>
      </c>
      <c r="R728" s="75" t="str">
        <f t="shared" si="218"/>
        <v>A+J=</v>
      </c>
      <c r="S728" s="71">
        <f t="shared" si="219"/>
        <v>45184</v>
      </c>
      <c r="T728" s="8"/>
      <c r="U728" s="8"/>
      <c r="V728" s="8"/>
      <c r="W728" s="8"/>
      <c r="X728" s="1"/>
      <c r="Y728" s="8"/>
      <c r="Z728" s="8"/>
      <c r="AA728" s="8"/>
      <c r="AB728" s="8"/>
      <c r="AC728" s="8"/>
      <c r="AD728" s="9"/>
      <c r="AE728" s="8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</row>
    <row r="729" spans="1:191" x14ac:dyDescent="0.15">
      <c r="A729" s="68">
        <f t="shared" si="220"/>
        <v>45175</v>
      </c>
      <c r="B729" s="81">
        <f t="shared" si="211"/>
        <v>722.08343369999989</v>
      </c>
      <c r="C729" s="70">
        <f t="shared" si="207"/>
        <v>666.66699999999992</v>
      </c>
      <c r="D729" s="11">
        <f>IF(VLOOKUP(A729,[1]DI!$A$4:$B$15000,2)=0,D728,VLOOKUP(A729,[1]DI!$A$4:$B$15000,2))</f>
        <v>0.13150000000000001</v>
      </c>
      <c r="E729" s="70">
        <f t="shared" si="221"/>
        <v>1.0004903700000001</v>
      </c>
      <c r="F729" s="70">
        <f>(TRUNC(PRODUCT($E$12:$E728),16))</f>
        <v>1.283756989345</v>
      </c>
      <c r="G729" s="70">
        <f t="shared" si="222"/>
        <v>1.2077668516550899</v>
      </c>
      <c r="H729" s="70">
        <f t="shared" si="223"/>
        <v>1.06291789</v>
      </c>
      <c r="I729" s="69">
        <f t="shared" si="212"/>
        <v>0.04</v>
      </c>
      <c r="J729" s="71">
        <f t="shared" si="213"/>
        <v>45000</v>
      </c>
      <c r="K729" s="72">
        <f t="shared" si="214"/>
        <v>121</v>
      </c>
      <c r="L729" s="73">
        <f t="shared" si="208"/>
        <v>121</v>
      </c>
      <c r="M729" s="74">
        <f t="shared" si="209"/>
        <v>1.0190106109999999</v>
      </c>
      <c r="N729" s="74">
        <f t="shared" si="210"/>
        <v>1.083124609</v>
      </c>
      <c r="O729" s="73">
        <f t="shared" si="215"/>
        <v>0</v>
      </c>
      <c r="P729" s="70">
        <f t="shared" si="216"/>
        <v>55.416433699999999</v>
      </c>
      <c r="Q729" s="70">
        <f t="shared" si="217"/>
        <v>0</v>
      </c>
      <c r="R729" s="75" t="str">
        <f t="shared" si="218"/>
        <v>A+J=</v>
      </c>
      <c r="S729" s="71">
        <f t="shared" si="219"/>
        <v>45184</v>
      </c>
      <c r="T729" s="8"/>
      <c r="U729" s="8"/>
      <c r="V729" s="8"/>
      <c r="W729" s="8"/>
      <c r="X729" s="1"/>
      <c r="Y729" s="8"/>
      <c r="Z729" s="8"/>
      <c r="AA729" s="8"/>
      <c r="AB729" s="8"/>
      <c r="AC729" s="8"/>
      <c r="AD729" s="9"/>
      <c r="AE729" s="8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</row>
    <row r="730" spans="1:191" x14ac:dyDescent="0.15">
      <c r="A730" s="68">
        <f t="shared" si="220"/>
        <v>45177</v>
      </c>
      <c r="B730" s="81">
        <f t="shared" si="211"/>
        <v>722.54996659999995</v>
      </c>
      <c r="C730" s="70">
        <f t="shared" si="207"/>
        <v>666.66699999999992</v>
      </c>
      <c r="D730" s="11">
        <f>IF(VLOOKUP(A730,[1]DI!$A$4:$B$15000,2)=0,D729,VLOOKUP(A730,[1]DI!$A$4:$B$15000,2))</f>
        <v>0.13150000000000001</v>
      </c>
      <c r="E730" s="70">
        <f t="shared" si="221"/>
        <v>1.0004903700000001</v>
      </c>
      <c r="F730" s="70">
        <f>(TRUNC(PRODUCT($E$12:$E729),16))</f>
        <v>1.28438650525987</v>
      </c>
      <c r="G730" s="70">
        <f t="shared" si="222"/>
        <v>1.2077668516550899</v>
      </c>
      <c r="H730" s="70">
        <f t="shared" si="223"/>
        <v>1.06343911</v>
      </c>
      <c r="I730" s="69">
        <f t="shared" si="212"/>
        <v>0.04</v>
      </c>
      <c r="J730" s="71">
        <f t="shared" si="213"/>
        <v>45000</v>
      </c>
      <c r="K730" s="72">
        <f t="shared" si="214"/>
        <v>122</v>
      </c>
      <c r="L730" s="73">
        <f t="shared" si="208"/>
        <v>122</v>
      </c>
      <c r="M730" s="74">
        <f t="shared" si="209"/>
        <v>1.01916922</v>
      </c>
      <c r="N730" s="74">
        <f t="shared" si="210"/>
        <v>1.0838244079999999</v>
      </c>
      <c r="O730" s="73">
        <f t="shared" si="215"/>
        <v>0</v>
      </c>
      <c r="P730" s="70">
        <f t="shared" si="216"/>
        <v>55.882966600000003</v>
      </c>
      <c r="Q730" s="70">
        <f t="shared" si="217"/>
        <v>0</v>
      </c>
      <c r="R730" s="75" t="str">
        <f t="shared" si="218"/>
        <v>A+J=</v>
      </c>
      <c r="S730" s="71">
        <f t="shared" si="219"/>
        <v>45184</v>
      </c>
      <c r="T730" s="8"/>
      <c r="U730" s="8"/>
      <c r="V730" s="8"/>
      <c r="W730" s="8"/>
      <c r="X730" s="1"/>
      <c r="Y730" s="8"/>
      <c r="Z730" s="8"/>
      <c r="AA730" s="8"/>
      <c r="AB730" s="8"/>
      <c r="AC730" s="8"/>
      <c r="AD730" s="9"/>
      <c r="AE730" s="8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</row>
    <row r="731" spans="1:191" x14ac:dyDescent="0.15">
      <c r="A731" s="68">
        <f t="shared" si="220"/>
        <v>45180</v>
      </c>
      <c r="B731" s="81">
        <f t="shared" si="211"/>
        <v>723.01680483999996</v>
      </c>
      <c r="C731" s="70">
        <f t="shared" si="207"/>
        <v>666.66699999999992</v>
      </c>
      <c r="D731" s="11">
        <f>IF(VLOOKUP(A731,[1]DI!$A$4:$B$15000,2)=0,D730,VLOOKUP(A731,[1]DI!$A$4:$B$15000,2))</f>
        <v>0.13150000000000001</v>
      </c>
      <c r="E731" s="70">
        <f t="shared" si="221"/>
        <v>1.0004903700000001</v>
      </c>
      <c r="F731" s="70">
        <f>(TRUNC(PRODUCT($E$12:$E730),16))</f>
        <v>1.28501632987045</v>
      </c>
      <c r="G731" s="70">
        <f t="shared" si="222"/>
        <v>1.2077668516550899</v>
      </c>
      <c r="H731" s="70">
        <f t="shared" si="223"/>
        <v>1.06396059</v>
      </c>
      <c r="I731" s="69">
        <f t="shared" si="212"/>
        <v>0.04</v>
      </c>
      <c r="J731" s="71">
        <f t="shared" si="213"/>
        <v>45000</v>
      </c>
      <c r="K731" s="72">
        <f t="shared" si="214"/>
        <v>123</v>
      </c>
      <c r="L731" s="73">
        <f t="shared" si="208"/>
        <v>123</v>
      </c>
      <c r="M731" s="74">
        <f t="shared" si="209"/>
        <v>1.0193278539999999</v>
      </c>
      <c r="N731" s="74">
        <f t="shared" si="210"/>
        <v>1.084524665</v>
      </c>
      <c r="O731" s="73">
        <f t="shared" si="215"/>
        <v>0</v>
      </c>
      <c r="P731" s="70">
        <f t="shared" si="216"/>
        <v>56.349804839999997</v>
      </c>
      <c r="Q731" s="70">
        <f t="shared" si="217"/>
        <v>0</v>
      </c>
      <c r="R731" s="75" t="str">
        <f t="shared" si="218"/>
        <v>A+J=</v>
      </c>
      <c r="S731" s="71">
        <f t="shared" si="219"/>
        <v>45184</v>
      </c>
      <c r="T731" s="8"/>
      <c r="U731" s="8"/>
      <c r="V731" s="8"/>
      <c r="W731" s="8"/>
      <c r="X731" s="1"/>
      <c r="Y731" s="8"/>
      <c r="Z731" s="8"/>
      <c r="AA731" s="8"/>
      <c r="AB731" s="8"/>
      <c r="AC731" s="8"/>
      <c r="AD731" s="9"/>
      <c r="AE731" s="8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</row>
    <row r="732" spans="1:191" x14ac:dyDescent="0.15">
      <c r="A732" s="68">
        <f t="shared" si="220"/>
        <v>45181</v>
      </c>
      <c r="B732" s="81">
        <f t="shared" si="211"/>
        <v>723.48394039999994</v>
      </c>
      <c r="C732" s="70">
        <f t="shared" si="207"/>
        <v>666.66699999999992</v>
      </c>
      <c r="D732" s="11">
        <f>IF(VLOOKUP(A732,[1]DI!$A$4:$B$15000,2)=0,D731,VLOOKUP(A732,[1]DI!$A$4:$B$15000,2))</f>
        <v>0.13150000000000001</v>
      </c>
      <c r="E732" s="70">
        <f t="shared" si="221"/>
        <v>1.0004903700000001</v>
      </c>
      <c r="F732" s="70">
        <f>(TRUNC(PRODUCT($E$12:$E731),16))</f>
        <v>1.2856464633281299</v>
      </c>
      <c r="G732" s="70">
        <f t="shared" si="222"/>
        <v>1.2077668516550899</v>
      </c>
      <c r="H732" s="70">
        <f t="shared" si="223"/>
        <v>1.06448232</v>
      </c>
      <c r="I732" s="69">
        <f t="shared" si="212"/>
        <v>0.04</v>
      </c>
      <c r="J732" s="71">
        <f t="shared" si="213"/>
        <v>45000</v>
      </c>
      <c r="K732" s="72">
        <f t="shared" si="214"/>
        <v>124</v>
      </c>
      <c r="L732" s="73">
        <f t="shared" si="208"/>
        <v>124</v>
      </c>
      <c r="M732" s="74">
        <f t="shared" si="209"/>
        <v>1.0194865120000001</v>
      </c>
      <c r="N732" s="74">
        <f t="shared" si="210"/>
        <v>1.0852253679999999</v>
      </c>
      <c r="O732" s="73">
        <f t="shared" si="215"/>
        <v>0</v>
      </c>
      <c r="P732" s="70">
        <f t="shared" si="216"/>
        <v>56.8169404</v>
      </c>
      <c r="Q732" s="70">
        <f t="shared" si="217"/>
        <v>0</v>
      </c>
      <c r="R732" s="75" t="str">
        <f t="shared" si="218"/>
        <v>A+J=</v>
      </c>
      <c r="S732" s="71">
        <f t="shared" si="219"/>
        <v>45184</v>
      </c>
      <c r="T732" s="8"/>
      <c r="U732" s="8"/>
      <c r="V732" s="8"/>
      <c r="W732" s="8"/>
      <c r="X732" s="1"/>
      <c r="Y732" s="8"/>
      <c r="Z732" s="8"/>
      <c r="AA732" s="8"/>
      <c r="AB732" s="8"/>
      <c r="AC732" s="8"/>
      <c r="AD732" s="9"/>
      <c r="AE732" s="8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</row>
    <row r="733" spans="1:191" x14ac:dyDescent="0.15">
      <c r="A733" s="68">
        <f t="shared" si="220"/>
        <v>45182</v>
      </c>
      <c r="B733" s="81">
        <f t="shared" si="211"/>
        <v>723.95137996999995</v>
      </c>
      <c r="C733" s="70">
        <f t="shared" si="207"/>
        <v>666.66699999999992</v>
      </c>
      <c r="D733" s="11">
        <f>IF(VLOOKUP(A733,[1]DI!$A$4:$B$15000,2)=0,D732,VLOOKUP(A733,[1]DI!$A$4:$B$15000,2))</f>
        <v>0.13150000000000001</v>
      </c>
      <c r="E733" s="70">
        <f t="shared" si="221"/>
        <v>1.0004903700000001</v>
      </c>
      <c r="F733" s="70">
        <f>(TRUNC(PRODUCT($E$12:$E732),16))</f>
        <v>1.2862769057843599</v>
      </c>
      <c r="G733" s="70">
        <f t="shared" si="222"/>
        <v>1.2077668516550899</v>
      </c>
      <c r="H733" s="70">
        <f t="shared" si="223"/>
        <v>1.06500431</v>
      </c>
      <c r="I733" s="69">
        <f t="shared" si="212"/>
        <v>0.04</v>
      </c>
      <c r="J733" s="71">
        <f t="shared" si="213"/>
        <v>45000</v>
      </c>
      <c r="K733" s="72">
        <f t="shared" si="214"/>
        <v>125</v>
      </c>
      <c r="L733" s="73">
        <f t="shared" si="208"/>
        <v>125</v>
      </c>
      <c r="M733" s="74">
        <f t="shared" si="209"/>
        <v>1.0196451950000001</v>
      </c>
      <c r="N733" s="74">
        <f t="shared" si="210"/>
        <v>1.085926527</v>
      </c>
      <c r="O733" s="73">
        <f t="shared" si="215"/>
        <v>0</v>
      </c>
      <c r="P733" s="70">
        <f t="shared" si="216"/>
        <v>57.284379970000003</v>
      </c>
      <c r="Q733" s="70">
        <f t="shared" si="217"/>
        <v>0</v>
      </c>
      <c r="R733" s="75" t="str">
        <f t="shared" si="218"/>
        <v>A+J=</v>
      </c>
      <c r="S733" s="71">
        <f t="shared" si="219"/>
        <v>45184</v>
      </c>
      <c r="T733" s="8"/>
      <c r="U733" s="8"/>
      <c r="V733" s="8"/>
      <c r="W733" s="8"/>
      <c r="X733" s="1"/>
      <c r="Y733" s="8"/>
      <c r="Z733" s="8"/>
      <c r="AA733" s="8"/>
      <c r="AB733" s="8"/>
      <c r="AC733" s="8"/>
      <c r="AD733" s="9"/>
      <c r="AE733" s="8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</row>
    <row r="734" spans="1:191" x14ac:dyDescent="0.15">
      <c r="A734" s="68">
        <f t="shared" si="220"/>
        <v>45183</v>
      </c>
      <c r="B734" s="81">
        <f t="shared" si="211"/>
        <v>724.41912553999987</v>
      </c>
      <c r="C734" s="70">
        <f t="shared" si="207"/>
        <v>666.66699999999992</v>
      </c>
      <c r="D734" s="11">
        <f>IF(VLOOKUP(A734,[1]DI!$A$4:$B$15000,2)=0,D733,VLOOKUP(A734,[1]DI!$A$4:$B$15000,2))</f>
        <v>0.13150000000000001</v>
      </c>
      <c r="E734" s="70">
        <f t="shared" si="221"/>
        <v>1.0004903700000001</v>
      </c>
      <c r="F734" s="70">
        <f>(TRUNC(PRODUCT($E$12:$E733),16))</f>
        <v>1.2869076573906499</v>
      </c>
      <c r="G734" s="70">
        <f t="shared" si="222"/>
        <v>1.2077668516550899</v>
      </c>
      <c r="H734" s="70">
        <f t="shared" si="223"/>
        <v>1.0655265599999999</v>
      </c>
      <c r="I734" s="69">
        <f t="shared" si="212"/>
        <v>0.04</v>
      </c>
      <c r="J734" s="71">
        <f t="shared" si="213"/>
        <v>45000</v>
      </c>
      <c r="K734" s="72">
        <f t="shared" si="214"/>
        <v>126</v>
      </c>
      <c r="L734" s="73">
        <f t="shared" si="208"/>
        <v>126</v>
      </c>
      <c r="M734" s="74">
        <f t="shared" si="209"/>
        <v>1.0198039029999999</v>
      </c>
      <c r="N734" s="74">
        <f t="shared" si="210"/>
        <v>1.0866281449999999</v>
      </c>
      <c r="O734" s="73">
        <f t="shared" si="215"/>
        <v>0</v>
      </c>
      <c r="P734" s="70">
        <f t="shared" si="216"/>
        <v>57.752125540000002</v>
      </c>
      <c r="Q734" s="70">
        <f t="shared" si="217"/>
        <v>0</v>
      </c>
      <c r="R734" s="75" t="str">
        <f t="shared" si="218"/>
        <v>A+J=</v>
      </c>
      <c r="S734" s="71">
        <f t="shared" si="219"/>
        <v>45184</v>
      </c>
      <c r="T734" s="8"/>
      <c r="U734" s="8"/>
      <c r="V734" s="8"/>
      <c r="W734" s="8"/>
      <c r="X734" s="1"/>
      <c r="Y734" s="8"/>
      <c r="Z734" s="8"/>
      <c r="AA734" s="8"/>
      <c r="AB734" s="8"/>
      <c r="AC734" s="8"/>
      <c r="AD734" s="9"/>
      <c r="AE734" s="8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</row>
    <row r="735" spans="1:191" x14ac:dyDescent="0.15">
      <c r="A735" s="68">
        <f t="shared" si="220"/>
        <v>45184</v>
      </c>
      <c r="B735" s="81">
        <f t="shared" si="211"/>
        <v>724.88716776999991</v>
      </c>
      <c r="C735" s="70">
        <f t="shared" si="207"/>
        <v>666.66699999999992</v>
      </c>
      <c r="D735" s="11">
        <f>IF(VLOOKUP(A735,[1]DI!$A$4:$B$15000,2)=0,D734,VLOOKUP(A735,[1]DI!$A$4:$B$15000,2))</f>
        <v>0.13150000000000001</v>
      </c>
      <c r="E735" s="70">
        <f t="shared" si="221"/>
        <v>1.0004903700000001</v>
      </c>
      <c r="F735" s="70">
        <f>(TRUNC(PRODUCT($E$12:$E734),16))</f>
        <v>1.2875387182986</v>
      </c>
      <c r="G735" s="70">
        <f t="shared" si="222"/>
        <v>1.2077668516550899</v>
      </c>
      <c r="H735" s="70">
        <f t="shared" si="223"/>
        <v>1.0660490600000001</v>
      </c>
      <c r="I735" s="69">
        <f t="shared" si="212"/>
        <v>0.04</v>
      </c>
      <c r="J735" s="71">
        <f t="shared" si="213"/>
        <v>45000</v>
      </c>
      <c r="K735" s="72">
        <f t="shared" si="214"/>
        <v>127</v>
      </c>
      <c r="L735" s="73">
        <f t="shared" si="208"/>
        <v>127</v>
      </c>
      <c r="M735" s="74">
        <f t="shared" si="209"/>
        <v>1.019962635</v>
      </c>
      <c r="N735" s="74">
        <f t="shared" si="210"/>
        <v>1.087330208</v>
      </c>
      <c r="O735" s="73">
        <f t="shared" si="215"/>
        <v>6</v>
      </c>
      <c r="P735" s="70">
        <f t="shared" si="216"/>
        <v>58.220167770000003</v>
      </c>
      <c r="Q735" s="70">
        <f t="shared" si="217"/>
        <v>333.33300000000003</v>
      </c>
      <c r="R735" s="75" t="str">
        <f t="shared" si="218"/>
        <v>A+J=</v>
      </c>
      <c r="S735" s="71">
        <f t="shared" si="219"/>
        <v>45184</v>
      </c>
      <c r="T735" s="8"/>
      <c r="U735" s="8"/>
      <c r="V735" s="8"/>
      <c r="W735" s="8"/>
      <c r="X735" s="1"/>
      <c r="Y735" s="8"/>
      <c r="Z735" s="8"/>
      <c r="AA735" s="8"/>
      <c r="AB735" s="8"/>
      <c r="AC735" s="8"/>
      <c r="AD735" s="9"/>
      <c r="AE735" s="8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</row>
    <row r="736" spans="1:191" x14ac:dyDescent="0.15">
      <c r="A736" s="68">
        <f t="shared" si="220"/>
        <v>45187</v>
      </c>
      <c r="B736" s="81">
        <f t="shared" si="211"/>
        <v>333.54936575999989</v>
      </c>
      <c r="C736" s="70">
        <f t="shared" si="207"/>
        <v>333.33399999999989</v>
      </c>
      <c r="D736" s="11">
        <f>IF(VLOOKUP(A736,[1]DI!$A$4:$B$15000,2)=0,D735,VLOOKUP(A736,[1]DI!$A$4:$B$15000,2))</f>
        <v>0.13150000000000001</v>
      </c>
      <c r="E736" s="70">
        <f t="shared" si="221"/>
        <v>1.0004903700000001</v>
      </c>
      <c r="F736" s="70">
        <f>(TRUNC(PRODUCT($E$12:$E735),16))</f>
        <v>1.2881700886598899</v>
      </c>
      <c r="G736" s="70">
        <f t="shared" si="222"/>
        <v>1.2875387182986</v>
      </c>
      <c r="H736" s="70">
        <f t="shared" si="223"/>
        <v>1.0004903700000001</v>
      </c>
      <c r="I736" s="69">
        <f t="shared" si="212"/>
        <v>0.04</v>
      </c>
      <c r="J736" s="71">
        <f t="shared" si="213"/>
        <v>45184</v>
      </c>
      <c r="K736" s="72">
        <f t="shared" si="214"/>
        <v>1</v>
      </c>
      <c r="L736" s="73">
        <f t="shared" si="208"/>
        <v>1</v>
      </c>
      <c r="M736" s="74">
        <f t="shared" si="209"/>
        <v>1.00015565</v>
      </c>
      <c r="N736" s="74">
        <f t="shared" si="210"/>
        <v>1.0006460960000001</v>
      </c>
      <c r="O736" s="73">
        <f t="shared" si="215"/>
        <v>0</v>
      </c>
      <c r="P736" s="70">
        <f t="shared" si="216"/>
        <v>0.21536575999999999</v>
      </c>
      <c r="Q736" s="70">
        <f t="shared" si="217"/>
        <v>0</v>
      </c>
      <c r="R736" s="75" t="str">
        <f t="shared" si="218"/>
        <v>J=</v>
      </c>
      <c r="S736" s="71">
        <f t="shared" si="219"/>
        <v>45366</v>
      </c>
      <c r="T736" s="8"/>
      <c r="U736" s="8"/>
      <c r="V736" s="8"/>
      <c r="W736" s="8"/>
      <c r="X736" s="1"/>
      <c r="Y736" s="8"/>
      <c r="Z736" s="8"/>
      <c r="AA736" s="8"/>
      <c r="AB736" s="8"/>
      <c r="AC736" s="8"/>
      <c r="AD736" s="9"/>
      <c r="AE736" s="8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</row>
    <row r="737" spans="1:191" x14ac:dyDescent="0.15">
      <c r="A737" s="68">
        <f t="shared" si="220"/>
        <v>45188</v>
      </c>
      <c r="B737" s="81">
        <f t="shared" si="211"/>
        <v>333.76487051999987</v>
      </c>
      <c r="C737" s="70">
        <f t="shared" si="207"/>
        <v>333.33399999999989</v>
      </c>
      <c r="D737" s="11">
        <f>IF(VLOOKUP(A737,[1]DI!$A$4:$B$15000,2)=0,D736,VLOOKUP(A737,[1]DI!$A$4:$B$15000,2))</f>
        <v>0.13150000000000001</v>
      </c>
      <c r="E737" s="70">
        <f t="shared" si="221"/>
        <v>1.0004903700000001</v>
      </c>
      <c r="F737" s="70">
        <f>(TRUNC(PRODUCT($E$12:$E736),16))</f>
        <v>1.2888017686262701</v>
      </c>
      <c r="G737" s="70">
        <f t="shared" si="222"/>
        <v>1.2875387182986</v>
      </c>
      <c r="H737" s="70">
        <f t="shared" si="223"/>
        <v>1.00098098</v>
      </c>
      <c r="I737" s="69">
        <f t="shared" si="212"/>
        <v>0.04</v>
      </c>
      <c r="J737" s="71">
        <f t="shared" si="213"/>
        <v>45184</v>
      </c>
      <c r="K737" s="72">
        <f t="shared" si="214"/>
        <v>2</v>
      </c>
      <c r="L737" s="73">
        <f t="shared" si="208"/>
        <v>2</v>
      </c>
      <c r="M737" s="74">
        <f t="shared" si="209"/>
        <v>1.0003113239999999</v>
      </c>
      <c r="N737" s="74">
        <f t="shared" si="210"/>
        <v>1.0012926090000001</v>
      </c>
      <c r="O737" s="73">
        <f t="shared" si="215"/>
        <v>0</v>
      </c>
      <c r="P737" s="70">
        <f t="shared" si="216"/>
        <v>0.43087051999999998</v>
      </c>
      <c r="Q737" s="70">
        <f t="shared" si="217"/>
        <v>0</v>
      </c>
      <c r="R737" s="75" t="str">
        <f t="shared" si="218"/>
        <v>J=</v>
      </c>
      <c r="S737" s="71">
        <f t="shared" si="219"/>
        <v>45366</v>
      </c>
      <c r="T737" s="8"/>
      <c r="U737" s="8"/>
      <c r="V737" s="8"/>
      <c r="W737" s="8"/>
      <c r="X737" s="1"/>
      <c r="Y737" s="8"/>
      <c r="Z737" s="8"/>
      <c r="AA737" s="8"/>
      <c r="AB737" s="8"/>
      <c r="AC737" s="8"/>
      <c r="AD737" s="9"/>
      <c r="AE737" s="8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</row>
    <row r="738" spans="1:191" x14ac:dyDescent="0.15">
      <c r="A738" s="68">
        <f t="shared" si="220"/>
        <v>45189</v>
      </c>
      <c r="B738" s="81">
        <f t="shared" si="211"/>
        <v>333.98051428999992</v>
      </c>
      <c r="C738" s="70">
        <f t="shared" si="207"/>
        <v>333.33399999999989</v>
      </c>
      <c r="D738" s="11">
        <f>IF(VLOOKUP(A738,[1]DI!$A$4:$B$15000,2)=0,D737,VLOOKUP(A738,[1]DI!$A$4:$B$15000,2))</f>
        <v>0.13150000000000001</v>
      </c>
      <c r="E738" s="70">
        <f t="shared" si="221"/>
        <v>1.0004903700000001</v>
      </c>
      <c r="F738" s="70">
        <f>(TRUNC(PRODUCT($E$12:$E737),16))</f>
        <v>1.2894337583495501</v>
      </c>
      <c r="G738" s="70">
        <f t="shared" si="222"/>
        <v>1.2875387182986</v>
      </c>
      <c r="H738" s="70">
        <f t="shared" si="223"/>
        <v>1.0014718300000001</v>
      </c>
      <c r="I738" s="69">
        <f t="shared" si="212"/>
        <v>0.04</v>
      </c>
      <c r="J738" s="71">
        <f t="shared" si="213"/>
        <v>45184</v>
      </c>
      <c r="K738" s="72">
        <f t="shared" si="214"/>
        <v>3</v>
      </c>
      <c r="L738" s="73">
        <f t="shared" si="208"/>
        <v>3</v>
      </c>
      <c r="M738" s="74">
        <f t="shared" si="209"/>
        <v>1.000467022</v>
      </c>
      <c r="N738" s="74">
        <f t="shared" si="210"/>
        <v>1.0019395390000001</v>
      </c>
      <c r="O738" s="73">
        <f t="shared" si="215"/>
        <v>0</v>
      </c>
      <c r="P738" s="70">
        <f t="shared" si="216"/>
        <v>0.64651429000000005</v>
      </c>
      <c r="Q738" s="70">
        <f t="shared" si="217"/>
        <v>0</v>
      </c>
      <c r="R738" s="75" t="str">
        <f t="shared" si="218"/>
        <v>J=</v>
      </c>
      <c r="S738" s="71">
        <f t="shared" si="219"/>
        <v>45366</v>
      </c>
      <c r="T738" s="8"/>
      <c r="U738" s="8"/>
      <c r="V738" s="8"/>
      <c r="W738" s="8"/>
      <c r="X738" s="1"/>
      <c r="Y738" s="8"/>
      <c r="Z738" s="8"/>
      <c r="AA738" s="8"/>
      <c r="AB738" s="8"/>
      <c r="AC738" s="8"/>
      <c r="AD738" s="9"/>
      <c r="AE738" s="8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</row>
    <row r="739" spans="1:191" x14ac:dyDescent="0.15">
      <c r="A739" s="68">
        <f t="shared" si="220"/>
        <v>45190</v>
      </c>
      <c r="B739" s="81">
        <f t="shared" si="211"/>
        <v>334.19629738999987</v>
      </c>
      <c r="C739" s="70">
        <f t="shared" si="207"/>
        <v>333.33399999999989</v>
      </c>
      <c r="D739" s="11">
        <f>IF(VLOOKUP(A739,[1]DI!$A$4:$B$15000,2)=0,D738,VLOOKUP(A739,[1]DI!$A$4:$B$15000,2))</f>
        <v>0.1265</v>
      </c>
      <c r="E739" s="70">
        <f t="shared" si="221"/>
        <v>1.0004727899999999</v>
      </c>
      <c r="F739" s="70">
        <f>(TRUNC(PRODUCT($E$12:$E738),16))</f>
        <v>1.2900660579816301</v>
      </c>
      <c r="G739" s="70">
        <f t="shared" si="222"/>
        <v>1.2875387182986</v>
      </c>
      <c r="H739" s="70">
        <f t="shared" si="223"/>
        <v>1.00196292</v>
      </c>
      <c r="I739" s="69">
        <f t="shared" si="212"/>
        <v>0.04</v>
      </c>
      <c r="J739" s="71">
        <f t="shared" si="213"/>
        <v>45184</v>
      </c>
      <c r="K739" s="72">
        <f t="shared" si="214"/>
        <v>4</v>
      </c>
      <c r="L739" s="73">
        <f t="shared" si="208"/>
        <v>4</v>
      </c>
      <c r="M739" s="74">
        <f t="shared" si="209"/>
        <v>1.000622745</v>
      </c>
      <c r="N739" s="74">
        <f t="shared" si="210"/>
        <v>1.0025868870000001</v>
      </c>
      <c r="O739" s="73">
        <f t="shared" si="215"/>
        <v>0</v>
      </c>
      <c r="P739" s="70">
        <f t="shared" si="216"/>
        <v>0.86229739000000005</v>
      </c>
      <c r="Q739" s="70">
        <f t="shared" si="217"/>
        <v>0</v>
      </c>
      <c r="R739" s="75" t="str">
        <f t="shared" si="218"/>
        <v>J=</v>
      </c>
      <c r="S739" s="71">
        <f t="shared" si="219"/>
        <v>45366</v>
      </c>
      <c r="T739" s="8"/>
      <c r="U739" s="8"/>
      <c r="V739" s="8"/>
      <c r="W739" s="8"/>
      <c r="X739" s="1"/>
      <c r="Y739" s="8"/>
      <c r="Z739" s="8"/>
      <c r="AA739" s="8"/>
      <c r="AB739" s="8"/>
      <c r="AC739" s="8"/>
      <c r="AD739" s="9"/>
      <c r="AE739" s="8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</row>
    <row r="740" spans="1:191" x14ac:dyDescent="0.15">
      <c r="A740" s="68">
        <f t="shared" si="220"/>
        <v>45191</v>
      </c>
      <c r="B740" s="81">
        <f t="shared" si="211"/>
        <v>334.40634513999987</v>
      </c>
      <c r="C740" s="70">
        <f t="shared" si="207"/>
        <v>333.33399999999989</v>
      </c>
      <c r="D740" s="11">
        <f>IF(VLOOKUP(A740,[1]DI!$A$4:$B$15000,2)=0,D739,VLOOKUP(A740,[1]DI!$A$4:$B$15000,2))</f>
        <v>0.1265</v>
      </c>
      <c r="E740" s="70">
        <f t="shared" si="221"/>
        <v>1.0004727899999999</v>
      </c>
      <c r="F740" s="70">
        <f>(TRUNC(PRODUCT($E$12:$E739),16))</f>
        <v>1.29067598831318</v>
      </c>
      <c r="G740" s="70">
        <f t="shared" si="222"/>
        <v>1.2875387182986</v>
      </c>
      <c r="H740" s="70">
        <f t="shared" si="223"/>
        <v>1.00243664</v>
      </c>
      <c r="I740" s="69">
        <f t="shared" si="212"/>
        <v>0.04</v>
      </c>
      <c r="J740" s="71">
        <f t="shared" si="213"/>
        <v>45184</v>
      </c>
      <c r="K740" s="72">
        <f t="shared" si="214"/>
        <v>5</v>
      </c>
      <c r="L740" s="73">
        <f t="shared" si="208"/>
        <v>5</v>
      </c>
      <c r="M740" s="74">
        <f t="shared" si="209"/>
        <v>1.000778492</v>
      </c>
      <c r="N740" s="74">
        <f t="shared" si="210"/>
        <v>1.003217029</v>
      </c>
      <c r="O740" s="73">
        <f t="shared" si="215"/>
        <v>0</v>
      </c>
      <c r="P740" s="70">
        <f t="shared" si="216"/>
        <v>1.0723451399999999</v>
      </c>
      <c r="Q740" s="70">
        <f t="shared" si="217"/>
        <v>0</v>
      </c>
      <c r="R740" s="75" t="str">
        <f t="shared" si="218"/>
        <v>J=</v>
      </c>
      <c r="S740" s="71">
        <f t="shared" si="219"/>
        <v>45366</v>
      </c>
      <c r="T740" s="8"/>
      <c r="U740" s="8"/>
      <c r="V740" s="8"/>
      <c r="W740" s="8"/>
      <c r="X740" s="1"/>
      <c r="Y740" s="8"/>
      <c r="Z740" s="8"/>
      <c r="AA740" s="8"/>
      <c r="AB740" s="8"/>
      <c r="AC740" s="8"/>
      <c r="AD740" s="9"/>
      <c r="AE740" s="8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</row>
    <row r="741" spans="1:191" x14ac:dyDescent="0.15">
      <c r="A741" s="68">
        <f t="shared" si="220"/>
        <v>45194</v>
      </c>
      <c r="B741" s="81">
        <f t="shared" si="211"/>
        <v>334.61652322999987</v>
      </c>
      <c r="C741" s="70">
        <f t="shared" si="207"/>
        <v>333.33399999999989</v>
      </c>
      <c r="D741" s="11">
        <f>IF(VLOOKUP(A741,[1]DI!$A$4:$B$15000,2)=0,D740,VLOOKUP(A741,[1]DI!$A$4:$B$15000,2))</f>
        <v>0.1265</v>
      </c>
      <c r="E741" s="70">
        <f t="shared" si="221"/>
        <v>1.0004727899999999</v>
      </c>
      <c r="F741" s="70">
        <f>(TRUNC(PRODUCT($E$12:$E740),16))</f>
        <v>1.2912862070136999</v>
      </c>
      <c r="G741" s="70">
        <f t="shared" si="222"/>
        <v>1.2875387182986</v>
      </c>
      <c r="H741" s="70">
        <f t="shared" si="223"/>
        <v>1.00291058</v>
      </c>
      <c r="I741" s="69">
        <f t="shared" si="212"/>
        <v>0.04</v>
      </c>
      <c r="J741" s="71">
        <f t="shared" si="213"/>
        <v>45184</v>
      </c>
      <c r="K741" s="72">
        <f t="shared" si="214"/>
        <v>6</v>
      </c>
      <c r="L741" s="73">
        <f t="shared" si="208"/>
        <v>6</v>
      </c>
      <c r="M741" s="74">
        <f t="shared" si="209"/>
        <v>1.000934263</v>
      </c>
      <c r="N741" s="74">
        <f t="shared" si="210"/>
        <v>1.003847562</v>
      </c>
      <c r="O741" s="73">
        <f t="shared" si="215"/>
        <v>0</v>
      </c>
      <c r="P741" s="70">
        <f t="shared" si="216"/>
        <v>1.28252323</v>
      </c>
      <c r="Q741" s="70">
        <f t="shared" si="217"/>
        <v>0</v>
      </c>
      <c r="R741" s="75" t="str">
        <f t="shared" si="218"/>
        <v>J=</v>
      </c>
      <c r="S741" s="71">
        <f t="shared" si="219"/>
        <v>45366</v>
      </c>
      <c r="T741" s="8"/>
      <c r="U741" s="8"/>
      <c r="V741" s="8"/>
      <c r="W741" s="8"/>
      <c r="X741" s="1"/>
      <c r="Y741" s="8"/>
      <c r="Z741" s="8"/>
      <c r="AA741" s="8"/>
      <c r="AB741" s="8"/>
      <c r="AC741" s="8"/>
      <c r="AD741" s="9"/>
      <c r="AE741" s="8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</row>
    <row r="742" spans="1:191" x14ac:dyDescent="0.15">
      <c r="A742" s="68">
        <f t="shared" si="220"/>
        <v>45195</v>
      </c>
      <c r="B742" s="81">
        <f t="shared" si="211"/>
        <v>334.82683564999991</v>
      </c>
      <c r="C742" s="70">
        <f t="shared" si="207"/>
        <v>333.33399999999989</v>
      </c>
      <c r="D742" s="11">
        <f>IF(VLOOKUP(A742,[1]DI!$A$4:$B$15000,2)=0,D741,VLOOKUP(A742,[1]DI!$A$4:$B$15000,2))</f>
        <v>0.1265</v>
      </c>
      <c r="E742" s="70">
        <f t="shared" si="221"/>
        <v>1.0004727899999999</v>
      </c>
      <c r="F742" s="70">
        <f>(TRUNC(PRODUCT($E$12:$E741),16))</f>
        <v>1.2918967142195099</v>
      </c>
      <c r="G742" s="70">
        <f t="shared" si="222"/>
        <v>1.2875387182986</v>
      </c>
      <c r="H742" s="70">
        <f t="shared" si="223"/>
        <v>1.0033847499999999</v>
      </c>
      <c r="I742" s="69">
        <f t="shared" si="212"/>
        <v>0.04</v>
      </c>
      <c r="J742" s="71">
        <f t="shared" si="213"/>
        <v>45184</v>
      </c>
      <c r="K742" s="72">
        <f t="shared" si="214"/>
        <v>7</v>
      </c>
      <c r="L742" s="73">
        <f t="shared" si="208"/>
        <v>7</v>
      </c>
      <c r="M742" s="74">
        <f t="shared" si="209"/>
        <v>1.0010900579999999</v>
      </c>
      <c r="N742" s="74">
        <f t="shared" si="210"/>
        <v>1.0044784980000001</v>
      </c>
      <c r="O742" s="73">
        <f t="shared" si="215"/>
        <v>0</v>
      </c>
      <c r="P742" s="70">
        <f t="shared" si="216"/>
        <v>1.49283565</v>
      </c>
      <c r="Q742" s="70">
        <f t="shared" si="217"/>
        <v>0</v>
      </c>
      <c r="R742" s="75" t="str">
        <f t="shared" si="218"/>
        <v>J=</v>
      </c>
      <c r="S742" s="71">
        <f t="shared" si="219"/>
        <v>45366</v>
      </c>
      <c r="T742" s="16"/>
      <c r="U742" s="16"/>
      <c r="V742" s="16"/>
      <c r="W742" s="16"/>
      <c r="X742" s="18"/>
      <c r="Y742" s="16"/>
      <c r="Z742" s="16"/>
      <c r="AA742" s="16"/>
      <c r="AB742" s="16"/>
      <c r="AC742" s="16"/>
      <c r="AD742" s="19"/>
      <c r="AE742" s="16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8"/>
      <c r="FR742" s="18"/>
      <c r="FS742" s="18"/>
      <c r="FT742" s="18"/>
      <c r="FU742" s="18"/>
      <c r="FV742" s="18"/>
      <c r="FW742" s="18"/>
      <c r="FX742" s="18"/>
      <c r="FY742" s="18"/>
      <c r="FZ742" s="18"/>
      <c r="GA742" s="18"/>
      <c r="GB742" s="18"/>
      <c r="GC742" s="18"/>
      <c r="GD742" s="18"/>
      <c r="GE742" s="18"/>
      <c r="GF742" s="18"/>
      <c r="GG742" s="18"/>
      <c r="GH742" s="18"/>
      <c r="GI742" s="18"/>
    </row>
    <row r="743" spans="1:191" x14ac:dyDescent="0.15">
      <c r="A743" s="68">
        <f t="shared" si="220"/>
        <v>45196</v>
      </c>
      <c r="B743" s="81">
        <f t="shared" si="211"/>
        <v>335.03727839999988</v>
      </c>
      <c r="C743" s="70">
        <f t="shared" si="207"/>
        <v>333.33399999999989</v>
      </c>
      <c r="D743" s="11">
        <f>IF(VLOOKUP(A743,[1]DI!$A$4:$B$15000,2)=0,D742,VLOOKUP(A743,[1]DI!$A$4:$B$15000,2))</f>
        <v>0.1265</v>
      </c>
      <c r="E743" s="70">
        <f t="shared" si="221"/>
        <v>1.0004727899999999</v>
      </c>
      <c r="F743" s="70">
        <f>(TRUNC(PRODUCT($E$12:$E742),16))</f>
        <v>1.29250751006703</v>
      </c>
      <c r="G743" s="70">
        <f t="shared" si="222"/>
        <v>1.2875387182986</v>
      </c>
      <c r="H743" s="70">
        <f t="shared" si="223"/>
        <v>1.0038591400000001</v>
      </c>
      <c r="I743" s="69">
        <f t="shared" si="212"/>
        <v>0.04</v>
      </c>
      <c r="J743" s="71">
        <f t="shared" si="213"/>
        <v>45184</v>
      </c>
      <c r="K743" s="72">
        <f t="shared" si="214"/>
        <v>8</v>
      </c>
      <c r="L743" s="73">
        <f t="shared" si="208"/>
        <v>8</v>
      </c>
      <c r="M743" s="74">
        <f t="shared" si="209"/>
        <v>1.0012458769999999</v>
      </c>
      <c r="N743" s="74">
        <f t="shared" si="210"/>
        <v>1.0051098249999999</v>
      </c>
      <c r="O743" s="73">
        <f t="shared" si="215"/>
        <v>0</v>
      </c>
      <c r="P743" s="70">
        <f t="shared" si="216"/>
        <v>1.7032784000000001</v>
      </c>
      <c r="Q743" s="70">
        <f t="shared" si="217"/>
        <v>0</v>
      </c>
      <c r="R743" s="75" t="str">
        <f t="shared" si="218"/>
        <v>J=</v>
      </c>
      <c r="S743" s="71">
        <f t="shared" si="219"/>
        <v>45366</v>
      </c>
      <c r="T743" s="16"/>
      <c r="U743" s="16"/>
      <c r="V743" s="16"/>
      <c r="W743" s="16"/>
      <c r="X743" s="18"/>
      <c r="Y743" s="16"/>
      <c r="Z743" s="16"/>
      <c r="AA743" s="16"/>
      <c r="AB743" s="16"/>
      <c r="AC743" s="16"/>
      <c r="AD743" s="19"/>
      <c r="AE743" s="16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8"/>
      <c r="FR743" s="18"/>
      <c r="FS743" s="18"/>
      <c r="FT743" s="18"/>
      <c r="FU743" s="18"/>
      <c r="FV743" s="18"/>
      <c r="FW743" s="18"/>
      <c r="FX743" s="18"/>
      <c r="FY743" s="18"/>
      <c r="FZ743" s="18"/>
      <c r="GA743" s="18"/>
      <c r="GB743" s="18"/>
      <c r="GC743" s="18"/>
      <c r="GD743" s="18"/>
      <c r="GE743" s="18"/>
      <c r="GF743" s="18"/>
      <c r="GG743" s="18"/>
      <c r="GH743" s="18"/>
      <c r="GI743" s="18"/>
    </row>
    <row r="744" spans="1:191" x14ac:dyDescent="0.15">
      <c r="A744" s="68">
        <f t="shared" si="220"/>
        <v>45197</v>
      </c>
      <c r="B744" s="81">
        <f t="shared" si="211"/>
        <v>335.2478524899999</v>
      </c>
      <c r="C744" s="70">
        <f t="shared" si="207"/>
        <v>333.33399999999989</v>
      </c>
      <c r="D744" s="11">
        <f>IF(VLOOKUP(A744,[1]DI!$A$4:$B$15000,2)=0,D743,VLOOKUP(A744,[1]DI!$A$4:$B$15000,2))</f>
        <v>0.1265</v>
      </c>
      <c r="E744" s="70">
        <f t="shared" si="221"/>
        <v>1.0004727899999999</v>
      </c>
      <c r="F744" s="70">
        <f>(TRUNC(PRODUCT($E$12:$E743),16))</f>
        <v>1.29311859469271</v>
      </c>
      <c r="G744" s="70">
        <f t="shared" si="222"/>
        <v>1.2875387182986</v>
      </c>
      <c r="H744" s="70">
        <f t="shared" si="223"/>
        <v>1.00433375</v>
      </c>
      <c r="I744" s="69">
        <f t="shared" si="212"/>
        <v>0.04</v>
      </c>
      <c r="J744" s="71">
        <f t="shared" si="213"/>
        <v>45184</v>
      </c>
      <c r="K744" s="72">
        <f t="shared" si="214"/>
        <v>9</v>
      </c>
      <c r="L744" s="73">
        <f t="shared" si="208"/>
        <v>9</v>
      </c>
      <c r="M744" s="74">
        <f t="shared" si="209"/>
        <v>1.0014017209999999</v>
      </c>
      <c r="N744" s="74">
        <f t="shared" si="210"/>
        <v>1.0057415460000001</v>
      </c>
      <c r="O744" s="73">
        <f t="shared" si="215"/>
        <v>0</v>
      </c>
      <c r="P744" s="70">
        <f t="shared" si="216"/>
        <v>1.91385249</v>
      </c>
      <c r="Q744" s="70">
        <f t="shared" si="217"/>
        <v>0</v>
      </c>
      <c r="R744" s="75" t="str">
        <f t="shared" si="218"/>
        <v>J=</v>
      </c>
      <c r="S744" s="71">
        <f t="shared" si="219"/>
        <v>45366</v>
      </c>
      <c r="T744" s="16"/>
      <c r="U744" s="16"/>
      <c r="V744" s="16"/>
      <c r="W744" s="16"/>
      <c r="X744" s="18"/>
      <c r="Y744" s="16"/>
      <c r="Z744" s="16"/>
      <c r="AA744" s="16"/>
      <c r="AB744" s="16"/>
      <c r="AC744" s="16"/>
      <c r="AD744" s="19"/>
      <c r="AE744" s="16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8"/>
      <c r="FR744" s="18"/>
      <c r="FS744" s="18"/>
      <c r="FT744" s="18"/>
      <c r="FU744" s="18"/>
      <c r="FV744" s="18"/>
      <c r="FW744" s="18"/>
      <c r="FX744" s="18"/>
      <c r="FY744" s="18"/>
      <c r="FZ744" s="18"/>
      <c r="GA744" s="18"/>
      <c r="GB744" s="18"/>
      <c r="GC744" s="18"/>
      <c r="GD744" s="18"/>
      <c r="GE744" s="18"/>
      <c r="GF744" s="18"/>
      <c r="GG744" s="18"/>
      <c r="GH744" s="18"/>
      <c r="GI744" s="18"/>
    </row>
    <row r="745" spans="1:191" x14ac:dyDescent="0.15">
      <c r="A745" s="68">
        <f t="shared" si="220"/>
        <v>45198</v>
      </c>
      <c r="B745" s="81">
        <f t="shared" si="211"/>
        <v>335.45856057999987</v>
      </c>
      <c r="C745" s="70">
        <f t="shared" si="207"/>
        <v>333.33399999999989</v>
      </c>
      <c r="D745" s="11">
        <f>IF(VLOOKUP(A745,[1]DI!$A$4:$B$15000,2)=0,D744,VLOOKUP(A745,[1]DI!$A$4:$B$15000,2))</f>
        <v>0.1265</v>
      </c>
      <c r="E745" s="70">
        <f t="shared" si="221"/>
        <v>1.0004727899999999</v>
      </c>
      <c r="F745" s="70">
        <f>(TRUNC(PRODUCT($E$12:$E744),16))</f>
        <v>1.2937299682331</v>
      </c>
      <c r="G745" s="70">
        <f t="shared" si="222"/>
        <v>1.2875387182986</v>
      </c>
      <c r="H745" s="70">
        <f t="shared" si="223"/>
        <v>1.0048085899999999</v>
      </c>
      <c r="I745" s="69">
        <f t="shared" si="212"/>
        <v>0.04</v>
      </c>
      <c r="J745" s="71">
        <f t="shared" si="213"/>
        <v>45184</v>
      </c>
      <c r="K745" s="72">
        <f t="shared" si="214"/>
        <v>10</v>
      </c>
      <c r="L745" s="73">
        <f t="shared" si="208"/>
        <v>10</v>
      </c>
      <c r="M745" s="74">
        <f t="shared" si="209"/>
        <v>1.0015575889999999</v>
      </c>
      <c r="N745" s="74">
        <f t="shared" si="210"/>
        <v>1.006373669</v>
      </c>
      <c r="O745" s="73">
        <f t="shared" si="215"/>
        <v>0</v>
      </c>
      <c r="P745" s="70">
        <f t="shared" si="216"/>
        <v>2.1245605799999998</v>
      </c>
      <c r="Q745" s="70">
        <f t="shared" si="217"/>
        <v>0</v>
      </c>
      <c r="R745" s="75" t="str">
        <f t="shared" si="218"/>
        <v>J=</v>
      </c>
      <c r="S745" s="71">
        <f t="shared" si="219"/>
        <v>45366</v>
      </c>
      <c r="T745" s="8"/>
      <c r="U745" s="8"/>
      <c r="V745" s="8"/>
      <c r="W745" s="8"/>
      <c r="X745" s="1"/>
      <c r="Y745" s="8"/>
      <c r="Z745" s="8"/>
      <c r="AA745" s="8"/>
      <c r="AB745" s="8"/>
      <c r="AC745" s="8"/>
      <c r="AD745" s="9"/>
      <c r="AE745" s="8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</row>
    <row r="746" spans="1:191" x14ac:dyDescent="0.15">
      <c r="A746" s="68">
        <f t="shared" si="220"/>
        <v>45201</v>
      </c>
      <c r="B746" s="81">
        <f t="shared" si="211"/>
        <v>335.66940299999987</v>
      </c>
      <c r="C746" s="70">
        <f t="shared" si="207"/>
        <v>333.33399999999989</v>
      </c>
      <c r="D746" s="11">
        <f>IF(VLOOKUP(A746,[1]DI!$A$4:$B$15000,2)=0,D745,VLOOKUP(A746,[1]DI!$A$4:$B$15000,2))</f>
        <v>0.1265</v>
      </c>
      <c r="E746" s="70">
        <f t="shared" si="221"/>
        <v>1.0004727899999999</v>
      </c>
      <c r="F746" s="70">
        <f>(TRUNC(PRODUCT($E$12:$E745),16))</f>
        <v>1.2943416308247799</v>
      </c>
      <c r="G746" s="70">
        <f t="shared" si="222"/>
        <v>1.2875387182986</v>
      </c>
      <c r="H746" s="70">
        <f t="shared" si="223"/>
        <v>1.0052836599999999</v>
      </c>
      <c r="I746" s="69">
        <f t="shared" si="212"/>
        <v>0.04</v>
      </c>
      <c r="J746" s="71">
        <f t="shared" si="213"/>
        <v>45184</v>
      </c>
      <c r="K746" s="72">
        <f t="shared" si="214"/>
        <v>11</v>
      </c>
      <c r="L746" s="73">
        <f t="shared" si="208"/>
        <v>11</v>
      </c>
      <c r="M746" s="74">
        <f t="shared" si="209"/>
        <v>1.001713482</v>
      </c>
      <c r="N746" s="74">
        <f t="shared" si="210"/>
        <v>1.007006195</v>
      </c>
      <c r="O746" s="73">
        <f t="shared" si="215"/>
        <v>0</v>
      </c>
      <c r="P746" s="70">
        <f t="shared" si="216"/>
        <v>2.3354029999999999</v>
      </c>
      <c r="Q746" s="70">
        <f t="shared" si="217"/>
        <v>0</v>
      </c>
      <c r="R746" s="75" t="str">
        <f t="shared" si="218"/>
        <v>J=</v>
      </c>
      <c r="S746" s="71">
        <f t="shared" si="219"/>
        <v>45366</v>
      </c>
      <c r="T746" s="8"/>
      <c r="U746" s="8"/>
      <c r="V746" s="8"/>
      <c r="W746" s="8"/>
      <c r="X746" s="1"/>
      <c r="Y746" s="8"/>
      <c r="Z746" s="8"/>
      <c r="AA746" s="8"/>
      <c r="AB746" s="8"/>
      <c r="AC746" s="8"/>
      <c r="AD746" s="9"/>
      <c r="AE746" s="8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</row>
    <row r="747" spans="1:191" x14ac:dyDescent="0.15">
      <c r="A747" s="68">
        <f t="shared" si="220"/>
        <v>45202</v>
      </c>
      <c r="B747" s="81">
        <f t="shared" si="211"/>
        <v>335.88037308999986</v>
      </c>
      <c r="C747" s="70">
        <f t="shared" si="207"/>
        <v>333.33399999999989</v>
      </c>
      <c r="D747" s="11">
        <f>IF(VLOOKUP(A747,[1]DI!$A$4:$B$15000,2)=0,D746,VLOOKUP(A747,[1]DI!$A$4:$B$15000,2))</f>
        <v>0.1265</v>
      </c>
      <c r="E747" s="70">
        <f t="shared" si="221"/>
        <v>1.0004727899999999</v>
      </c>
      <c r="F747" s="70">
        <f>(TRUNC(PRODUCT($E$12:$E746),16))</f>
        <v>1.2949535826044201</v>
      </c>
      <c r="G747" s="70">
        <f t="shared" si="222"/>
        <v>1.2875387182986</v>
      </c>
      <c r="H747" s="70">
        <f t="shared" si="223"/>
        <v>1.00575894</v>
      </c>
      <c r="I747" s="69">
        <f t="shared" si="212"/>
        <v>0.04</v>
      </c>
      <c r="J747" s="71">
        <f t="shared" si="213"/>
        <v>45184</v>
      </c>
      <c r="K747" s="72">
        <f t="shared" si="214"/>
        <v>12</v>
      </c>
      <c r="L747" s="73">
        <f t="shared" si="208"/>
        <v>12</v>
      </c>
      <c r="M747" s="74">
        <f t="shared" si="209"/>
        <v>1.001869398</v>
      </c>
      <c r="N747" s="74">
        <f t="shared" si="210"/>
        <v>1.0076391039999999</v>
      </c>
      <c r="O747" s="73">
        <f t="shared" si="215"/>
        <v>0</v>
      </c>
      <c r="P747" s="70">
        <f t="shared" si="216"/>
        <v>2.5463730899999999</v>
      </c>
      <c r="Q747" s="70">
        <f t="shared" si="217"/>
        <v>0</v>
      </c>
      <c r="R747" s="75" t="str">
        <f t="shared" si="218"/>
        <v>J=</v>
      </c>
      <c r="S747" s="71">
        <f t="shared" si="219"/>
        <v>45366</v>
      </c>
      <c r="T747" s="8"/>
      <c r="U747" s="8"/>
      <c r="V747" s="8"/>
      <c r="W747" s="8"/>
      <c r="X747" s="1"/>
      <c r="Y747" s="8"/>
      <c r="Z747" s="8"/>
      <c r="AA747" s="8"/>
      <c r="AB747" s="8"/>
      <c r="AC747" s="8"/>
      <c r="AD747" s="9"/>
      <c r="AE747" s="8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</row>
    <row r="748" spans="1:191" x14ac:dyDescent="0.15">
      <c r="A748" s="68">
        <f t="shared" si="220"/>
        <v>45203</v>
      </c>
      <c r="B748" s="81">
        <f t="shared" si="211"/>
        <v>336.09148083999992</v>
      </c>
      <c r="C748" s="70">
        <f t="shared" si="207"/>
        <v>333.33399999999989</v>
      </c>
      <c r="D748" s="11">
        <f>IF(VLOOKUP(A748,[1]DI!$A$4:$B$15000,2)=0,D747,VLOOKUP(A748,[1]DI!$A$4:$B$15000,2))</f>
        <v>0.1265</v>
      </c>
      <c r="E748" s="70">
        <f t="shared" si="221"/>
        <v>1.0004727899999999</v>
      </c>
      <c r="F748" s="70">
        <f>(TRUNC(PRODUCT($E$12:$E747),16))</f>
        <v>1.29556582370873</v>
      </c>
      <c r="G748" s="70">
        <f t="shared" si="222"/>
        <v>1.2875387182986</v>
      </c>
      <c r="H748" s="70">
        <f t="shared" si="223"/>
        <v>1.0062344599999999</v>
      </c>
      <c r="I748" s="69">
        <f t="shared" si="212"/>
        <v>0.04</v>
      </c>
      <c r="J748" s="71">
        <f t="shared" si="213"/>
        <v>45184</v>
      </c>
      <c r="K748" s="72">
        <f t="shared" si="214"/>
        <v>13</v>
      </c>
      <c r="L748" s="73">
        <f t="shared" si="208"/>
        <v>13</v>
      </c>
      <c r="M748" s="74">
        <f t="shared" si="209"/>
        <v>1.002025339</v>
      </c>
      <c r="N748" s="74">
        <f t="shared" si="210"/>
        <v>1.008272426</v>
      </c>
      <c r="O748" s="73">
        <f t="shared" si="215"/>
        <v>0</v>
      </c>
      <c r="P748" s="70">
        <f t="shared" si="216"/>
        <v>2.7574808399999999</v>
      </c>
      <c r="Q748" s="70">
        <f t="shared" si="217"/>
        <v>0</v>
      </c>
      <c r="R748" s="75" t="str">
        <f t="shared" si="218"/>
        <v>J=</v>
      </c>
      <c r="S748" s="71">
        <f t="shared" si="219"/>
        <v>45366</v>
      </c>
      <c r="T748" s="8"/>
      <c r="U748" s="8"/>
      <c r="V748" s="8"/>
      <c r="W748" s="8"/>
      <c r="X748" s="1"/>
      <c r="Y748" s="8"/>
      <c r="Z748" s="8"/>
      <c r="AA748" s="8"/>
      <c r="AB748" s="8"/>
      <c r="AC748" s="8"/>
      <c r="AD748" s="9"/>
      <c r="AE748" s="8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</row>
    <row r="749" spans="1:191" x14ac:dyDescent="0.15">
      <c r="A749" s="68">
        <f t="shared" si="220"/>
        <v>45204</v>
      </c>
      <c r="B749" s="81">
        <f t="shared" si="211"/>
        <v>336.30271959999988</v>
      </c>
      <c r="C749" s="70">
        <f t="shared" si="207"/>
        <v>333.33399999999989</v>
      </c>
      <c r="D749" s="11">
        <f>IF(VLOOKUP(A749,[1]DI!$A$4:$B$15000,2)=0,D748,VLOOKUP(A749,[1]DI!$A$4:$B$15000,2))</f>
        <v>0.1265</v>
      </c>
      <c r="E749" s="70">
        <f t="shared" si="221"/>
        <v>1.0004727899999999</v>
      </c>
      <c r="F749" s="70">
        <f>(TRUNC(PRODUCT($E$12:$E748),16))</f>
        <v>1.29617835427453</v>
      </c>
      <c r="G749" s="70">
        <f t="shared" si="222"/>
        <v>1.2875387182986</v>
      </c>
      <c r="H749" s="70">
        <f t="shared" si="223"/>
        <v>1.0067102000000001</v>
      </c>
      <c r="I749" s="69">
        <f t="shared" si="212"/>
        <v>0.04</v>
      </c>
      <c r="J749" s="71">
        <f t="shared" si="213"/>
        <v>45184</v>
      </c>
      <c r="K749" s="72">
        <f t="shared" si="214"/>
        <v>14</v>
      </c>
      <c r="L749" s="73">
        <f t="shared" si="208"/>
        <v>14</v>
      </c>
      <c r="M749" s="74">
        <f t="shared" si="209"/>
        <v>1.0021813040000001</v>
      </c>
      <c r="N749" s="74">
        <f t="shared" si="210"/>
        <v>1.008906141</v>
      </c>
      <c r="O749" s="73">
        <f t="shared" si="215"/>
        <v>0</v>
      </c>
      <c r="P749" s="70">
        <f t="shared" si="216"/>
        <v>2.9687196</v>
      </c>
      <c r="Q749" s="70">
        <f t="shared" si="217"/>
        <v>0</v>
      </c>
      <c r="R749" s="75" t="str">
        <f t="shared" si="218"/>
        <v>J=</v>
      </c>
      <c r="S749" s="71">
        <f t="shared" si="219"/>
        <v>45366</v>
      </c>
      <c r="T749" s="8"/>
      <c r="U749" s="8"/>
      <c r="V749" s="8"/>
      <c r="W749" s="8"/>
      <c r="X749" s="1"/>
      <c r="Y749" s="8"/>
      <c r="Z749" s="8"/>
      <c r="AA749" s="8"/>
      <c r="AB749" s="8"/>
      <c r="AC749" s="8"/>
      <c r="AD749" s="9"/>
      <c r="AE749" s="8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</row>
    <row r="750" spans="1:191" x14ac:dyDescent="0.15">
      <c r="A750" s="68">
        <f t="shared" si="220"/>
        <v>45205</v>
      </c>
      <c r="B750" s="81">
        <f t="shared" si="211"/>
        <v>336.5140893599999</v>
      </c>
      <c r="C750" s="70">
        <f t="shared" si="207"/>
        <v>333.33399999999989</v>
      </c>
      <c r="D750" s="11">
        <f>IF(VLOOKUP(A750,[1]DI!$A$4:$B$15000,2)=0,D749,VLOOKUP(A750,[1]DI!$A$4:$B$15000,2))</f>
        <v>0.1265</v>
      </c>
      <c r="E750" s="70">
        <f t="shared" si="221"/>
        <v>1.0004727899999999</v>
      </c>
      <c r="F750" s="70">
        <f>(TRUNC(PRODUCT($E$12:$E749),16))</f>
        <v>1.29679117443864</v>
      </c>
      <c r="G750" s="70">
        <f t="shared" si="222"/>
        <v>1.2875387182986</v>
      </c>
      <c r="H750" s="70">
        <f t="shared" si="223"/>
        <v>1.0071861600000001</v>
      </c>
      <c r="I750" s="69">
        <f t="shared" si="212"/>
        <v>0.04</v>
      </c>
      <c r="J750" s="71">
        <f t="shared" si="213"/>
        <v>45184</v>
      </c>
      <c r="K750" s="72">
        <f t="shared" si="214"/>
        <v>15</v>
      </c>
      <c r="L750" s="73">
        <f t="shared" si="208"/>
        <v>15</v>
      </c>
      <c r="M750" s="74">
        <f t="shared" si="209"/>
        <v>1.0023372930000001</v>
      </c>
      <c r="N750" s="74">
        <f t="shared" si="210"/>
        <v>1.0095402490000001</v>
      </c>
      <c r="O750" s="73">
        <f t="shared" si="215"/>
        <v>0</v>
      </c>
      <c r="P750" s="70">
        <f t="shared" si="216"/>
        <v>3.1800893600000002</v>
      </c>
      <c r="Q750" s="70">
        <f t="shared" si="217"/>
        <v>0</v>
      </c>
      <c r="R750" s="75" t="str">
        <f t="shared" si="218"/>
        <v>J=</v>
      </c>
      <c r="S750" s="71">
        <f t="shared" si="219"/>
        <v>45366</v>
      </c>
      <c r="T750" s="8"/>
      <c r="U750" s="8"/>
      <c r="V750" s="8"/>
      <c r="W750" s="8"/>
      <c r="X750" s="1"/>
      <c r="Y750" s="8"/>
      <c r="Z750" s="8"/>
      <c r="AA750" s="8"/>
      <c r="AB750" s="8"/>
      <c r="AC750" s="8"/>
      <c r="AD750" s="9"/>
      <c r="AE750" s="8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</row>
    <row r="751" spans="1:191" x14ac:dyDescent="0.15">
      <c r="A751" s="68">
        <f t="shared" si="220"/>
        <v>45208</v>
      </c>
      <c r="B751" s="81">
        <f t="shared" si="211"/>
        <v>336.72559410999992</v>
      </c>
      <c r="C751" s="70">
        <f t="shared" si="207"/>
        <v>333.33399999999989</v>
      </c>
      <c r="D751" s="11">
        <f>IF(VLOOKUP(A751,[1]DI!$A$4:$B$15000,2)=0,D750,VLOOKUP(A751,[1]DI!$A$4:$B$15000,2))</f>
        <v>0.1265</v>
      </c>
      <c r="E751" s="70">
        <f t="shared" si="221"/>
        <v>1.0004727899999999</v>
      </c>
      <c r="F751" s="70">
        <f>(TRUNC(PRODUCT($E$12:$E750),16))</f>
        <v>1.29740428433801</v>
      </c>
      <c r="G751" s="70">
        <f t="shared" si="222"/>
        <v>1.2875387182986</v>
      </c>
      <c r="H751" s="70">
        <f t="shared" si="223"/>
        <v>1.0076623499999999</v>
      </c>
      <c r="I751" s="69">
        <f t="shared" si="212"/>
        <v>0.04</v>
      </c>
      <c r="J751" s="71">
        <f t="shared" si="213"/>
        <v>45184</v>
      </c>
      <c r="K751" s="72">
        <f t="shared" si="214"/>
        <v>16</v>
      </c>
      <c r="L751" s="73">
        <f t="shared" si="208"/>
        <v>16</v>
      </c>
      <c r="M751" s="74">
        <f t="shared" si="209"/>
        <v>1.0024933069999999</v>
      </c>
      <c r="N751" s="74">
        <f t="shared" si="210"/>
        <v>1.0101747619999999</v>
      </c>
      <c r="O751" s="73">
        <f t="shared" si="215"/>
        <v>0</v>
      </c>
      <c r="P751" s="70">
        <f t="shared" si="216"/>
        <v>3.3915941100000002</v>
      </c>
      <c r="Q751" s="70">
        <f t="shared" si="217"/>
        <v>0</v>
      </c>
      <c r="R751" s="75" t="str">
        <f t="shared" si="218"/>
        <v>J=</v>
      </c>
      <c r="S751" s="71">
        <f t="shared" si="219"/>
        <v>45366</v>
      </c>
      <c r="T751" s="8"/>
      <c r="U751" s="8"/>
      <c r="V751" s="8"/>
      <c r="W751" s="8"/>
      <c r="X751" s="1"/>
      <c r="Y751" s="8"/>
      <c r="Z751" s="8"/>
      <c r="AA751" s="8"/>
      <c r="AB751" s="8"/>
      <c r="AC751" s="8"/>
      <c r="AD751" s="9"/>
      <c r="AE751" s="8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</row>
    <row r="752" spans="1:191" x14ac:dyDescent="0.15">
      <c r="A752" s="68">
        <f t="shared" si="220"/>
        <v>45209</v>
      </c>
      <c r="B752" s="81">
        <f t="shared" si="211"/>
        <v>336.93722952999991</v>
      </c>
      <c r="C752" s="70">
        <f t="shared" si="207"/>
        <v>333.33399999999989</v>
      </c>
      <c r="D752" s="11">
        <f>IF(VLOOKUP(A752,[1]DI!$A$4:$B$15000,2)=0,D751,VLOOKUP(A752,[1]DI!$A$4:$B$15000,2))</f>
        <v>0.1265</v>
      </c>
      <c r="E752" s="70">
        <f t="shared" si="221"/>
        <v>1.0004727899999999</v>
      </c>
      <c r="F752" s="70">
        <f>(TRUNC(PRODUCT($E$12:$E751),16))</f>
        <v>1.2980176841096001</v>
      </c>
      <c r="G752" s="70">
        <f t="shared" si="222"/>
        <v>1.2875387182986</v>
      </c>
      <c r="H752" s="70">
        <f t="shared" si="223"/>
        <v>1.00813876</v>
      </c>
      <c r="I752" s="69">
        <f t="shared" si="212"/>
        <v>0.04</v>
      </c>
      <c r="J752" s="71">
        <f t="shared" si="213"/>
        <v>45184</v>
      </c>
      <c r="K752" s="72">
        <f t="shared" si="214"/>
        <v>17</v>
      </c>
      <c r="L752" s="73">
        <f t="shared" si="208"/>
        <v>17</v>
      </c>
      <c r="M752" s="74">
        <f t="shared" si="209"/>
        <v>1.002649345</v>
      </c>
      <c r="N752" s="74">
        <f t="shared" si="210"/>
        <v>1.010809667</v>
      </c>
      <c r="O752" s="73">
        <f t="shared" si="215"/>
        <v>0</v>
      </c>
      <c r="P752" s="70">
        <f t="shared" si="216"/>
        <v>3.6032295300000001</v>
      </c>
      <c r="Q752" s="70">
        <f t="shared" si="217"/>
        <v>0</v>
      </c>
      <c r="R752" s="75" t="str">
        <f t="shared" si="218"/>
        <v>J=</v>
      </c>
      <c r="S752" s="71">
        <f t="shared" si="219"/>
        <v>45366</v>
      </c>
      <c r="T752" s="8"/>
      <c r="U752" s="8"/>
      <c r="V752" s="8"/>
      <c r="W752" s="8"/>
      <c r="X752" s="1"/>
      <c r="Y752" s="8"/>
      <c r="Z752" s="8"/>
      <c r="AA752" s="8"/>
      <c r="AB752" s="8"/>
      <c r="AC752" s="8"/>
      <c r="AD752" s="9"/>
      <c r="AE752" s="8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</row>
    <row r="753" spans="1:191" x14ac:dyDescent="0.15">
      <c r="A753" s="68">
        <f t="shared" si="220"/>
        <v>45210</v>
      </c>
      <c r="B753" s="81">
        <f t="shared" si="211"/>
        <v>337.14899995999991</v>
      </c>
      <c r="C753" s="70">
        <f t="shared" si="207"/>
        <v>333.33399999999989</v>
      </c>
      <c r="D753" s="11">
        <f>IF(VLOOKUP(A753,[1]DI!$A$4:$B$15000,2)=0,D752,VLOOKUP(A753,[1]DI!$A$4:$B$15000,2))</f>
        <v>0.1265</v>
      </c>
      <c r="E753" s="70">
        <f t="shared" si="221"/>
        <v>1.0004727899999999</v>
      </c>
      <c r="F753" s="70">
        <f>(TRUNC(PRODUCT($E$12:$E752),16))</f>
        <v>1.29863137389047</v>
      </c>
      <c r="G753" s="70">
        <f t="shared" si="222"/>
        <v>1.2875387182986</v>
      </c>
      <c r="H753" s="70">
        <f t="shared" si="223"/>
        <v>1.0086154000000001</v>
      </c>
      <c r="I753" s="69">
        <f t="shared" si="212"/>
        <v>0.04</v>
      </c>
      <c r="J753" s="71">
        <f t="shared" si="213"/>
        <v>45184</v>
      </c>
      <c r="K753" s="72">
        <f t="shared" si="214"/>
        <v>18</v>
      </c>
      <c r="L753" s="73">
        <f t="shared" si="208"/>
        <v>18</v>
      </c>
      <c r="M753" s="74">
        <f t="shared" si="209"/>
        <v>1.0028054070000001</v>
      </c>
      <c r="N753" s="74">
        <f t="shared" si="210"/>
        <v>1.011444977</v>
      </c>
      <c r="O753" s="73">
        <f t="shared" si="215"/>
        <v>0</v>
      </c>
      <c r="P753" s="70">
        <f t="shared" si="216"/>
        <v>3.8149999600000002</v>
      </c>
      <c r="Q753" s="70">
        <f t="shared" si="217"/>
        <v>0</v>
      </c>
      <c r="R753" s="75" t="str">
        <f t="shared" si="218"/>
        <v>J=</v>
      </c>
      <c r="S753" s="71">
        <f t="shared" si="219"/>
        <v>45366</v>
      </c>
      <c r="T753" s="8"/>
      <c r="U753" s="8"/>
      <c r="V753" s="8"/>
      <c r="W753" s="8"/>
      <c r="X753" s="1"/>
      <c r="Y753" s="8"/>
      <c r="Z753" s="8"/>
      <c r="AA753" s="8"/>
      <c r="AB753" s="8"/>
      <c r="AC753" s="8"/>
      <c r="AD753" s="9"/>
      <c r="AE753" s="8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</row>
    <row r="754" spans="1:191" x14ac:dyDescent="0.15">
      <c r="A754" s="68">
        <f t="shared" si="220"/>
        <v>45212</v>
      </c>
      <c r="B754" s="81">
        <f t="shared" si="211"/>
        <v>337.3609017199999</v>
      </c>
      <c r="C754" s="70">
        <f t="shared" si="207"/>
        <v>333.33399999999989</v>
      </c>
      <c r="D754" s="11">
        <f>IF(VLOOKUP(A754,[1]DI!$A$4:$B$15000,2)=0,D753,VLOOKUP(A754,[1]DI!$A$4:$B$15000,2))</f>
        <v>0.1265</v>
      </c>
      <c r="E754" s="70">
        <f t="shared" si="221"/>
        <v>1.0004727899999999</v>
      </c>
      <c r="F754" s="70">
        <f>(TRUNC(PRODUCT($E$12:$E753),16))</f>
        <v>1.29924535381773</v>
      </c>
      <c r="G754" s="70">
        <f t="shared" si="222"/>
        <v>1.2875387182986</v>
      </c>
      <c r="H754" s="70">
        <f t="shared" si="223"/>
        <v>1.0090922600000001</v>
      </c>
      <c r="I754" s="69">
        <f t="shared" si="212"/>
        <v>0.04</v>
      </c>
      <c r="J754" s="71">
        <f t="shared" si="213"/>
        <v>45184</v>
      </c>
      <c r="K754" s="72">
        <f t="shared" si="214"/>
        <v>19</v>
      </c>
      <c r="L754" s="73">
        <f t="shared" si="208"/>
        <v>19</v>
      </c>
      <c r="M754" s="74">
        <f t="shared" si="209"/>
        <v>1.002961494</v>
      </c>
      <c r="N754" s="74">
        <f t="shared" si="210"/>
        <v>1.012080681</v>
      </c>
      <c r="O754" s="73">
        <f t="shared" si="215"/>
        <v>0</v>
      </c>
      <c r="P754" s="70">
        <f t="shared" si="216"/>
        <v>4.0269017199999997</v>
      </c>
      <c r="Q754" s="70">
        <f t="shared" si="217"/>
        <v>0</v>
      </c>
      <c r="R754" s="75" t="str">
        <f t="shared" si="218"/>
        <v>J=</v>
      </c>
      <c r="S754" s="71">
        <f t="shared" si="219"/>
        <v>45366</v>
      </c>
      <c r="T754" s="8"/>
      <c r="U754" s="8"/>
      <c r="V754" s="8"/>
      <c r="W754" s="8"/>
      <c r="X754" s="1"/>
      <c r="Y754" s="8"/>
      <c r="Z754" s="8"/>
      <c r="AA754" s="8"/>
      <c r="AB754" s="8"/>
      <c r="AC754" s="8"/>
      <c r="AD754" s="9"/>
      <c r="AE754" s="8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</row>
    <row r="755" spans="1:191" x14ac:dyDescent="0.15">
      <c r="A755" s="68">
        <f t="shared" si="220"/>
        <v>45215</v>
      </c>
      <c r="B755" s="81">
        <f t="shared" si="211"/>
        <v>337.57293780999987</v>
      </c>
      <c r="C755" s="70">
        <f t="shared" si="207"/>
        <v>333.33399999999989</v>
      </c>
      <c r="D755" s="11">
        <f>IF(VLOOKUP(A755,[1]DI!$A$4:$B$15000,2)=0,D754,VLOOKUP(A755,[1]DI!$A$4:$B$15000,2))</f>
        <v>0.1265</v>
      </c>
      <c r="E755" s="70">
        <f t="shared" si="221"/>
        <v>1.0004727899999999</v>
      </c>
      <c r="F755" s="70">
        <f>(TRUNC(PRODUCT($E$12:$E754),16))</f>
        <v>1.29985962402856</v>
      </c>
      <c r="G755" s="70">
        <f t="shared" si="222"/>
        <v>1.2875387182986</v>
      </c>
      <c r="H755" s="70">
        <f t="shared" si="223"/>
        <v>1.00956935</v>
      </c>
      <c r="I755" s="69">
        <f t="shared" si="212"/>
        <v>0.04</v>
      </c>
      <c r="J755" s="71">
        <f t="shared" si="213"/>
        <v>45184</v>
      </c>
      <c r="K755" s="72">
        <f t="shared" si="214"/>
        <v>20</v>
      </c>
      <c r="L755" s="73">
        <f t="shared" si="208"/>
        <v>20</v>
      </c>
      <c r="M755" s="74">
        <f t="shared" si="209"/>
        <v>1.0031176049999999</v>
      </c>
      <c r="N755" s="74">
        <f t="shared" si="210"/>
        <v>1.0127167880000001</v>
      </c>
      <c r="O755" s="73">
        <f t="shared" si="215"/>
        <v>0</v>
      </c>
      <c r="P755" s="70">
        <f t="shared" si="216"/>
        <v>4.2389378100000004</v>
      </c>
      <c r="Q755" s="70">
        <f t="shared" si="217"/>
        <v>0</v>
      </c>
      <c r="R755" s="75" t="str">
        <f t="shared" si="218"/>
        <v>J=</v>
      </c>
      <c r="S755" s="71">
        <f t="shared" si="219"/>
        <v>45366</v>
      </c>
      <c r="T755" s="8"/>
      <c r="U755" s="8"/>
      <c r="V755" s="8"/>
      <c r="W755" s="8"/>
      <c r="X755" s="1"/>
      <c r="Y755" s="8"/>
      <c r="Z755" s="8"/>
      <c r="AA755" s="8"/>
      <c r="AB755" s="8"/>
      <c r="AC755" s="8"/>
      <c r="AD755" s="9"/>
      <c r="AE755" s="8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</row>
    <row r="756" spans="1:191" x14ac:dyDescent="0.15">
      <c r="A756" s="68">
        <f t="shared" si="220"/>
        <v>45216</v>
      </c>
      <c r="B756" s="81">
        <f t="shared" si="211"/>
        <v>337.78510555999986</v>
      </c>
      <c r="C756" s="70">
        <f t="shared" si="207"/>
        <v>333.33399999999989</v>
      </c>
      <c r="D756" s="11">
        <f>IF(VLOOKUP(A756,[1]DI!$A$4:$B$15000,2)=0,D755,VLOOKUP(A756,[1]DI!$A$4:$B$15000,2))</f>
        <v>0.1265</v>
      </c>
      <c r="E756" s="70">
        <f t="shared" si="221"/>
        <v>1.0004727899999999</v>
      </c>
      <c r="F756" s="70">
        <f>(TRUNC(PRODUCT($E$12:$E755),16))</f>
        <v>1.3004741846602099</v>
      </c>
      <c r="G756" s="70">
        <f t="shared" si="222"/>
        <v>1.2875387182986</v>
      </c>
      <c r="H756" s="70">
        <f t="shared" si="223"/>
        <v>1.01004666</v>
      </c>
      <c r="I756" s="69">
        <f t="shared" si="212"/>
        <v>0.04</v>
      </c>
      <c r="J756" s="71">
        <f t="shared" si="213"/>
        <v>45184</v>
      </c>
      <c r="K756" s="72">
        <f t="shared" si="214"/>
        <v>21</v>
      </c>
      <c r="L756" s="73">
        <f t="shared" si="208"/>
        <v>21</v>
      </c>
      <c r="M756" s="74">
        <f t="shared" si="209"/>
        <v>1.00327374</v>
      </c>
      <c r="N756" s="74">
        <f t="shared" si="210"/>
        <v>1.01335329</v>
      </c>
      <c r="O756" s="73">
        <f t="shared" si="215"/>
        <v>0</v>
      </c>
      <c r="P756" s="70">
        <f t="shared" si="216"/>
        <v>4.4511055600000002</v>
      </c>
      <c r="Q756" s="70">
        <f t="shared" si="217"/>
        <v>0</v>
      </c>
      <c r="R756" s="75" t="str">
        <f t="shared" si="218"/>
        <v>J=</v>
      </c>
      <c r="S756" s="71">
        <f t="shared" si="219"/>
        <v>45366</v>
      </c>
      <c r="T756" s="8"/>
      <c r="U756" s="8"/>
      <c r="V756" s="8"/>
      <c r="W756" s="8"/>
      <c r="X756" s="1"/>
      <c r="Y756" s="8"/>
      <c r="Z756" s="8"/>
      <c r="AA756" s="8"/>
      <c r="AB756" s="8"/>
      <c r="AC756" s="8"/>
      <c r="AD756" s="9"/>
      <c r="AE756" s="8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</row>
    <row r="757" spans="1:191" x14ac:dyDescent="0.15">
      <c r="A757" s="68">
        <f t="shared" si="220"/>
        <v>45217</v>
      </c>
      <c r="B757" s="81">
        <f t="shared" si="211"/>
        <v>337.99740798999989</v>
      </c>
      <c r="C757" s="70">
        <f t="shared" si="207"/>
        <v>333.33399999999989</v>
      </c>
      <c r="D757" s="11">
        <f>IF(VLOOKUP(A757,[1]DI!$A$4:$B$15000,2)=0,D756,VLOOKUP(A757,[1]DI!$A$4:$B$15000,2))</f>
        <v>0.1265</v>
      </c>
      <c r="E757" s="70">
        <f t="shared" si="221"/>
        <v>1.0004727899999999</v>
      </c>
      <c r="F757" s="70">
        <f>(TRUNC(PRODUCT($E$12:$E756),16))</f>
        <v>1.30108903584997</v>
      </c>
      <c r="G757" s="70">
        <f t="shared" si="222"/>
        <v>1.2875387182986</v>
      </c>
      <c r="H757" s="70">
        <f t="shared" si="223"/>
        <v>1.0105242000000001</v>
      </c>
      <c r="I757" s="69">
        <f t="shared" si="212"/>
        <v>0.04</v>
      </c>
      <c r="J757" s="71">
        <f t="shared" si="213"/>
        <v>45184</v>
      </c>
      <c r="K757" s="72">
        <f t="shared" si="214"/>
        <v>22</v>
      </c>
      <c r="L757" s="73">
        <f t="shared" si="208"/>
        <v>22</v>
      </c>
      <c r="M757" s="74">
        <f t="shared" si="209"/>
        <v>1.0034298989999999</v>
      </c>
      <c r="N757" s="74">
        <f t="shared" si="210"/>
        <v>1.013990196</v>
      </c>
      <c r="O757" s="73">
        <f t="shared" si="215"/>
        <v>0</v>
      </c>
      <c r="P757" s="70">
        <f t="shared" si="216"/>
        <v>4.6634079899999996</v>
      </c>
      <c r="Q757" s="70">
        <f t="shared" si="217"/>
        <v>0</v>
      </c>
      <c r="R757" s="75" t="str">
        <f t="shared" si="218"/>
        <v>J=</v>
      </c>
      <c r="S757" s="71">
        <f t="shared" si="219"/>
        <v>45366</v>
      </c>
      <c r="T757" s="8"/>
      <c r="U757" s="8"/>
      <c r="V757" s="8"/>
      <c r="W757" s="8"/>
      <c r="X757" s="1"/>
      <c r="Y757" s="8"/>
      <c r="Z757" s="8"/>
      <c r="AA757" s="8"/>
      <c r="AB757" s="8"/>
      <c r="AC757" s="8"/>
      <c r="AD757" s="9"/>
      <c r="AE757" s="8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</row>
    <row r="758" spans="1:191" x14ac:dyDescent="0.15">
      <c r="A758" s="68">
        <f t="shared" si="220"/>
        <v>45218</v>
      </c>
      <c r="B758" s="81">
        <f t="shared" si="211"/>
        <v>338.2098454099999</v>
      </c>
      <c r="C758" s="70">
        <f t="shared" si="207"/>
        <v>333.33399999999989</v>
      </c>
      <c r="D758" s="11">
        <f>IF(VLOOKUP(A758,[1]DI!$A$4:$B$15000,2)=0,D757,VLOOKUP(A758,[1]DI!$A$4:$B$15000,2))</f>
        <v>0.1265</v>
      </c>
      <c r="E758" s="70">
        <f t="shared" si="221"/>
        <v>1.0004727899999999</v>
      </c>
      <c r="F758" s="70">
        <f>(TRUNC(PRODUCT($E$12:$E757),16))</f>
        <v>1.3017041777352301</v>
      </c>
      <c r="G758" s="70">
        <f t="shared" si="222"/>
        <v>1.2875387182986</v>
      </c>
      <c r="H758" s="70">
        <f t="shared" si="223"/>
        <v>1.0110019699999999</v>
      </c>
      <c r="I758" s="69">
        <f t="shared" si="212"/>
        <v>0.04</v>
      </c>
      <c r="J758" s="71">
        <f t="shared" si="213"/>
        <v>45184</v>
      </c>
      <c r="K758" s="72">
        <f t="shared" si="214"/>
        <v>23</v>
      </c>
      <c r="L758" s="73">
        <f t="shared" si="208"/>
        <v>23</v>
      </c>
      <c r="M758" s="74">
        <f t="shared" si="209"/>
        <v>1.0035860830000001</v>
      </c>
      <c r="N758" s="74">
        <f t="shared" si="210"/>
        <v>1.0146275069999999</v>
      </c>
      <c r="O758" s="73">
        <f t="shared" si="215"/>
        <v>0</v>
      </c>
      <c r="P758" s="70">
        <f t="shared" si="216"/>
        <v>4.8758454100000002</v>
      </c>
      <c r="Q758" s="70">
        <f t="shared" si="217"/>
        <v>0</v>
      </c>
      <c r="R758" s="75" t="str">
        <f t="shared" si="218"/>
        <v>J=</v>
      </c>
      <c r="S758" s="71">
        <f t="shared" si="219"/>
        <v>45366</v>
      </c>
      <c r="T758" s="8"/>
      <c r="U758" s="8"/>
      <c r="V758" s="8"/>
      <c r="W758" s="8"/>
      <c r="X758" s="1"/>
      <c r="Y758" s="8"/>
      <c r="Z758" s="8"/>
      <c r="AA758" s="8"/>
      <c r="AB758" s="8"/>
      <c r="AC758" s="8"/>
      <c r="AD758" s="9"/>
      <c r="AE758" s="8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</row>
    <row r="759" spans="1:191" x14ac:dyDescent="0.15">
      <c r="A759" s="68">
        <f t="shared" si="220"/>
        <v>45219</v>
      </c>
      <c r="B759" s="81">
        <f t="shared" si="211"/>
        <v>338.42241416999991</v>
      </c>
      <c r="C759" s="70">
        <f t="shared" si="207"/>
        <v>333.33399999999989</v>
      </c>
      <c r="D759" s="11">
        <f>IF(VLOOKUP(A759,[1]DI!$A$4:$B$15000,2)=0,D758,VLOOKUP(A759,[1]DI!$A$4:$B$15000,2))</f>
        <v>0.1265</v>
      </c>
      <c r="E759" s="70">
        <f t="shared" si="221"/>
        <v>1.0004727899999999</v>
      </c>
      <c r="F759" s="70">
        <f>(TRUNC(PRODUCT($E$12:$E758),16))</f>
        <v>1.30231961045342</v>
      </c>
      <c r="G759" s="70">
        <f t="shared" si="222"/>
        <v>1.2875387182986</v>
      </c>
      <c r="H759" s="70">
        <f t="shared" si="223"/>
        <v>1.01147996</v>
      </c>
      <c r="I759" s="69">
        <f t="shared" si="212"/>
        <v>0.04</v>
      </c>
      <c r="J759" s="71">
        <f t="shared" si="213"/>
        <v>45184</v>
      </c>
      <c r="K759" s="72">
        <f t="shared" si="214"/>
        <v>24</v>
      </c>
      <c r="L759" s="73">
        <f t="shared" si="208"/>
        <v>24</v>
      </c>
      <c r="M759" s="74">
        <f t="shared" si="209"/>
        <v>1.003742291</v>
      </c>
      <c r="N759" s="74">
        <f t="shared" si="210"/>
        <v>1.0152652120000001</v>
      </c>
      <c r="O759" s="73">
        <f t="shared" si="215"/>
        <v>0</v>
      </c>
      <c r="P759" s="70">
        <f t="shared" si="216"/>
        <v>5.0884141700000001</v>
      </c>
      <c r="Q759" s="70">
        <f t="shared" si="217"/>
        <v>0</v>
      </c>
      <c r="R759" s="75" t="str">
        <f t="shared" si="218"/>
        <v>J=</v>
      </c>
      <c r="S759" s="71">
        <f t="shared" si="219"/>
        <v>45366</v>
      </c>
      <c r="T759" s="8"/>
      <c r="U759" s="8"/>
      <c r="V759" s="8"/>
      <c r="W759" s="8"/>
      <c r="X759" s="1"/>
      <c r="Y759" s="8"/>
      <c r="Z759" s="8"/>
      <c r="AA759" s="8"/>
      <c r="AB759" s="8"/>
      <c r="AC759" s="8"/>
      <c r="AD759" s="9"/>
      <c r="AE759" s="8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</row>
    <row r="760" spans="1:191" x14ac:dyDescent="0.15">
      <c r="A760" s="68">
        <f t="shared" si="220"/>
        <v>45222</v>
      </c>
      <c r="B760" s="81">
        <f t="shared" si="211"/>
        <v>338.63511792999986</v>
      </c>
      <c r="C760" s="70">
        <f t="shared" si="207"/>
        <v>333.33399999999989</v>
      </c>
      <c r="D760" s="11">
        <f>IF(VLOOKUP(A760,[1]DI!$A$4:$B$15000,2)=0,D759,VLOOKUP(A760,[1]DI!$A$4:$B$15000,2))</f>
        <v>0.1265</v>
      </c>
      <c r="E760" s="70">
        <f t="shared" si="221"/>
        <v>1.0004727899999999</v>
      </c>
      <c r="F760" s="70">
        <f>(TRUNC(PRODUCT($E$12:$E759),16))</f>
        <v>1.30293533414205</v>
      </c>
      <c r="G760" s="70">
        <f t="shared" si="222"/>
        <v>1.2875387182986</v>
      </c>
      <c r="H760" s="70">
        <f t="shared" si="223"/>
        <v>1.0119581799999999</v>
      </c>
      <c r="I760" s="69">
        <f t="shared" si="212"/>
        <v>0.04</v>
      </c>
      <c r="J760" s="71">
        <f t="shared" si="213"/>
        <v>45184</v>
      </c>
      <c r="K760" s="72">
        <f t="shared" si="214"/>
        <v>25</v>
      </c>
      <c r="L760" s="73">
        <f t="shared" si="208"/>
        <v>25</v>
      </c>
      <c r="M760" s="74">
        <f t="shared" si="209"/>
        <v>1.0038985229999999</v>
      </c>
      <c r="N760" s="74">
        <f t="shared" si="210"/>
        <v>1.015903322</v>
      </c>
      <c r="O760" s="73">
        <f t="shared" si="215"/>
        <v>0</v>
      </c>
      <c r="P760" s="70">
        <f t="shared" si="216"/>
        <v>5.3011179300000002</v>
      </c>
      <c r="Q760" s="70">
        <f t="shared" si="217"/>
        <v>0</v>
      </c>
      <c r="R760" s="75" t="str">
        <f t="shared" si="218"/>
        <v>J=</v>
      </c>
      <c r="S760" s="71">
        <f t="shared" si="219"/>
        <v>45366</v>
      </c>
      <c r="T760" s="8"/>
      <c r="U760" s="8"/>
      <c r="V760" s="8"/>
      <c r="W760" s="8"/>
      <c r="X760" s="1"/>
      <c r="Y760" s="8"/>
      <c r="Z760" s="8"/>
      <c r="AA760" s="8"/>
      <c r="AB760" s="8"/>
      <c r="AC760" s="8"/>
      <c r="AD760" s="9"/>
      <c r="AE760" s="8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</row>
    <row r="761" spans="1:191" x14ac:dyDescent="0.15">
      <c r="A761" s="68">
        <f t="shared" si="220"/>
        <v>45223</v>
      </c>
      <c r="B761" s="81">
        <f t="shared" si="211"/>
        <v>338.84795368999988</v>
      </c>
      <c r="C761" s="70">
        <f t="shared" si="207"/>
        <v>333.33399999999989</v>
      </c>
      <c r="D761" s="11">
        <f>IF(VLOOKUP(A761,[1]DI!$A$4:$B$15000,2)=0,D760,VLOOKUP(A761,[1]DI!$A$4:$B$15000,2))</f>
        <v>0.1265</v>
      </c>
      <c r="E761" s="70">
        <f t="shared" si="221"/>
        <v>1.0004727899999999</v>
      </c>
      <c r="F761" s="70">
        <f>(TRUNC(PRODUCT($E$12:$E760),16))</f>
        <v>1.3035513489386801</v>
      </c>
      <c r="G761" s="70">
        <f t="shared" si="222"/>
        <v>1.2875387182986</v>
      </c>
      <c r="H761" s="70">
        <f t="shared" si="223"/>
        <v>1.0124366199999999</v>
      </c>
      <c r="I761" s="69">
        <f t="shared" si="212"/>
        <v>0.04</v>
      </c>
      <c r="J761" s="71">
        <f t="shared" si="213"/>
        <v>45184</v>
      </c>
      <c r="K761" s="72">
        <f t="shared" si="214"/>
        <v>26</v>
      </c>
      <c r="L761" s="73">
        <f t="shared" si="208"/>
        <v>26</v>
      </c>
      <c r="M761" s="74">
        <f t="shared" si="209"/>
        <v>1.0040547799999999</v>
      </c>
      <c r="N761" s="74">
        <f t="shared" si="210"/>
        <v>1.016541828</v>
      </c>
      <c r="O761" s="73">
        <f t="shared" si="215"/>
        <v>0</v>
      </c>
      <c r="P761" s="70">
        <f t="shared" si="216"/>
        <v>5.5139536900000001</v>
      </c>
      <c r="Q761" s="70">
        <f t="shared" si="217"/>
        <v>0</v>
      </c>
      <c r="R761" s="75" t="str">
        <f t="shared" si="218"/>
        <v>J=</v>
      </c>
      <c r="S761" s="71">
        <f t="shared" si="219"/>
        <v>45366</v>
      </c>
      <c r="T761" s="8"/>
      <c r="U761" s="8"/>
      <c r="V761" s="8"/>
      <c r="W761" s="8"/>
      <c r="X761" s="1"/>
      <c r="Y761" s="8"/>
      <c r="Z761" s="8"/>
      <c r="AA761" s="8"/>
      <c r="AB761" s="8"/>
      <c r="AC761" s="8"/>
      <c r="AD761" s="9"/>
      <c r="AE761" s="8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</row>
    <row r="762" spans="1:191" x14ac:dyDescent="0.15">
      <c r="A762" s="68">
        <f t="shared" si="220"/>
        <v>45224</v>
      </c>
      <c r="B762" s="81">
        <f t="shared" si="211"/>
        <v>339.06092411999987</v>
      </c>
      <c r="C762" s="70">
        <f t="shared" ref="C762:C825" si="224">(C761-Q761)</f>
        <v>333.33399999999989</v>
      </c>
      <c r="D762" s="11">
        <f>IF(VLOOKUP(A762,[1]DI!$A$4:$B$15000,2)=0,D761,VLOOKUP(A762,[1]DI!$A$4:$B$15000,2))</f>
        <v>0.1265</v>
      </c>
      <c r="E762" s="70">
        <f t="shared" si="221"/>
        <v>1.0004727899999999</v>
      </c>
      <c r="F762" s="70">
        <f>(TRUNC(PRODUCT($E$12:$E761),16))</f>
        <v>1.30416765498094</v>
      </c>
      <c r="G762" s="70">
        <f t="shared" si="222"/>
        <v>1.2875387182986</v>
      </c>
      <c r="H762" s="70">
        <f t="shared" si="223"/>
        <v>1.01291529</v>
      </c>
      <c r="I762" s="69">
        <f t="shared" si="212"/>
        <v>0.04</v>
      </c>
      <c r="J762" s="71">
        <f t="shared" si="213"/>
        <v>45184</v>
      </c>
      <c r="K762" s="72">
        <f t="shared" si="214"/>
        <v>27</v>
      </c>
      <c r="L762" s="73">
        <f t="shared" ref="L762:L825" si="225">IF(AND(K762=1,K761=1),1,IF(K762&gt;0,IF(K762=K761,K762+1,K762),0))</f>
        <v>27</v>
      </c>
      <c r="M762" s="74">
        <f t="shared" ref="M762:M825" si="226">ROUND((I762+1)^(L762/252),9)</f>
        <v>1.0042110609999999</v>
      </c>
      <c r="N762" s="74">
        <f t="shared" ref="N762:N825" si="227">ROUND(H762*M762,9)</f>
        <v>1.017180738</v>
      </c>
      <c r="O762" s="73">
        <f t="shared" si="215"/>
        <v>0</v>
      </c>
      <c r="P762" s="70">
        <f t="shared" si="216"/>
        <v>5.7269241199999996</v>
      </c>
      <c r="Q762" s="70">
        <f t="shared" si="217"/>
        <v>0</v>
      </c>
      <c r="R762" s="75" t="str">
        <f t="shared" si="218"/>
        <v>J=</v>
      </c>
      <c r="S762" s="71">
        <f t="shared" si="219"/>
        <v>45366</v>
      </c>
      <c r="T762" s="8"/>
      <c r="U762" s="8"/>
      <c r="V762" s="8"/>
      <c r="W762" s="8"/>
      <c r="X762" s="1"/>
      <c r="Y762" s="8"/>
      <c r="Z762" s="8"/>
      <c r="AA762" s="8"/>
      <c r="AB762" s="8"/>
      <c r="AC762" s="8"/>
      <c r="AD762" s="9"/>
      <c r="AE762" s="8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</row>
    <row r="763" spans="1:191" x14ac:dyDescent="0.15">
      <c r="A763" s="68">
        <f t="shared" si="220"/>
        <v>45225</v>
      </c>
      <c r="B763" s="81">
        <f t="shared" si="211"/>
        <v>339.2740295399999</v>
      </c>
      <c r="C763" s="70">
        <f t="shared" si="224"/>
        <v>333.33399999999989</v>
      </c>
      <c r="D763" s="11">
        <f>IF(VLOOKUP(A763,[1]DI!$A$4:$B$15000,2)=0,D762,VLOOKUP(A763,[1]DI!$A$4:$B$15000,2))</f>
        <v>0.1265</v>
      </c>
      <c r="E763" s="70">
        <f t="shared" si="221"/>
        <v>1.0004727899999999</v>
      </c>
      <c r="F763" s="70">
        <f>(TRUNC(PRODUCT($E$12:$E762),16))</f>
        <v>1.3047842524065401</v>
      </c>
      <c r="G763" s="70">
        <f t="shared" si="222"/>
        <v>1.2875387182986</v>
      </c>
      <c r="H763" s="70">
        <f t="shared" si="223"/>
        <v>1.0133941900000001</v>
      </c>
      <c r="I763" s="69">
        <f t="shared" si="212"/>
        <v>0.04</v>
      </c>
      <c r="J763" s="71">
        <f t="shared" si="213"/>
        <v>45184</v>
      </c>
      <c r="K763" s="72">
        <f t="shared" si="214"/>
        <v>28</v>
      </c>
      <c r="L763" s="73">
        <f t="shared" si="225"/>
        <v>28</v>
      </c>
      <c r="M763" s="74">
        <f t="shared" si="226"/>
        <v>1.0043673660000001</v>
      </c>
      <c r="N763" s="74">
        <f t="shared" si="227"/>
        <v>1.0178200529999999</v>
      </c>
      <c r="O763" s="73">
        <f t="shared" si="215"/>
        <v>0</v>
      </c>
      <c r="P763" s="70">
        <f t="shared" si="216"/>
        <v>5.9400295400000003</v>
      </c>
      <c r="Q763" s="70">
        <f t="shared" si="217"/>
        <v>0</v>
      </c>
      <c r="R763" s="75" t="str">
        <f t="shared" si="218"/>
        <v>J=</v>
      </c>
      <c r="S763" s="71">
        <f t="shared" si="219"/>
        <v>45366</v>
      </c>
      <c r="T763" s="8"/>
      <c r="U763" s="8"/>
      <c r="V763" s="8"/>
      <c r="W763" s="8"/>
      <c r="X763" s="1"/>
      <c r="Y763" s="8"/>
      <c r="Z763" s="8"/>
      <c r="AA763" s="8"/>
      <c r="AB763" s="8"/>
      <c r="AC763" s="8"/>
      <c r="AD763" s="9"/>
      <c r="AE763" s="8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</row>
    <row r="764" spans="1:191" x14ac:dyDescent="0.15">
      <c r="A764" s="68">
        <f t="shared" si="220"/>
        <v>45226</v>
      </c>
      <c r="B764" s="81">
        <f t="shared" si="211"/>
        <v>339.48726729999987</v>
      </c>
      <c r="C764" s="70">
        <f t="shared" si="224"/>
        <v>333.33399999999989</v>
      </c>
      <c r="D764" s="11">
        <f>IF(VLOOKUP(A764,[1]DI!$A$4:$B$15000,2)=0,D763,VLOOKUP(A764,[1]DI!$A$4:$B$15000,2))</f>
        <v>0.1265</v>
      </c>
      <c r="E764" s="70">
        <f t="shared" si="221"/>
        <v>1.0004727899999999</v>
      </c>
      <c r="F764" s="70">
        <f>(TRUNC(PRODUCT($E$12:$E763),16))</f>
        <v>1.30540114135323</v>
      </c>
      <c r="G764" s="70">
        <f t="shared" si="222"/>
        <v>1.2875387182986</v>
      </c>
      <c r="H764" s="70">
        <f t="shared" si="223"/>
        <v>1.0138733099999999</v>
      </c>
      <c r="I764" s="69">
        <f t="shared" si="212"/>
        <v>0.04</v>
      </c>
      <c r="J764" s="71">
        <f t="shared" si="213"/>
        <v>45184</v>
      </c>
      <c r="K764" s="72">
        <f t="shared" si="214"/>
        <v>29</v>
      </c>
      <c r="L764" s="73">
        <f t="shared" si="225"/>
        <v>29</v>
      </c>
      <c r="M764" s="74">
        <f t="shared" si="226"/>
        <v>1.0045236959999999</v>
      </c>
      <c r="N764" s="74">
        <f t="shared" si="227"/>
        <v>1.018459765</v>
      </c>
      <c r="O764" s="73">
        <f t="shared" si="215"/>
        <v>0</v>
      </c>
      <c r="P764" s="70">
        <f t="shared" si="216"/>
        <v>6.1532673000000004</v>
      </c>
      <c r="Q764" s="70">
        <f t="shared" si="217"/>
        <v>0</v>
      </c>
      <c r="R764" s="75" t="str">
        <f t="shared" si="218"/>
        <v>J=</v>
      </c>
      <c r="S764" s="71">
        <f t="shared" si="219"/>
        <v>45366</v>
      </c>
      <c r="T764" s="8"/>
      <c r="U764" s="8"/>
      <c r="V764" s="8"/>
      <c r="W764" s="8"/>
      <c r="X764" s="1"/>
      <c r="Y764" s="8"/>
      <c r="Z764" s="8"/>
      <c r="AA764" s="8"/>
      <c r="AB764" s="8"/>
      <c r="AC764" s="8"/>
      <c r="AD764" s="9"/>
      <c r="AE764" s="8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</row>
    <row r="765" spans="1:191" x14ac:dyDescent="0.15">
      <c r="A765" s="68">
        <f t="shared" si="220"/>
        <v>45229</v>
      </c>
      <c r="B765" s="81">
        <f t="shared" si="211"/>
        <v>339.70063972999986</v>
      </c>
      <c r="C765" s="70">
        <f t="shared" si="224"/>
        <v>333.33399999999989</v>
      </c>
      <c r="D765" s="11">
        <f>IF(VLOOKUP(A765,[1]DI!$A$4:$B$15000,2)=0,D764,VLOOKUP(A765,[1]DI!$A$4:$B$15000,2))</f>
        <v>0.1265</v>
      </c>
      <c r="E765" s="70">
        <f t="shared" si="221"/>
        <v>1.0004727899999999</v>
      </c>
      <c r="F765" s="70">
        <f>(TRUNC(PRODUCT($E$12:$E764),16))</f>
        <v>1.3060183219588499</v>
      </c>
      <c r="G765" s="70">
        <f t="shared" si="222"/>
        <v>1.2875387182986</v>
      </c>
      <c r="H765" s="70">
        <f t="shared" si="223"/>
        <v>1.0143526599999999</v>
      </c>
      <c r="I765" s="69">
        <f t="shared" si="212"/>
        <v>0.04</v>
      </c>
      <c r="J765" s="71">
        <f t="shared" si="213"/>
        <v>45184</v>
      </c>
      <c r="K765" s="72">
        <f t="shared" si="214"/>
        <v>30</v>
      </c>
      <c r="L765" s="73">
        <f t="shared" si="225"/>
        <v>30</v>
      </c>
      <c r="M765" s="74">
        <f t="shared" si="226"/>
        <v>1.0046800499999999</v>
      </c>
      <c r="N765" s="74">
        <f t="shared" si="227"/>
        <v>1.019099881</v>
      </c>
      <c r="O765" s="73">
        <f t="shared" si="215"/>
        <v>0</v>
      </c>
      <c r="P765" s="70">
        <f t="shared" si="216"/>
        <v>6.3666397300000002</v>
      </c>
      <c r="Q765" s="70">
        <f t="shared" si="217"/>
        <v>0</v>
      </c>
      <c r="R765" s="75" t="str">
        <f t="shared" si="218"/>
        <v>J=</v>
      </c>
      <c r="S765" s="71">
        <f t="shared" si="219"/>
        <v>45366</v>
      </c>
      <c r="T765" s="8"/>
      <c r="U765" s="8"/>
      <c r="V765" s="8"/>
      <c r="W765" s="8"/>
      <c r="X765" s="1"/>
      <c r="Y765" s="8"/>
      <c r="Z765" s="8"/>
      <c r="AA765" s="8"/>
      <c r="AB765" s="8"/>
      <c r="AC765" s="8"/>
      <c r="AD765" s="9"/>
      <c r="AE765" s="8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</row>
    <row r="766" spans="1:191" x14ac:dyDescent="0.15">
      <c r="A766" s="68">
        <f t="shared" si="220"/>
        <v>45230</v>
      </c>
      <c r="B766" s="81">
        <f t="shared" si="211"/>
        <v>339.91414415999986</v>
      </c>
      <c r="C766" s="70">
        <f t="shared" si="224"/>
        <v>333.33399999999989</v>
      </c>
      <c r="D766" s="11">
        <f>IF(VLOOKUP(A766,[1]DI!$A$4:$B$15000,2)=0,D765,VLOOKUP(A766,[1]DI!$A$4:$B$15000,2))</f>
        <v>0.1265</v>
      </c>
      <c r="E766" s="70">
        <f t="shared" si="221"/>
        <v>1.0004727899999999</v>
      </c>
      <c r="F766" s="70">
        <f>(TRUNC(PRODUCT($E$12:$E765),16))</f>
        <v>1.3066357943612901</v>
      </c>
      <c r="G766" s="70">
        <f t="shared" si="222"/>
        <v>1.2875387182986</v>
      </c>
      <c r="H766" s="70">
        <f t="shared" si="223"/>
        <v>1.0148322299999999</v>
      </c>
      <c r="I766" s="69">
        <f t="shared" si="212"/>
        <v>0.04</v>
      </c>
      <c r="J766" s="71">
        <f t="shared" si="213"/>
        <v>45184</v>
      </c>
      <c r="K766" s="72">
        <f t="shared" si="214"/>
        <v>31</v>
      </c>
      <c r="L766" s="73">
        <f t="shared" si="225"/>
        <v>31</v>
      </c>
      <c r="M766" s="74">
        <f t="shared" si="226"/>
        <v>1.0048364279999999</v>
      </c>
      <c r="N766" s="74">
        <f t="shared" si="227"/>
        <v>1.019740393</v>
      </c>
      <c r="O766" s="73">
        <f t="shared" si="215"/>
        <v>0</v>
      </c>
      <c r="P766" s="70">
        <f t="shared" si="216"/>
        <v>6.5801441599999997</v>
      </c>
      <c r="Q766" s="70">
        <f t="shared" si="217"/>
        <v>0</v>
      </c>
      <c r="R766" s="75" t="str">
        <f t="shared" si="218"/>
        <v>J=</v>
      </c>
      <c r="S766" s="71">
        <f t="shared" si="219"/>
        <v>45366</v>
      </c>
      <c r="T766" s="8"/>
      <c r="U766" s="8"/>
      <c r="V766" s="8"/>
      <c r="W766" s="8"/>
      <c r="X766" s="1"/>
      <c r="Y766" s="8"/>
      <c r="Z766" s="8"/>
      <c r="AA766" s="8"/>
      <c r="AB766" s="8"/>
      <c r="AC766" s="8"/>
      <c r="AD766" s="9"/>
      <c r="AE766" s="8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</row>
    <row r="767" spans="1:191" x14ac:dyDescent="0.15">
      <c r="A767" s="68">
        <f t="shared" si="220"/>
        <v>45231</v>
      </c>
      <c r="B767" s="81">
        <f t="shared" si="211"/>
        <v>340.12778724999987</v>
      </c>
      <c r="C767" s="70">
        <f t="shared" si="224"/>
        <v>333.33399999999989</v>
      </c>
      <c r="D767" s="11">
        <f>IF(VLOOKUP(A767,[1]DI!$A$4:$B$15000,2)=0,D766,VLOOKUP(A767,[1]DI!$A$4:$B$15000,2))</f>
        <v>0.1265</v>
      </c>
      <c r="E767" s="70">
        <f t="shared" si="221"/>
        <v>1.0004727899999999</v>
      </c>
      <c r="F767" s="70">
        <f>(TRUNC(PRODUCT($E$12:$E766),16))</f>
        <v>1.3072535586985099</v>
      </c>
      <c r="G767" s="70">
        <f t="shared" si="222"/>
        <v>1.2875387182986</v>
      </c>
      <c r="H767" s="70">
        <f t="shared" si="223"/>
        <v>1.01531204</v>
      </c>
      <c r="I767" s="69">
        <f t="shared" si="212"/>
        <v>0.04</v>
      </c>
      <c r="J767" s="71">
        <f t="shared" si="213"/>
        <v>45184</v>
      </c>
      <c r="K767" s="72">
        <f t="shared" si="214"/>
        <v>32</v>
      </c>
      <c r="L767" s="73">
        <f t="shared" si="225"/>
        <v>32</v>
      </c>
      <c r="M767" s="74">
        <f t="shared" si="226"/>
        <v>1.004992831</v>
      </c>
      <c r="N767" s="74">
        <f t="shared" si="227"/>
        <v>1.0203813209999999</v>
      </c>
      <c r="O767" s="73">
        <f t="shared" si="215"/>
        <v>0</v>
      </c>
      <c r="P767" s="70">
        <f t="shared" si="216"/>
        <v>6.7937872500000003</v>
      </c>
      <c r="Q767" s="70">
        <f t="shared" si="217"/>
        <v>0</v>
      </c>
      <c r="R767" s="75" t="str">
        <f t="shared" si="218"/>
        <v>J=</v>
      </c>
      <c r="S767" s="71">
        <f t="shared" si="219"/>
        <v>45366</v>
      </c>
      <c r="T767" s="8"/>
      <c r="U767" s="8"/>
      <c r="V767" s="8"/>
      <c r="W767" s="8"/>
      <c r="X767" s="1"/>
      <c r="Y767" s="8"/>
      <c r="Z767" s="8"/>
      <c r="AA767" s="8"/>
      <c r="AB767" s="8"/>
      <c r="AC767" s="8"/>
      <c r="AD767" s="9"/>
      <c r="AE767" s="8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</row>
    <row r="768" spans="1:191" x14ac:dyDescent="0.15">
      <c r="A768" s="68">
        <f t="shared" si="220"/>
        <v>45233</v>
      </c>
      <c r="B768" s="81">
        <f t="shared" si="211"/>
        <v>340.34156233999988</v>
      </c>
      <c r="C768" s="70">
        <f t="shared" si="224"/>
        <v>333.33399999999989</v>
      </c>
      <c r="D768" s="11">
        <f>IF(VLOOKUP(A768,[1]DI!$A$4:$B$15000,2)=0,D767,VLOOKUP(A768,[1]DI!$A$4:$B$15000,2))</f>
        <v>0.1215</v>
      </c>
      <c r="E768" s="70">
        <f t="shared" si="221"/>
        <v>1.00045513</v>
      </c>
      <c r="F768" s="70">
        <f>(TRUNC(PRODUCT($E$12:$E767),16))</f>
        <v>1.3078716151085299</v>
      </c>
      <c r="G768" s="70">
        <f t="shared" si="222"/>
        <v>1.2875387182986</v>
      </c>
      <c r="H768" s="70">
        <f t="shared" si="223"/>
        <v>1.01579207</v>
      </c>
      <c r="I768" s="69">
        <f t="shared" si="212"/>
        <v>0.04</v>
      </c>
      <c r="J768" s="71">
        <f t="shared" si="213"/>
        <v>45184</v>
      </c>
      <c r="K768" s="72">
        <f t="shared" si="214"/>
        <v>33</v>
      </c>
      <c r="L768" s="73">
        <f t="shared" si="225"/>
        <v>33</v>
      </c>
      <c r="M768" s="74">
        <f t="shared" si="226"/>
        <v>1.0051492580000001</v>
      </c>
      <c r="N768" s="74">
        <f t="shared" si="227"/>
        <v>1.021022645</v>
      </c>
      <c r="O768" s="73">
        <f t="shared" si="215"/>
        <v>0</v>
      </c>
      <c r="P768" s="70">
        <f t="shared" si="216"/>
        <v>7.0075623399999998</v>
      </c>
      <c r="Q768" s="70">
        <f t="shared" si="217"/>
        <v>0</v>
      </c>
      <c r="R768" s="75" t="str">
        <f t="shared" si="218"/>
        <v>J=</v>
      </c>
      <c r="S768" s="71">
        <f t="shared" si="219"/>
        <v>45366</v>
      </c>
      <c r="T768" s="8"/>
      <c r="U768" s="8"/>
      <c r="V768" s="8"/>
      <c r="W768" s="8"/>
      <c r="X768" s="1"/>
      <c r="Y768" s="8"/>
      <c r="Z768" s="8"/>
      <c r="AA768" s="8"/>
      <c r="AB768" s="8"/>
      <c r="AC768" s="8"/>
      <c r="AD768" s="9"/>
      <c r="AE768" s="8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</row>
    <row r="769" spans="1:191" x14ac:dyDescent="0.15">
      <c r="A769" s="68">
        <f t="shared" si="220"/>
        <v>45236</v>
      </c>
      <c r="B769" s="81">
        <f t="shared" si="211"/>
        <v>340.54945775999988</v>
      </c>
      <c r="C769" s="70">
        <f t="shared" si="224"/>
        <v>333.33399999999989</v>
      </c>
      <c r="D769" s="11">
        <f>IF(VLOOKUP(A769,[1]DI!$A$4:$B$15000,2)=0,D768,VLOOKUP(A769,[1]DI!$A$4:$B$15000,2))</f>
        <v>0.1215</v>
      </c>
      <c r="E769" s="70">
        <f t="shared" si="221"/>
        <v>1.00045513</v>
      </c>
      <c r="F769" s="70">
        <f>(TRUNC(PRODUCT($E$12:$E768),16))</f>
        <v>1.3084668667167101</v>
      </c>
      <c r="G769" s="70">
        <f t="shared" si="222"/>
        <v>1.2875387182986</v>
      </c>
      <c r="H769" s="70">
        <f t="shared" si="223"/>
        <v>1.0162543799999999</v>
      </c>
      <c r="I769" s="69">
        <f t="shared" si="212"/>
        <v>0.04</v>
      </c>
      <c r="J769" s="71">
        <f t="shared" si="213"/>
        <v>45184</v>
      </c>
      <c r="K769" s="72">
        <f t="shared" si="214"/>
        <v>34</v>
      </c>
      <c r="L769" s="73">
        <f t="shared" si="225"/>
        <v>34</v>
      </c>
      <c r="M769" s="74">
        <f t="shared" si="226"/>
        <v>1.0053057089999999</v>
      </c>
      <c r="N769" s="74">
        <f t="shared" si="227"/>
        <v>1.02164633</v>
      </c>
      <c r="O769" s="73">
        <f t="shared" si="215"/>
        <v>0</v>
      </c>
      <c r="P769" s="70">
        <f t="shared" si="216"/>
        <v>7.2154577599999996</v>
      </c>
      <c r="Q769" s="70">
        <f t="shared" si="217"/>
        <v>0</v>
      </c>
      <c r="R769" s="75" t="str">
        <f t="shared" si="218"/>
        <v>J=</v>
      </c>
      <c r="S769" s="71">
        <f t="shared" si="219"/>
        <v>45366</v>
      </c>
      <c r="T769" s="8"/>
      <c r="U769" s="8"/>
      <c r="V769" s="8"/>
      <c r="W769" s="8"/>
      <c r="X769" s="1"/>
      <c r="Y769" s="8"/>
      <c r="Z769" s="8"/>
      <c r="AA769" s="8"/>
      <c r="AB769" s="8"/>
      <c r="AC769" s="8"/>
      <c r="AD769" s="9"/>
      <c r="AE769" s="8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</row>
    <row r="770" spans="1:191" x14ac:dyDescent="0.15">
      <c r="A770" s="68">
        <f t="shared" si="220"/>
        <v>45237</v>
      </c>
      <c r="B770" s="81">
        <f t="shared" si="211"/>
        <v>340.75748350999987</v>
      </c>
      <c r="C770" s="70">
        <f t="shared" si="224"/>
        <v>333.33399999999989</v>
      </c>
      <c r="D770" s="11">
        <f>IF(VLOOKUP(A770,[1]DI!$A$4:$B$15000,2)=0,D769,VLOOKUP(A770,[1]DI!$A$4:$B$15000,2))</f>
        <v>0.1215</v>
      </c>
      <c r="E770" s="70">
        <f t="shared" si="221"/>
        <v>1.00045513</v>
      </c>
      <c r="F770" s="70">
        <f>(TRUNC(PRODUCT($E$12:$E769),16))</f>
        <v>1.3090623892417601</v>
      </c>
      <c r="G770" s="70">
        <f t="shared" si="222"/>
        <v>1.2875387182986</v>
      </c>
      <c r="H770" s="70">
        <f t="shared" si="223"/>
        <v>1.01671691</v>
      </c>
      <c r="I770" s="69">
        <f t="shared" si="212"/>
        <v>0.04</v>
      </c>
      <c r="J770" s="71">
        <f t="shared" si="213"/>
        <v>45184</v>
      </c>
      <c r="K770" s="72">
        <f t="shared" si="214"/>
        <v>35</v>
      </c>
      <c r="L770" s="73">
        <f t="shared" si="225"/>
        <v>35</v>
      </c>
      <c r="M770" s="74">
        <f t="shared" si="226"/>
        <v>1.0054621850000001</v>
      </c>
      <c r="N770" s="74">
        <f t="shared" si="227"/>
        <v>1.0222704060000001</v>
      </c>
      <c r="O770" s="73">
        <f t="shared" si="215"/>
        <v>0</v>
      </c>
      <c r="P770" s="70">
        <f t="shared" si="216"/>
        <v>7.4234835099999996</v>
      </c>
      <c r="Q770" s="70">
        <f t="shared" si="217"/>
        <v>0</v>
      </c>
      <c r="R770" s="75" t="str">
        <f t="shared" si="218"/>
        <v>J=</v>
      </c>
      <c r="S770" s="71">
        <f t="shared" si="219"/>
        <v>45366</v>
      </c>
      <c r="T770" s="8"/>
      <c r="U770" s="8"/>
      <c r="V770" s="8"/>
      <c r="W770" s="8"/>
      <c r="X770" s="1"/>
      <c r="Y770" s="8"/>
      <c r="Z770" s="8"/>
      <c r="AA770" s="8"/>
      <c r="AB770" s="8"/>
      <c r="AC770" s="8"/>
      <c r="AD770" s="9"/>
      <c r="AE770" s="8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</row>
    <row r="771" spans="1:191" x14ac:dyDescent="0.15">
      <c r="A771" s="68">
        <f t="shared" si="220"/>
        <v>45238</v>
      </c>
      <c r="B771" s="81">
        <f t="shared" si="211"/>
        <v>340.9656359199999</v>
      </c>
      <c r="C771" s="70">
        <f t="shared" si="224"/>
        <v>333.33399999999989</v>
      </c>
      <c r="D771" s="11">
        <f>IF(VLOOKUP(A771,[1]DI!$A$4:$B$15000,2)=0,D770,VLOOKUP(A771,[1]DI!$A$4:$B$15000,2))</f>
        <v>0.1215</v>
      </c>
      <c r="E771" s="70">
        <f t="shared" si="221"/>
        <v>1.00045513</v>
      </c>
      <c r="F771" s="70">
        <f>(TRUNC(PRODUCT($E$12:$E770),16))</f>
        <v>1.30965818280698</v>
      </c>
      <c r="G771" s="70">
        <f t="shared" si="222"/>
        <v>1.2875387182986</v>
      </c>
      <c r="H771" s="70">
        <f t="shared" si="223"/>
        <v>1.0171796500000001</v>
      </c>
      <c r="I771" s="69">
        <f t="shared" si="212"/>
        <v>0.04</v>
      </c>
      <c r="J771" s="71">
        <f t="shared" si="213"/>
        <v>45184</v>
      </c>
      <c r="K771" s="72">
        <f t="shared" si="214"/>
        <v>36</v>
      </c>
      <c r="L771" s="73">
        <f t="shared" si="225"/>
        <v>36</v>
      </c>
      <c r="M771" s="74">
        <f t="shared" si="226"/>
        <v>1.005618685</v>
      </c>
      <c r="N771" s="74">
        <f t="shared" si="227"/>
        <v>1.022894862</v>
      </c>
      <c r="O771" s="73">
        <f t="shared" si="215"/>
        <v>0</v>
      </c>
      <c r="P771" s="70">
        <f t="shared" si="216"/>
        <v>7.6316359199999999</v>
      </c>
      <c r="Q771" s="70">
        <f t="shared" si="217"/>
        <v>0</v>
      </c>
      <c r="R771" s="75" t="str">
        <f t="shared" si="218"/>
        <v>J=</v>
      </c>
      <c r="S771" s="71">
        <f t="shared" si="219"/>
        <v>45366</v>
      </c>
      <c r="T771" s="8"/>
      <c r="U771" s="8"/>
      <c r="V771" s="8"/>
      <c r="W771" s="8"/>
      <c r="X771" s="1"/>
      <c r="Y771" s="8"/>
      <c r="Z771" s="8"/>
      <c r="AA771" s="8"/>
      <c r="AB771" s="8"/>
      <c r="AC771" s="8"/>
      <c r="AD771" s="9"/>
      <c r="AE771" s="8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</row>
    <row r="772" spans="1:191" x14ac:dyDescent="0.15">
      <c r="A772" s="68">
        <f t="shared" si="220"/>
        <v>45239</v>
      </c>
      <c r="B772" s="81">
        <f t="shared" si="211"/>
        <v>341.17391533999989</v>
      </c>
      <c r="C772" s="70">
        <f t="shared" si="224"/>
        <v>333.33399999999989</v>
      </c>
      <c r="D772" s="11">
        <f>IF(VLOOKUP(A772,[1]DI!$A$4:$B$15000,2)=0,D771,VLOOKUP(A772,[1]DI!$A$4:$B$15000,2))</f>
        <v>0.1215</v>
      </c>
      <c r="E772" s="70">
        <f t="shared" si="221"/>
        <v>1.00045513</v>
      </c>
      <c r="F772" s="70">
        <f>(TRUNC(PRODUCT($E$12:$E771),16))</f>
        <v>1.31025424753572</v>
      </c>
      <c r="G772" s="70">
        <f t="shared" si="222"/>
        <v>1.2875387182986</v>
      </c>
      <c r="H772" s="70">
        <f t="shared" si="223"/>
        <v>1.0176426000000001</v>
      </c>
      <c r="I772" s="69">
        <f t="shared" si="212"/>
        <v>0.04</v>
      </c>
      <c r="J772" s="71">
        <f t="shared" si="213"/>
        <v>45184</v>
      </c>
      <c r="K772" s="72">
        <f t="shared" si="214"/>
        <v>37</v>
      </c>
      <c r="L772" s="73">
        <f t="shared" si="225"/>
        <v>37</v>
      </c>
      <c r="M772" s="74">
        <f t="shared" si="226"/>
        <v>1.0057752090000001</v>
      </c>
      <c r="N772" s="74">
        <f t="shared" si="227"/>
        <v>1.0235196989999999</v>
      </c>
      <c r="O772" s="73">
        <f t="shared" si="215"/>
        <v>0</v>
      </c>
      <c r="P772" s="70">
        <f t="shared" si="216"/>
        <v>7.8399153400000001</v>
      </c>
      <c r="Q772" s="70">
        <f t="shared" si="217"/>
        <v>0</v>
      </c>
      <c r="R772" s="75" t="str">
        <f t="shared" si="218"/>
        <v>J=</v>
      </c>
      <c r="S772" s="71">
        <f t="shared" si="219"/>
        <v>45366</v>
      </c>
      <c r="T772" s="8"/>
      <c r="U772" s="8"/>
      <c r="V772" s="8"/>
      <c r="W772" s="8"/>
      <c r="X772" s="1"/>
      <c r="Y772" s="8"/>
      <c r="Z772" s="8"/>
      <c r="AA772" s="8"/>
      <c r="AB772" s="8"/>
      <c r="AC772" s="8"/>
      <c r="AD772" s="9"/>
      <c r="AE772" s="8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</row>
    <row r="773" spans="1:191" x14ac:dyDescent="0.15">
      <c r="A773" s="68">
        <f t="shared" si="220"/>
        <v>45240</v>
      </c>
      <c r="B773" s="81">
        <f t="shared" si="211"/>
        <v>341.38232175999991</v>
      </c>
      <c r="C773" s="70">
        <f t="shared" si="224"/>
        <v>333.33399999999989</v>
      </c>
      <c r="D773" s="11">
        <f>IF(VLOOKUP(A773,[1]DI!$A$4:$B$15000,2)=0,D772,VLOOKUP(A773,[1]DI!$A$4:$B$15000,2))</f>
        <v>0.1215</v>
      </c>
      <c r="E773" s="70">
        <f t="shared" si="221"/>
        <v>1.00045513</v>
      </c>
      <c r="F773" s="70">
        <f>(TRUNC(PRODUCT($E$12:$E772),16))</f>
        <v>1.3108505835513999</v>
      </c>
      <c r="G773" s="70">
        <f t="shared" si="222"/>
        <v>1.2875387182986</v>
      </c>
      <c r="H773" s="70">
        <f t="shared" si="223"/>
        <v>1.0181057600000001</v>
      </c>
      <c r="I773" s="69">
        <f t="shared" si="212"/>
        <v>0.04</v>
      </c>
      <c r="J773" s="71">
        <f t="shared" si="213"/>
        <v>45184</v>
      </c>
      <c r="K773" s="72">
        <f t="shared" si="214"/>
        <v>38</v>
      </c>
      <c r="L773" s="73">
        <f t="shared" si="225"/>
        <v>38</v>
      </c>
      <c r="M773" s="74">
        <f t="shared" si="226"/>
        <v>1.005931758</v>
      </c>
      <c r="N773" s="74">
        <f t="shared" si="227"/>
        <v>1.0241449170000001</v>
      </c>
      <c r="O773" s="73">
        <f t="shared" si="215"/>
        <v>0</v>
      </c>
      <c r="P773" s="70">
        <f t="shared" si="216"/>
        <v>8.0483217600000003</v>
      </c>
      <c r="Q773" s="70">
        <f t="shared" si="217"/>
        <v>0</v>
      </c>
      <c r="R773" s="75" t="str">
        <f t="shared" si="218"/>
        <v>J=</v>
      </c>
      <c r="S773" s="71">
        <f t="shared" si="219"/>
        <v>45366</v>
      </c>
      <c r="T773" s="8"/>
      <c r="U773" s="8"/>
      <c r="V773" s="8"/>
      <c r="W773" s="8"/>
      <c r="X773" s="1"/>
      <c r="Y773" s="8"/>
      <c r="Z773" s="8"/>
      <c r="AA773" s="8"/>
      <c r="AB773" s="8"/>
      <c r="AC773" s="8"/>
      <c r="AD773" s="9"/>
      <c r="AE773" s="8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</row>
    <row r="774" spans="1:191" x14ac:dyDescent="0.15">
      <c r="A774" s="68">
        <f t="shared" si="220"/>
        <v>45243</v>
      </c>
      <c r="B774" s="81">
        <f t="shared" si="211"/>
        <v>341.59085517999989</v>
      </c>
      <c r="C774" s="70">
        <f t="shared" si="224"/>
        <v>333.33399999999989</v>
      </c>
      <c r="D774" s="11">
        <f>IF(VLOOKUP(A774,[1]DI!$A$4:$B$15000,2)=0,D773,VLOOKUP(A774,[1]DI!$A$4:$B$15000,2))</f>
        <v>0.1215</v>
      </c>
      <c r="E774" s="70">
        <f t="shared" si="221"/>
        <v>1.00045513</v>
      </c>
      <c r="F774" s="70">
        <f>(TRUNC(PRODUCT($E$12:$E773),16))</f>
        <v>1.3114471909774901</v>
      </c>
      <c r="G774" s="70">
        <f t="shared" si="222"/>
        <v>1.2875387182986</v>
      </c>
      <c r="H774" s="70">
        <f t="shared" si="223"/>
        <v>1.0185691299999999</v>
      </c>
      <c r="I774" s="69">
        <f t="shared" si="212"/>
        <v>0.04</v>
      </c>
      <c r="J774" s="71">
        <f t="shared" si="213"/>
        <v>45184</v>
      </c>
      <c r="K774" s="72">
        <f t="shared" si="214"/>
        <v>39</v>
      </c>
      <c r="L774" s="73">
        <f t="shared" si="225"/>
        <v>39</v>
      </c>
      <c r="M774" s="74">
        <f t="shared" si="226"/>
        <v>1.0060883309999999</v>
      </c>
      <c r="N774" s="74">
        <f t="shared" si="227"/>
        <v>1.024770516</v>
      </c>
      <c r="O774" s="73">
        <f t="shared" si="215"/>
        <v>0</v>
      </c>
      <c r="P774" s="70">
        <f t="shared" si="216"/>
        <v>8.2568551800000005</v>
      </c>
      <c r="Q774" s="70">
        <f t="shared" si="217"/>
        <v>0</v>
      </c>
      <c r="R774" s="75" t="str">
        <f t="shared" si="218"/>
        <v>J=</v>
      </c>
      <c r="S774" s="71">
        <f t="shared" si="219"/>
        <v>45366</v>
      </c>
      <c r="T774" s="8"/>
      <c r="U774" s="8"/>
      <c r="V774" s="8"/>
      <c r="W774" s="8"/>
      <c r="X774" s="1"/>
      <c r="Y774" s="8"/>
      <c r="Z774" s="8"/>
      <c r="AA774" s="8"/>
      <c r="AB774" s="8"/>
      <c r="AC774" s="8"/>
      <c r="AD774" s="9"/>
      <c r="AE774" s="8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</row>
    <row r="775" spans="1:191" x14ac:dyDescent="0.15">
      <c r="A775" s="68">
        <f t="shared" si="220"/>
        <v>45244</v>
      </c>
      <c r="B775" s="81">
        <f t="shared" si="211"/>
        <v>341.79951592999987</v>
      </c>
      <c r="C775" s="70">
        <f t="shared" si="224"/>
        <v>333.33399999999989</v>
      </c>
      <c r="D775" s="11">
        <f>IF(VLOOKUP(A775,[1]DI!$A$4:$B$15000,2)=0,D774,VLOOKUP(A775,[1]DI!$A$4:$B$15000,2))</f>
        <v>0.1215</v>
      </c>
      <c r="E775" s="70">
        <f t="shared" si="221"/>
        <v>1.00045513</v>
      </c>
      <c r="F775" s="70">
        <f>(TRUNC(PRODUCT($E$12:$E774),16))</f>
        <v>1.31204406993752</v>
      </c>
      <c r="G775" s="70">
        <f t="shared" si="222"/>
        <v>1.2875387182986</v>
      </c>
      <c r="H775" s="70">
        <f t="shared" si="223"/>
        <v>1.0190327100000001</v>
      </c>
      <c r="I775" s="69">
        <f t="shared" si="212"/>
        <v>0.04</v>
      </c>
      <c r="J775" s="71">
        <f t="shared" si="213"/>
        <v>45184</v>
      </c>
      <c r="K775" s="72">
        <f t="shared" si="214"/>
        <v>40</v>
      </c>
      <c r="L775" s="73">
        <f t="shared" si="225"/>
        <v>40</v>
      </c>
      <c r="M775" s="74">
        <f t="shared" si="226"/>
        <v>1.006244929</v>
      </c>
      <c r="N775" s="74">
        <f t="shared" si="227"/>
        <v>1.025396497</v>
      </c>
      <c r="O775" s="73">
        <f t="shared" si="215"/>
        <v>0</v>
      </c>
      <c r="P775" s="70">
        <f t="shared" si="216"/>
        <v>8.4655159300000005</v>
      </c>
      <c r="Q775" s="70">
        <f t="shared" si="217"/>
        <v>0</v>
      </c>
      <c r="R775" s="75" t="str">
        <f t="shared" si="218"/>
        <v>J=</v>
      </c>
      <c r="S775" s="71">
        <f t="shared" si="219"/>
        <v>45366</v>
      </c>
      <c r="T775" s="8"/>
      <c r="U775" s="8"/>
      <c r="V775" s="8"/>
      <c r="W775" s="8"/>
      <c r="X775" s="1"/>
      <c r="Y775" s="8"/>
      <c r="Z775" s="8"/>
      <c r="AA775" s="8"/>
      <c r="AB775" s="8"/>
      <c r="AC775" s="8"/>
      <c r="AD775" s="9"/>
      <c r="AE775" s="8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</row>
    <row r="776" spans="1:191" x14ac:dyDescent="0.15">
      <c r="A776" s="68">
        <f t="shared" si="220"/>
        <v>45246</v>
      </c>
      <c r="B776" s="81">
        <f t="shared" si="211"/>
        <v>342.00830367999987</v>
      </c>
      <c r="C776" s="70">
        <f t="shared" si="224"/>
        <v>333.33399999999989</v>
      </c>
      <c r="D776" s="11">
        <f>IF(VLOOKUP(A776,[1]DI!$A$4:$B$15000,2)=0,D775,VLOOKUP(A776,[1]DI!$A$4:$B$15000,2))</f>
        <v>0.1215</v>
      </c>
      <c r="E776" s="70">
        <f t="shared" si="221"/>
        <v>1.00045513</v>
      </c>
      <c r="F776" s="70">
        <f>(TRUNC(PRODUCT($E$12:$E775),16))</f>
        <v>1.3126412205550699</v>
      </c>
      <c r="G776" s="70">
        <f t="shared" si="222"/>
        <v>1.2875387182986</v>
      </c>
      <c r="H776" s="70">
        <f t="shared" si="223"/>
        <v>1.0194965</v>
      </c>
      <c r="I776" s="69">
        <f t="shared" si="212"/>
        <v>0.04</v>
      </c>
      <c r="J776" s="71">
        <f t="shared" si="213"/>
        <v>45184</v>
      </c>
      <c r="K776" s="72">
        <f t="shared" si="214"/>
        <v>41</v>
      </c>
      <c r="L776" s="73">
        <f t="shared" si="225"/>
        <v>41</v>
      </c>
      <c r="M776" s="74">
        <f t="shared" si="226"/>
        <v>1.0064015509999999</v>
      </c>
      <c r="N776" s="74">
        <f t="shared" si="227"/>
        <v>1.026022859</v>
      </c>
      <c r="O776" s="73">
        <f t="shared" si="215"/>
        <v>0</v>
      </c>
      <c r="P776" s="70">
        <f t="shared" si="216"/>
        <v>8.6743036799999995</v>
      </c>
      <c r="Q776" s="70">
        <f t="shared" si="217"/>
        <v>0</v>
      </c>
      <c r="R776" s="75" t="str">
        <f t="shared" si="218"/>
        <v>J=</v>
      </c>
      <c r="S776" s="71">
        <f t="shared" si="219"/>
        <v>45366</v>
      </c>
      <c r="T776" s="8"/>
      <c r="U776" s="8"/>
      <c r="V776" s="8"/>
      <c r="W776" s="8"/>
      <c r="X776" s="1"/>
      <c r="Y776" s="8"/>
      <c r="Z776" s="8"/>
      <c r="AA776" s="8"/>
      <c r="AB776" s="8"/>
      <c r="AC776" s="8"/>
      <c r="AD776" s="9"/>
      <c r="AE776" s="8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</row>
    <row r="777" spans="1:191" x14ac:dyDescent="0.15">
      <c r="A777" s="68">
        <f t="shared" si="220"/>
        <v>45247</v>
      </c>
      <c r="B777" s="81">
        <f t="shared" si="211"/>
        <v>342.21722175999992</v>
      </c>
      <c r="C777" s="70">
        <f t="shared" si="224"/>
        <v>333.33399999999989</v>
      </c>
      <c r="D777" s="11">
        <f>IF(VLOOKUP(A777,[1]DI!$A$4:$B$15000,2)=0,D776,VLOOKUP(A777,[1]DI!$A$4:$B$15000,2))</f>
        <v>0.1215</v>
      </c>
      <c r="E777" s="70">
        <f t="shared" si="221"/>
        <v>1.00045513</v>
      </c>
      <c r="F777" s="70">
        <f>(TRUNC(PRODUCT($E$12:$E776),16))</f>
        <v>1.3132386429537799</v>
      </c>
      <c r="G777" s="70">
        <f t="shared" si="222"/>
        <v>1.2875387182986</v>
      </c>
      <c r="H777" s="70">
        <f t="shared" si="223"/>
        <v>1.01996051</v>
      </c>
      <c r="I777" s="69">
        <f t="shared" si="212"/>
        <v>0.04</v>
      </c>
      <c r="J777" s="71">
        <f t="shared" si="213"/>
        <v>45184</v>
      </c>
      <c r="K777" s="72">
        <f t="shared" si="214"/>
        <v>42</v>
      </c>
      <c r="L777" s="73">
        <f t="shared" si="225"/>
        <v>42</v>
      </c>
      <c r="M777" s="74">
        <f t="shared" si="226"/>
        <v>1.0065581969999999</v>
      </c>
      <c r="N777" s="74">
        <f t="shared" si="227"/>
        <v>1.0266496119999999</v>
      </c>
      <c r="O777" s="73">
        <f t="shared" si="215"/>
        <v>0</v>
      </c>
      <c r="P777" s="70">
        <f t="shared" si="216"/>
        <v>8.8832217599999996</v>
      </c>
      <c r="Q777" s="70">
        <f t="shared" si="217"/>
        <v>0</v>
      </c>
      <c r="R777" s="75" t="str">
        <f t="shared" si="218"/>
        <v>J=</v>
      </c>
      <c r="S777" s="71">
        <f t="shared" si="219"/>
        <v>45366</v>
      </c>
      <c r="T777" s="8"/>
      <c r="U777" s="8"/>
      <c r="V777" s="8"/>
      <c r="W777" s="8"/>
      <c r="X777" s="1"/>
      <c r="Y777" s="8"/>
      <c r="Z777" s="8"/>
      <c r="AA777" s="8"/>
      <c r="AB777" s="8"/>
      <c r="AC777" s="8"/>
      <c r="AD777" s="9"/>
      <c r="AE777" s="8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</row>
    <row r="778" spans="1:191" x14ac:dyDescent="0.15">
      <c r="A778" s="68">
        <f t="shared" si="220"/>
        <v>45250</v>
      </c>
      <c r="B778" s="81">
        <f t="shared" si="211"/>
        <v>342.42626384999988</v>
      </c>
      <c r="C778" s="70">
        <f t="shared" si="224"/>
        <v>333.33399999999989</v>
      </c>
      <c r="D778" s="11">
        <f>IF(VLOOKUP(A778,[1]DI!$A$4:$B$15000,2)=0,D777,VLOOKUP(A778,[1]DI!$A$4:$B$15000,2))</f>
        <v>0.1215</v>
      </c>
      <c r="E778" s="70">
        <f t="shared" si="221"/>
        <v>1.00045513</v>
      </c>
      <c r="F778" s="70">
        <f>(TRUNC(PRODUCT($E$12:$E777),16))</f>
        <v>1.3138363372573501</v>
      </c>
      <c r="G778" s="70">
        <f t="shared" si="222"/>
        <v>1.2875387182986</v>
      </c>
      <c r="H778" s="70">
        <f t="shared" si="223"/>
        <v>1.0204247200000001</v>
      </c>
      <c r="I778" s="69">
        <f t="shared" si="212"/>
        <v>0.04</v>
      </c>
      <c r="J778" s="71">
        <f t="shared" si="213"/>
        <v>45184</v>
      </c>
      <c r="K778" s="72">
        <f t="shared" si="214"/>
        <v>43</v>
      </c>
      <c r="L778" s="73">
        <f t="shared" si="225"/>
        <v>43</v>
      </c>
      <c r="M778" s="74">
        <f t="shared" si="226"/>
        <v>1.006714868</v>
      </c>
      <c r="N778" s="74">
        <f t="shared" si="227"/>
        <v>1.027276737</v>
      </c>
      <c r="O778" s="73">
        <f t="shared" si="215"/>
        <v>0</v>
      </c>
      <c r="P778" s="70">
        <f t="shared" si="216"/>
        <v>9.0922638500000001</v>
      </c>
      <c r="Q778" s="70">
        <f t="shared" si="217"/>
        <v>0</v>
      </c>
      <c r="R778" s="75" t="str">
        <f t="shared" si="218"/>
        <v>J=</v>
      </c>
      <c r="S778" s="71">
        <f t="shared" si="219"/>
        <v>45366</v>
      </c>
      <c r="T778" s="8"/>
      <c r="U778" s="8"/>
      <c r="V778" s="8"/>
      <c r="W778" s="8"/>
      <c r="X778" s="1"/>
      <c r="Y778" s="8"/>
      <c r="Z778" s="8"/>
      <c r="AA778" s="8"/>
      <c r="AB778" s="8"/>
      <c r="AC778" s="8"/>
      <c r="AD778" s="9"/>
      <c r="AE778" s="8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</row>
    <row r="779" spans="1:191" x14ac:dyDescent="0.15">
      <c r="A779" s="68">
        <f t="shared" si="220"/>
        <v>45251</v>
      </c>
      <c r="B779" s="81">
        <f t="shared" si="211"/>
        <v>342.63543659999988</v>
      </c>
      <c r="C779" s="70">
        <f t="shared" si="224"/>
        <v>333.33399999999989</v>
      </c>
      <c r="D779" s="11">
        <f>IF(VLOOKUP(A779,[1]DI!$A$4:$B$15000,2)=0,D778,VLOOKUP(A779,[1]DI!$A$4:$B$15000,2))</f>
        <v>0.1215</v>
      </c>
      <c r="E779" s="70">
        <f t="shared" si="221"/>
        <v>1.00045513</v>
      </c>
      <c r="F779" s="70">
        <f>(TRUNC(PRODUCT($E$12:$E778),16))</f>
        <v>1.3144343035895201</v>
      </c>
      <c r="G779" s="70">
        <f t="shared" si="222"/>
        <v>1.2875387182986</v>
      </c>
      <c r="H779" s="70">
        <f t="shared" si="223"/>
        <v>1.0208891499999999</v>
      </c>
      <c r="I779" s="69">
        <f t="shared" si="212"/>
        <v>0.04</v>
      </c>
      <c r="J779" s="71">
        <f t="shared" si="213"/>
        <v>45184</v>
      </c>
      <c r="K779" s="72">
        <f t="shared" si="214"/>
        <v>44</v>
      </c>
      <c r="L779" s="73">
        <f t="shared" si="225"/>
        <v>44</v>
      </c>
      <c r="M779" s="74">
        <f t="shared" si="226"/>
        <v>1.006871563</v>
      </c>
      <c r="N779" s="74">
        <f t="shared" si="227"/>
        <v>1.0279042540000001</v>
      </c>
      <c r="O779" s="73">
        <f t="shared" si="215"/>
        <v>0</v>
      </c>
      <c r="P779" s="70">
        <f t="shared" si="216"/>
        <v>9.3014366000000006</v>
      </c>
      <c r="Q779" s="70">
        <f t="shared" si="217"/>
        <v>0</v>
      </c>
      <c r="R779" s="75" t="str">
        <f t="shared" si="218"/>
        <v>J=</v>
      </c>
      <c r="S779" s="71">
        <f t="shared" si="219"/>
        <v>45366</v>
      </c>
      <c r="T779" s="8"/>
      <c r="U779" s="8"/>
      <c r="V779" s="8"/>
      <c r="W779" s="8"/>
      <c r="X779" s="1"/>
      <c r="Y779" s="8"/>
      <c r="Z779" s="8"/>
      <c r="AA779" s="8"/>
      <c r="AB779" s="8"/>
      <c r="AC779" s="8"/>
      <c r="AD779" s="9"/>
      <c r="AE779" s="8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</row>
    <row r="780" spans="1:191" x14ac:dyDescent="0.15">
      <c r="A780" s="68">
        <f t="shared" si="220"/>
        <v>45252</v>
      </c>
      <c r="B780" s="81">
        <f t="shared" si="211"/>
        <v>342.84473301999986</v>
      </c>
      <c r="C780" s="70">
        <f t="shared" si="224"/>
        <v>333.33399999999989</v>
      </c>
      <c r="D780" s="11">
        <f>IF(VLOOKUP(A780,[1]DI!$A$4:$B$15000,2)=0,D779,VLOOKUP(A780,[1]DI!$A$4:$B$15000,2))</f>
        <v>0.1215</v>
      </c>
      <c r="E780" s="70">
        <f t="shared" si="221"/>
        <v>1.00045513</v>
      </c>
      <c r="F780" s="70">
        <f>(TRUNC(PRODUCT($E$12:$E779),16))</f>
        <v>1.31503254207412</v>
      </c>
      <c r="G780" s="70">
        <f t="shared" si="222"/>
        <v>1.2875387182986</v>
      </c>
      <c r="H780" s="70">
        <f t="shared" si="223"/>
        <v>1.0213537800000001</v>
      </c>
      <c r="I780" s="69">
        <f t="shared" si="212"/>
        <v>0.04</v>
      </c>
      <c r="J780" s="71">
        <f t="shared" si="213"/>
        <v>45184</v>
      </c>
      <c r="K780" s="72">
        <f t="shared" si="214"/>
        <v>45</v>
      </c>
      <c r="L780" s="73">
        <f t="shared" si="225"/>
        <v>45</v>
      </c>
      <c r="M780" s="74">
        <f t="shared" si="226"/>
        <v>1.0070282820000001</v>
      </c>
      <c r="N780" s="74">
        <f t="shared" si="227"/>
        <v>1.028532142</v>
      </c>
      <c r="O780" s="73">
        <f t="shared" si="215"/>
        <v>0</v>
      </c>
      <c r="P780" s="70">
        <f t="shared" si="216"/>
        <v>9.51073302</v>
      </c>
      <c r="Q780" s="70">
        <f t="shared" si="217"/>
        <v>0</v>
      </c>
      <c r="R780" s="75" t="str">
        <f t="shared" si="218"/>
        <v>J=</v>
      </c>
      <c r="S780" s="71">
        <f t="shared" si="219"/>
        <v>45366</v>
      </c>
      <c r="T780" s="8"/>
      <c r="U780" s="8"/>
      <c r="V780" s="8"/>
      <c r="W780" s="8"/>
      <c r="X780" s="1"/>
      <c r="Y780" s="8"/>
      <c r="Z780" s="8"/>
      <c r="AA780" s="8"/>
      <c r="AB780" s="8"/>
      <c r="AC780" s="8"/>
      <c r="AD780" s="9"/>
      <c r="AE780" s="8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</row>
    <row r="781" spans="1:191" x14ac:dyDescent="0.15">
      <c r="A781" s="68">
        <f t="shared" si="220"/>
        <v>45253</v>
      </c>
      <c r="B781" s="81">
        <f t="shared" ref="B781:B844" si="228">C781+P781</f>
        <v>343.05416043999992</v>
      </c>
      <c r="C781" s="70">
        <f t="shared" si="224"/>
        <v>333.33399999999989</v>
      </c>
      <c r="D781" s="11">
        <f>IF(VLOOKUP(A781,[1]DI!$A$4:$B$15000,2)=0,D780,VLOOKUP(A781,[1]DI!$A$4:$B$15000,2))</f>
        <v>0.1215</v>
      </c>
      <c r="E781" s="70">
        <f t="shared" si="221"/>
        <v>1.00045513</v>
      </c>
      <c r="F781" s="70">
        <f>(TRUNC(PRODUCT($E$12:$E780),16))</f>
        <v>1.3156310528349899</v>
      </c>
      <c r="G781" s="70">
        <f t="shared" si="222"/>
        <v>1.2875387182986</v>
      </c>
      <c r="H781" s="70">
        <f t="shared" si="223"/>
        <v>1.0218186300000001</v>
      </c>
      <c r="I781" s="69">
        <f t="shared" ref="I781:I844" si="229">I780</f>
        <v>0.04</v>
      </c>
      <c r="J781" s="71">
        <f t="shared" ref="J781:J844" si="230">IF(O780&gt;0,VLOOKUP(O780,U$12:AE$48,2),J780)</f>
        <v>45184</v>
      </c>
      <c r="K781" s="72">
        <f t="shared" ref="K781:K844" si="231">IF(A781&gt;J781,IF(NETWORKDAYS(J781,A781,$U$72:$U$436)-1=0,1,NETWORKDAYS(J781,A781,$U$72:$U$436)-1),0)</f>
        <v>46</v>
      </c>
      <c r="L781" s="73">
        <f t="shared" si="225"/>
        <v>46</v>
      </c>
      <c r="M781" s="74">
        <f t="shared" si="226"/>
        <v>1.0071850259999999</v>
      </c>
      <c r="N781" s="74">
        <f t="shared" si="227"/>
        <v>1.029160423</v>
      </c>
      <c r="O781" s="73">
        <f t="shared" ref="O781:O844" si="232">IF(VLOOKUP(A781,V$12:AC$60,8)=VLOOKUP(A780,V$12:AC$60,8),0,VLOOKUP(A781,V$12:AC$60,8))</f>
        <v>0</v>
      </c>
      <c r="P781" s="70">
        <f t="shared" ref="P781:P844" si="233">TRUNC(((N781-1)*C781),8)</f>
        <v>9.7201604400000008</v>
      </c>
      <c r="Q781" s="70">
        <f t="shared" ref="Q781:Q844" si="234">IF(O781&gt;0,VLOOKUP(O781,$U$12:$Z$60,6),0)</f>
        <v>0</v>
      </c>
      <c r="R781" s="75" t="str">
        <f t="shared" ref="R781:R844" si="235">IF(O780&gt;0,VLOOKUP(O780,U$12:AE$60,10),R780)</f>
        <v>J=</v>
      </c>
      <c r="S781" s="71">
        <f t="shared" ref="S781:S844" si="236">IF(O780&gt;0,VLOOKUP(O780,U$12:AE$60,11),S780)</f>
        <v>45366</v>
      </c>
      <c r="T781" s="8"/>
      <c r="U781" s="8"/>
      <c r="V781" s="8"/>
      <c r="W781" s="8"/>
      <c r="X781" s="1"/>
      <c r="Y781" s="8"/>
      <c r="Z781" s="8"/>
      <c r="AA781" s="8"/>
      <c r="AB781" s="8"/>
      <c r="AC781" s="8"/>
      <c r="AD781" s="9"/>
      <c r="AE781" s="8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</row>
    <row r="782" spans="1:191" x14ac:dyDescent="0.15">
      <c r="A782" s="68">
        <f t="shared" ref="A782:A845" si="237">WORKDAY(A781,1,$U$72:$U$214)</f>
        <v>45254</v>
      </c>
      <c r="B782" s="81">
        <f t="shared" si="228"/>
        <v>343.26371518999991</v>
      </c>
      <c r="C782" s="70">
        <f t="shared" si="224"/>
        <v>333.33399999999989</v>
      </c>
      <c r="D782" s="11">
        <f>IF(VLOOKUP(A782,[1]DI!$A$4:$B$15000,2)=0,D781,VLOOKUP(A782,[1]DI!$A$4:$B$15000,2))</f>
        <v>0.1215</v>
      </c>
      <c r="E782" s="70">
        <f t="shared" ref="E782:E845" si="238">IF(A782&lt;A$10,1,ROUND(((1+D782)^(1/252)),8))</f>
        <v>1.00045513</v>
      </c>
      <c r="F782" s="70">
        <f>(TRUNC(PRODUCT($E$12:$E781),16))</f>
        <v>1.31622983599607</v>
      </c>
      <c r="G782" s="70">
        <f t="shared" ref="G782:G845" si="239">IF(O781&gt;0,F781,G781)</f>
        <v>1.2875387182986</v>
      </c>
      <c r="H782" s="70">
        <f t="shared" ref="H782:H845" si="240">ROUND(F782/G782,8)</f>
        <v>1.0222836900000001</v>
      </c>
      <c r="I782" s="69">
        <f t="shared" si="229"/>
        <v>0.04</v>
      </c>
      <c r="J782" s="71">
        <f t="shared" si="230"/>
        <v>45184</v>
      </c>
      <c r="K782" s="72">
        <f t="shared" si="231"/>
        <v>47</v>
      </c>
      <c r="L782" s="73">
        <f t="shared" si="225"/>
        <v>47</v>
      </c>
      <c r="M782" s="74">
        <f t="shared" si="226"/>
        <v>1.007341794</v>
      </c>
      <c r="N782" s="74">
        <f t="shared" si="227"/>
        <v>1.0297890860000001</v>
      </c>
      <c r="O782" s="73">
        <f t="shared" si="232"/>
        <v>0</v>
      </c>
      <c r="P782" s="70">
        <f t="shared" si="233"/>
        <v>9.9297151899999996</v>
      </c>
      <c r="Q782" s="70">
        <f t="shared" si="234"/>
        <v>0</v>
      </c>
      <c r="R782" s="75" t="str">
        <f t="shared" si="235"/>
        <v>J=</v>
      </c>
      <c r="S782" s="71">
        <f t="shared" si="236"/>
        <v>45366</v>
      </c>
      <c r="T782" s="8"/>
      <c r="U782" s="8"/>
      <c r="V782" s="8"/>
      <c r="W782" s="8"/>
      <c r="X782" s="1"/>
      <c r="Y782" s="8"/>
      <c r="Z782" s="8"/>
      <c r="AA782" s="8"/>
      <c r="AB782" s="8"/>
      <c r="AC782" s="8"/>
      <c r="AD782" s="9"/>
      <c r="AE782" s="8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</row>
    <row r="783" spans="1:191" x14ac:dyDescent="0.15">
      <c r="A783" s="68">
        <f t="shared" si="237"/>
        <v>45257</v>
      </c>
      <c r="B783" s="81">
        <f t="shared" si="228"/>
        <v>343.47340093999986</v>
      </c>
      <c r="C783" s="70">
        <f t="shared" si="224"/>
        <v>333.33399999999989</v>
      </c>
      <c r="D783" s="11">
        <f>IF(VLOOKUP(A783,[1]DI!$A$4:$B$15000,2)=0,D782,VLOOKUP(A783,[1]DI!$A$4:$B$15000,2))</f>
        <v>0.1215</v>
      </c>
      <c r="E783" s="70">
        <f t="shared" si="238"/>
        <v>1.00045513</v>
      </c>
      <c r="F783" s="70">
        <f>(TRUNC(PRODUCT($E$12:$E782),16))</f>
        <v>1.31682889168132</v>
      </c>
      <c r="G783" s="70">
        <f t="shared" si="239"/>
        <v>1.2875387182986</v>
      </c>
      <c r="H783" s="70">
        <f t="shared" si="240"/>
        <v>1.0227489700000001</v>
      </c>
      <c r="I783" s="69">
        <f t="shared" si="229"/>
        <v>0.04</v>
      </c>
      <c r="J783" s="71">
        <f t="shared" si="230"/>
        <v>45184</v>
      </c>
      <c r="K783" s="72">
        <f t="shared" si="231"/>
        <v>48</v>
      </c>
      <c r="L783" s="73">
        <f t="shared" si="225"/>
        <v>48</v>
      </c>
      <c r="M783" s="74">
        <f t="shared" si="226"/>
        <v>1.0074985869999999</v>
      </c>
      <c r="N783" s="74">
        <f t="shared" si="227"/>
        <v>1.030418142</v>
      </c>
      <c r="O783" s="73">
        <f t="shared" si="232"/>
        <v>0</v>
      </c>
      <c r="P783" s="70">
        <f t="shared" si="233"/>
        <v>10.13940094</v>
      </c>
      <c r="Q783" s="70">
        <f t="shared" si="234"/>
        <v>0</v>
      </c>
      <c r="R783" s="75" t="str">
        <f t="shared" si="235"/>
        <v>J=</v>
      </c>
      <c r="S783" s="71">
        <f t="shared" si="236"/>
        <v>45366</v>
      </c>
      <c r="T783" s="8"/>
      <c r="U783" s="8"/>
      <c r="V783" s="8"/>
      <c r="W783" s="8"/>
      <c r="X783" s="1"/>
      <c r="Y783" s="8"/>
      <c r="Z783" s="8"/>
      <c r="AA783" s="8"/>
      <c r="AB783" s="8"/>
      <c r="AC783" s="8"/>
      <c r="AD783" s="9"/>
      <c r="AE783" s="8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</row>
    <row r="784" spans="1:191" x14ac:dyDescent="0.15">
      <c r="A784" s="68">
        <f t="shared" si="237"/>
        <v>45258</v>
      </c>
      <c r="B784" s="81">
        <f t="shared" si="228"/>
        <v>343.6832106899999</v>
      </c>
      <c r="C784" s="70">
        <f t="shared" si="224"/>
        <v>333.33399999999989</v>
      </c>
      <c r="D784" s="11">
        <f>IF(VLOOKUP(A784,[1]DI!$A$4:$B$15000,2)=0,D783,VLOOKUP(A784,[1]DI!$A$4:$B$15000,2))</f>
        <v>0.1215</v>
      </c>
      <c r="E784" s="70">
        <f t="shared" si="238"/>
        <v>1.00045513</v>
      </c>
      <c r="F784" s="70">
        <f>(TRUNC(PRODUCT($E$12:$E783),16))</f>
        <v>1.31742822001479</v>
      </c>
      <c r="G784" s="70">
        <f t="shared" si="239"/>
        <v>1.2875387182986</v>
      </c>
      <c r="H784" s="70">
        <f t="shared" si="240"/>
        <v>1.02321445</v>
      </c>
      <c r="I784" s="69">
        <f t="shared" si="229"/>
        <v>0.04</v>
      </c>
      <c r="J784" s="71">
        <f t="shared" si="230"/>
        <v>45184</v>
      </c>
      <c r="K784" s="72">
        <f t="shared" si="231"/>
        <v>49</v>
      </c>
      <c r="L784" s="73">
        <f t="shared" si="225"/>
        <v>49</v>
      </c>
      <c r="M784" s="74">
        <f t="shared" si="226"/>
        <v>1.0076554040000001</v>
      </c>
      <c r="N784" s="74">
        <f t="shared" si="227"/>
        <v>1.0310475699999999</v>
      </c>
      <c r="O784" s="73">
        <f t="shared" si="232"/>
        <v>0</v>
      </c>
      <c r="P784" s="70">
        <f t="shared" si="233"/>
        <v>10.34921069</v>
      </c>
      <c r="Q784" s="70">
        <f t="shared" si="234"/>
        <v>0</v>
      </c>
      <c r="R784" s="75" t="str">
        <f t="shared" si="235"/>
        <v>J=</v>
      </c>
      <c r="S784" s="71">
        <f t="shared" si="236"/>
        <v>45366</v>
      </c>
      <c r="T784" s="8"/>
      <c r="U784" s="8"/>
      <c r="V784" s="8"/>
      <c r="W784" s="8"/>
      <c r="X784" s="1"/>
      <c r="Y784" s="8"/>
      <c r="Z784" s="8"/>
      <c r="AA784" s="8"/>
      <c r="AB784" s="8"/>
      <c r="AC784" s="8"/>
      <c r="AD784" s="9"/>
      <c r="AE784" s="8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</row>
    <row r="785" spans="1:191" x14ac:dyDescent="0.15">
      <c r="A785" s="68">
        <f t="shared" si="237"/>
        <v>45259</v>
      </c>
      <c r="B785" s="81">
        <f t="shared" si="228"/>
        <v>343.89314777999988</v>
      </c>
      <c r="C785" s="70">
        <f t="shared" si="224"/>
        <v>333.33399999999989</v>
      </c>
      <c r="D785" s="11">
        <f>IF(VLOOKUP(A785,[1]DI!$A$4:$B$15000,2)=0,D784,VLOOKUP(A785,[1]DI!$A$4:$B$15000,2))</f>
        <v>0.1215</v>
      </c>
      <c r="E785" s="70">
        <f t="shared" si="238"/>
        <v>1.00045513</v>
      </c>
      <c r="F785" s="70">
        <f>(TRUNC(PRODUCT($E$12:$E784),16))</f>
        <v>1.31802782112057</v>
      </c>
      <c r="G785" s="70">
        <f t="shared" si="239"/>
        <v>1.2875387182986</v>
      </c>
      <c r="H785" s="70">
        <f t="shared" si="240"/>
        <v>1.02368014</v>
      </c>
      <c r="I785" s="69">
        <f t="shared" si="229"/>
        <v>0.04</v>
      </c>
      <c r="J785" s="71">
        <f t="shared" si="230"/>
        <v>45184</v>
      </c>
      <c r="K785" s="72">
        <f t="shared" si="231"/>
        <v>50</v>
      </c>
      <c r="L785" s="73">
        <f t="shared" si="225"/>
        <v>50</v>
      </c>
      <c r="M785" s="74">
        <f t="shared" si="226"/>
        <v>1.007812245</v>
      </c>
      <c r="N785" s="74">
        <f t="shared" si="227"/>
        <v>1.0316773800000001</v>
      </c>
      <c r="O785" s="73">
        <f t="shared" si="232"/>
        <v>0</v>
      </c>
      <c r="P785" s="70">
        <f t="shared" si="233"/>
        <v>10.55914778</v>
      </c>
      <c r="Q785" s="70">
        <f t="shared" si="234"/>
        <v>0</v>
      </c>
      <c r="R785" s="75" t="str">
        <f t="shared" si="235"/>
        <v>J=</v>
      </c>
      <c r="S785" s="71">
        <f t="shared" si="236"/>
        <v>45366</v>
      </c>
      <c r="T785" s="8"/>
      <c r="U785" s="8"/>
      <c r="V785" s="8"/>
      <c r="W785" s="8"/>
      <c r="X785" s="1"/>
      <c r="Y785" s="8"/>
      <c r="Z785" s="8"/>
      <c r="AA785" s="8"/>
      <c r="AB785" s="8"/>
      <c r="AC785" s="8"/>
      <c r="AD785" s="9"/>
      <c r="AE785" s="8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</row>
    <row r="786" spans="1:191" x14ac:dyDescent="0.15">
      <c r="A786" s="68">
        <f t="shared" si="237"/>
        <v>45260</v>
      </c>
      <c r="B786" s="81">
        <f t="shared" si="228"/>
        <v>344.10321619999991</v>
      </c>
      <c r="C786" s="70">
        <f t="shared" si="224"/>
        <v>333.33399999999989</v>
      </c>
      <c r="D786" s="11">
        <f>IF(VLOOKUP(A786,[1]DI!$A$4:$B$15000,2)=0,D785,VLOOKUP(A786,[1]DI!$A$4:$B$15000,2))</f>
        <v>0.1215</v>
      </c>
      <c r="E786" s="70">
        <f t="shared" si="238"/>
        <v>1.00045513</v>
      </c>
      <c r="F786" s="70">
        <f>(TRUNC(PRODUCT($E$12:$E785),16))</f>
        <v>1.3186276951228</v>
      </c>
      <c r="G786" s="70">
        <f t="shared" si="239"/>
        <v>1.2875387182986</v>
      </c>
      <c r="H786" s="70">
        <f t="shared" si="240"/>
        <v>1.0241460499999999</v>
      </c>
      <c r="I786" s="69">
        <f t="shared" si="229"/>
        <v>0.04</v>
      </c>
      <c r="J786" s="71">
        <f t="shared" si="230"/>
        <v>45184</v>
      </c>
      <c r="K786" s="72">
        <f t="shared" si="231"/>
        <v>51</v>
      </c>
      <c r="L786" s="73">
        <f t="shared" si="225"/>
        <v>51</v>
      </c>
      <c r="M786" s="74">
        <f t="shared" si="226"/>
        <v>1.007969111</v>
      </c>
      <c r="N786" s="74">
        <f t="shared" si="227"/>
        <v>1.032307584</v>
      </c>
      <c r="O786" s="73">
        <f t="shared" si="232"/>
        <v>0</v>
      </c>
      <c r="P786" s="70">
        <f t="shared" si="233"/>
        <v>10.769216200000001</v>
      </c>
      <c r="Q786" s="70">
        <f t="shared" si="234"/>
        <v>0</v>
      </c>
      <c r="R786" s="75" t="str">
        <f t="shared" si="235"/>
        <v>J=</v>
      </c>
      <c r="S786" s="71">
        <f t="shared" si="236"/>
        <v>45366</v>
      </c>
      <c r="T786" s="8"/>
      <c r="U786" s="8"/>
      <c r="V786" s="8"/>
      <c r="W786" s="8"/>
      <c r="X786" s="1"/>
      <c r="Y786" s="8"/>
      <c r="Z786" s="8"/>
      <c r="AA786" s="8"/>
      <c r="AB786" s="8"/>
      <c r="AC786" s="8"/>
      <c r="AD786" s="9"/>
      <c r="AE786" s="8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</row>
    <row r="787" spans="1:191" x14ac:dyDescent="0.15">
      <c r="A787" s="68">
        <f t="shared" si="237"/>
        <v>45261</v>
      </c>
      <c r="B787" s="81">
        <f t="shared" si="228"/>
        <v>344.31341194999987</v>
      </c>
      <c r="C787" s="70">
        <f t="shared" si="224"/>
        <v>333.33399999999989</v>
      </c>
      <c r="D787" s="11">
        <f>IF(VLOOKUP(A787,[1]DI!$A$4:$B$15000,2)=0,D786,VLOOKUP(A787,[1]DI!$A$4:$B$15000,2))</f>
        <v>0.1215</v>
      </c>
      <c r="E787" s="70">
        <f t="shared" si="238"/>
        <v>1.00045513</v>
      </c>
      <c r="F787" s="70">
        <f>(TRUNC(PRODUCT($E$12:$E786),16))</f>
        <v>1.31922784214568</v>
      </c>
      <c r="G787" s="70">
        <f t="shared" si="239"/>
        <v>1.2875387182986</v>
      </c>
      <c r="H787" s="70">
        <f t="shared" si="240"/>
        <v>1.0246121699999999</v>
      </c>
      <c r="I787" s="69">
        <f t="shared" si="229"/>
        <v>0.04</v>
      </c>
      <c r="J787" s="71">
        <f t="shared" si="230"/>
        <v>45184</v>
      </c>
      <c r="K787" s="72">
        <f t="shared" si="231"/>
        <v>52</v>
      </c>
      <c r="L787" s="73">
        <f t="shared" si="225"/>
        <v>52</v>
      </c>
      <c r="M787" s="74">
        <f t="shared" si="226"/>
        <v>1.0081260009999999</v>
      </c>
      <c r="N787" s="74">
        <f t="shared" si="227"/>
        <v>1.03293817</v>
      </c>
      <c r="O787" s="73">
        <f t="shared" si="232"/>
        <v>0</v>
      </c>
      <c r="P787" s="70">
        <f t="shared" si="233"/>
        <v>10.979411949999999</v>
      </c>
      <c r="Q787" s="70">
        <f t="shared" si="234"/>
        <v>0</v>
      </c>
      <c r="R787" s="75" t="str">
        <f t="shared" si="235"/>
        <v>J=</v>
      </c>
      <c r="S787" s="71">
        <f t="shared" si="236"/>
        <v>45366</v>
      </c>
      <c r="T787" s="8"/>
      <c r="U787" s="8"/>
      <c r="V787" s="8"/>
      <c r="W787" s="8"/>
      <c r="X787" s="1"/>
      <c r="Y787" s="8"/>
      <c r="Z787" s="8"/>
      <c r="AA787" s="8"/>
      <c r="AB787" s="8"/>
      <c r="AC787" s="8"/>
      <c r="AD787" s="9"/>
      <c r="AE787" s="8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</row>
    <row r="788" spans="1:191" x14ac:dyDescent="0.15">
      <c r="A788" s="68">
        <f t="shared" si="237"/>
        <v>45264</v>
      </c>
      <c r="B788" s="81">
        <f t="shared" si="228"/>
        <v>344.52373536999988</v>
      </c>
      <c r="C788" s="70">
        <f t="shared" si="224"/>
        <v>333.33399999999989</v>
      </c>
      <c r="D788" s="11">
        <f>IF(VLOOKUP(A788,[1]DI!$A$4:$B$15000,2)=0,D787,VLOOKUP(A788,[1]DI!$A$4:$B$15000,2))</f>
        <v>0.1215</v>
      </c>
      <c r="E788" s="70">
        <f t="shared" si="238"/>
        <v>1.00045513</v>
      </c>
      <c r="F788" s="70">
        <f>(TRUNC(PRODUCT($E$12:$E787),16))</f>
        <v>1.3198282623134701</v>
      </c>
      <c r="G788" s="70">
        <f t="shared" si="239"/>
        <v>1.2875387182986</v>
      </c>
      <c r="H788" s="70">
        <f t="shared" si="240"/>
        <v>1.0250785</v>
      </c>
      <c r="I788" s="69">
        <f t="shared" si="229"/>
        <v>0.04</v>
      </c>
      <c r="J788" s="71">
        <f t="shared" si="230"/>
        <v>45184</v>
      </c>
      <c r="K788" s="72">
        <f t="shared" si="231"/>
        <v>53</v>
      </c>
      <c r="L788" s="73">
        <f t="shared" si="225"/>
        <v>53</v>
      </c>
      <c r="M788" s="74">
        <f t="shared" si="226"/>
        <v>1.008282916</v>
      </c>
      <c r="N788" s="74">
        <f t="shared" si="227"/>
        <v>1.0335691389999999</v>
      </c>
      <c r="O788" s="73">
        <f t="shared" si="232"/>
        <v>0</v>
      </c>
      <c r="P788" s="70">
        <f t="shared" si="233"/>
        <v>11.189735369999999</v>
      </c>
      <c r="Q788" s="70">
        <f t="shared" si="234"/>
        <v>0</v>
      </c>
      <c r="R788" s="75" t="str">
        <f t="shared" si="235"/>
        <v>J=</v>
      </c>
      <c r="S788" s="71">
        <f t="shared" si="236"/>
        <v>45366</v>
      </c>
      <c r="T788" s="8"/>
      <c r="U788" s="8"/>
      <c r="V788" s="8"/>
      <c r="W788" s="8"/>
      <c r="X788" s="1"/>
      <c r="Y788" s="8"/>
      <c r="Z788" s="8"/>
      <c r="AA788" s="8"/>
      <c r="AB788" s="8"/>
      <c r="AC788" s="8"/>
      <c r="AD788" s="9"/>
      <c r="AE788" s="8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</row>
    <row r="789" spans="1:191" x14ac:dyDescent="0.15">
      <c r="A789" s="68">
        <f t="shared" si="237"/>
        <v>45265</v>
      </c>
      <c r="B789" s="81">
        <f t="shared" si="228"/>
        <v>344.73419012999989</v>
      </c>
      <c r="C789" s="70">
        <f t="shared" si="224"/>
        <v>333.33399999999989</v>
      </c>
      <c r="D789" s="11">
        <f>IF(VLOOKUP(A789,[1]DI!$A$4:$B$15000,2)=0,D788,VLOOKUP(A789,[1]DI!$A$4:$B$15000,2))</f>
        <v>0.1215</v>
      </c>
      <c r="E789" s="70">
        <f t="shared" si="238"/>
        <v>1.00045513</v>
      </c>
      <c r="F789" s="70">
        <f>(TRUNC(PRODUCT($E$12:$E788),16))</f>
        <v>1.3204289557505</v>
      </c>
      <c r="G789" s="70">
        <f t="shared" si="239"/>
        <v>1.2875387182986</v>
      </c>
      <c r="H789" s="70">
        <f t="shared" si="240"/>
        <v>1.0255450500000001</v>
      </c>
      <c r="I789" s="69">
        <f t="shared" si="229"/>
        <v>0.04</v>
      </c>
      <c r="J789" s="71">
        <f t="shared" si="230"/>
        <v>45184</v>
      </c>
      <c r="K789" s="72">
        <f t="shared" si="231"/>
        <v>54</v>
      </c>
      <c r="L789" s="73">
        <f t="shared" si="225"/>
        <v>54</v>
      </c>
      <c r="M789" s="74">
        <f t="shared" si="226"/>
        <v>1.008439855</v>
      </c>
      <c r="N789" s="74">
        <f t="shared" si="227"/>
        <v>1.034200502</v>
      </c>
      <c r="O789" s="73">
        <f t="shared" si="232"/>
        <v>0</v>
      </c>
      <c r="P789" s="70">
        <f t="shared" si="233"/>
        <v>11.40019013</v>
      </c>
      <c r="Q789" s="70">
        <f t="shared" si="234"/>
        <v>0</v>
      </c>
      <c r="R789" s="75" t="str">
        <f t="shared" si="235"/>
        <v>J=</v>
      </c>
      <c r="S789" s="71">
        <f t="shared" si="236"/>
        <v>45366</v>
      </c>
      <c r="T789" s="8"/>
      <c r="U789" s="8"/>
      <c r="V789" s="8"/>
      <c r="W789" s="8"/>
      <c r="X789" s="1"/>
      <c r="Y789" s="8"/>
      <c r="Z789" s="8"/>
      <c r="AA789" s="8"/>
      <c r="AB789" s="8"/>
      <c r="AC789" s="8"/>
      <c r="AD789" s="9"/>
      <c r="AE789" s="8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</row>
    <row r="790" spans="1:191" x14ac:dyDescent="0.15">
      <c r="A790" s="68">
        <f t="shared" si="237"/>
        <v>45266</v>
      </c>
      <c r="B790" s="81">
        <f t="shared" si="228"/>
        <v>344.9447692199999</v>
      </c>
      <c r="C790" s="70">
        <f t="shared" si="224"/>
        <v>333.33399999999989</v>
      </c>
      <c r="D790" s="11">
        <f>IF(VLOOKUP(A790,[1]DI!$A$4:$B$15000,2)=0,D789,VLOOKUP(A790,[1]DI!$A$4:$B$15000,2))</f>
        <v>0.1215</v>
      </c>
      <c r="E790" s="70">
        <f t="shared" si="238"/>
        <v>1.00045513</v>
      </c>
      <c r="F790" s="70">
        <f>(TRUNC(PRODUCT($E$12:$E789),16))</f>
        <v>1.3210299225811299</v>
      </c>
      <c r="G790" s="70">
        <f t="shared" si="239"/>
        <v>1.2875387182986</v>
      </c>
      <c r="H790" s="70">
        <f t="shared" si="240"/>
        <v>1.0260118</v>
      </c>
      <c r="I790" s="69">
        <f t="shared" si="229"/>
        <v>0.04</v>
      </c>
      <c r="J790" s="71">
        <f t="shared" si="230"/>
        <v>45184</v>
      </c>
      <c r="K790" s="72">
        <f t="shared" si="231"/>
        <v>55</v>
      </c>
      <c r="L790" s="73">
        <f t="shared" si="225"/>
        <v>55</v>
      </c>
      <c r="M790" s="74">
        <f t="shared" si="226"/>
        <v>1.0085968190000001</v>
      </c>
      <c r="N790" s="74">
        <f t="shared" si="227"/>
        <v>1.0348322379999999</v>
      </c>
      <c r="O790" s="73">
        <f t="shared" si="232"/>
        <v>0</v>
      </c>
      <c r="P790" s="70">
        <f t="shared" si="233"/>
        <v>11.61076922</v>
      </c>
      <c r="Q790" s="70">
        <f t="shared" si="234"/>
        <v>0</v>
      </c>
      <c r="R790" s="75" t="str">
        <f t="shared" si="235"/>
        <v>J=</v>
      </c>
      <c r="S790" s="71">
        <f t="shared" si="236"/>
        <v>45366</v>
      </c>
      <c r="T790" s="8"/>
      <c r="U790" s="8"/>
      <c r="V790" s="8"/>
      <c r="W790" s="8"/>
      <c r="X790" s="1"/>
      <c r="Y790" s="8"/>
      <c r="Z790" s="8"/>
      <c r="AA790" s="8"/>
      <c r="AB790" s="8"/>
      <c r="AC790" s="8"/>
      <c r="AD790" s="9"/>
      <c r="AE790" s="8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</row>
    <row r="791" spans="1:191" x14ac:dyDescent="0.15">
      <c r="A791" s="68">
        <f t="shared" si="237"/>
        <v>45267</v>
      </c>
      <c r="B791" s="81">
        <f t="shared" si="228"/>
        <v>345.15547896999988</v>
      </c>
      <c r="C791" s="70">
        <f t="shared" si="224"/>
        <v>333.33399999999989</v>
      </c>
      <c r="D791" s="11">
        <f>IF(VLOOKUP(A791,[1]DI!$A$4:$B$15000,2)=0,D790,VLOOKUP(A791,[1]DI!$A$4:$B$15000,2))</f>
        <v>0.1215</v>
      </c>
      <c r="E791" s="70">
        <f t="shared" si="238"/>
        <v>1.00045513</v>
      </c>
      <c r="F791" s="70">
        <f>(TRUNC(PRODUCT($E$12:$E790),16))</f>
        <v>1.3216311629297901</v>
      </c>
      <c r="G791" s="70">
        <f t="shared" si="239"/>
        <v>1.2875387182986</v>
      </c>
      <c r="H791" s="70">
        <f t="shared" si="240"/>
        <v>1.02647877</v>
      </c>
      <c r="I791" s="69">
        <f t="shared" si="229"/>
        <v>0.04</v>
      </c>
      <c r="J791" s="71">
        <f t="shared" si="230"/>
        <v>45184</v>
      </c>
      <c r="K791" s="72">
        <f t="shared" si="231"/>
        <v>56</v>
      </c>
      <c r="L791" s="73">
        <f t="shared" si="225"/>
        <v>56</v>
      </c>
      <c r="M791" s="74">
        <f t="shared" si="226"/>
        <v>1.0087538060000001</v>
      </c>
      <c r="N791" s="74">
        <f t="shared" si="227"/>
        <v>1.035464366</v>
      </c>
      <c r="O791" s="73">
        <f t="shared" si="232"/>
        <v>0</v>
      </c>
      <c r="P791" s="70">
        <f t="shared" si="233"/>
        <v>11.821478969999999</v>
      </c>
      <c r="Q791" s="70">
        <f t="shared" si="234"/>
        <v>0</v>
      </c>
      <c r="R791" s="75" t="str">
        <f t="shared" si="235"/>
        <v>J=</v>
      </c>
      <c r="S791" s="71">
        <f t="shared" si="236"/>
        <v>45366</v>
      </c>
      <c r="T791" s="8"/>
      <c r="U791" s="8"/>
      <c r="V791" s="8"/>
      <c r="W791" s="8"/>
      <c r="X791" s="1"/>
      <c r="Y791" s="8"/>
      <c r="Z791" s="8"/>
      <c r="AA791" s="8"/>
      <c r="AB791" s="8"/>
      <c r="AC791" s="8"/>
      <c r="AD791" s="9"/>
      <c r="AE791" s="8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</row>
    <row r="792" spans="1:191" x14ac:dyDescent="0.15">
      <c r="A792" s="68">
        <f t="shared" si="237"/>
        <v>45268</v>
      </c>
      <c r="B792" s="81">
        <f t="shared" si="228"/>
        <v>345.36631705999991</v>
      </c>
      <c r="C792" s="70">
        <f t="shared" si="224"/>
        <v>333.33399999999989</v>
      </c>
      <c r="D792" s="11">
        <f>IF(VLOOKUP(A792,[1]DI!$A$4:$B$15000,2)=0,D791,VLOOKUP(A792,[1]DI!$A$4:$B$15000,2))</f>
        <v>0.1215</v>
      </c>
      <c r="E792" s="70">
        <f t="shared" si="238"/>
        <v>1.00045513</v>
      </c>
      <c r="F792" s="70">
        <f>(TRUNC(PRODUCT($E$12:$E791),16))</f>
        <v>1.32223267692098</v>
      </c>
      <c r="G792" s="70">
        <f t="shared" si="239"/>
        <v>1.2875387182986</v>
      </c>
      <c r="H792" s="70">
        <f t="shared" si="240"/>
        <v>1.02694595</v>
      </c>
      <c r="I792" s="69">
        <f t="shared" si="229"/>
        <v>0.04</v>
      </c>
      <c r="J792" s="71">
        <f t="shared" si="230"/>
        <v>45184</v>
      </c>
      <c r="K792" s="72">
        <f t="shared" si="231"/>
        <v>57</v>
      </c>
      <c r="L792" s="73">
        <f t="shared" si="225"/>
        <v>57</v>
      </c>
      <c r="M792" s="74">
        <f t="shared" si="226"/>
        <v>1.008910819</v>
      </c>
      <c r="N792" s="74">
        <f t="shared" si="227"/>
        <v>1.036096879</v>
      </c>
      <c r="O792" s="73">
        <f t="shared" si="232"/>
        <v>0</v>
      </c>
      <c r="P792" s="70">
        <f t="shared" si="233"/>
        <v>12.03231706</v>
      </c>
      <c r="Q792" s="70">
        <f t="shared" si="234"/>
        <v>0</v>
      </c>
      <c r="R792" s="75" t="str">
        <f t="shared" si="235"/>
        <v>J=</v>
      </c>
      <c r="S792" s="71">
        <f t="shared" si="236"/>
        <v>45366</v>
      </c>
      <c r="T792" s="8"/>
      <c r="U792" s="8"/>
      <c r="V792" s="8"/>
      <c r="W792" s="8"/>
      <c r="X792" s="1"/>
      <c r="Y792" s="8"/>
      <c r="Z792" s="8"/>
      <c r="AA792" s="8"/>
      <c r="AB792" s="8"/>
      <c r="AC792" s="8"/>
      <c r="AD792" s="9"/>
      <c r="AE792" s="8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</row>
    <row r="793" spans="1:191" x14ac:dyDescent="0.15">
      <c r="A793" s="68">
        <f t="shared" si="237"/>
        <v>45271</v>
      </c>
      <c r="B793" s="81">
        <f t="shared" si="228"/>
        <v>345.57728647999988</v>
      </c>
      <c r="C793" s="70">
        <f t="shared" si="224"/>
        <v>333.33399999999989</v>
      </c>
      <c r="D793" s="11">
        <f>IF(VLOOKUP(A793,[1]DI!$A$4:$B$15000,2)=0,D792,VLOOKUP(A793,[1]DI!$A$4:$B$15000,2))</f>
        <v>0.1215</v>
      </c>
      <c r="E793" s="70">
        <f t="shared" si="238"/>
        <v>1.00045513</v>
      </c>
      <c r="F793" s="70">
        <f>(TRUNC(PRODUCT($E$12:$E792),16))</f>
        <v>1.32283446467923</v>
      </c>
      <c r="G793" s="70">
        <f t="shared" si="239"/>
        <v>1.2875387182986</v>
      </c>
      <c r="H793" s="70">
        <f t="shared" si="240"/>
        <v>1.02741335</v>
      </c>
      <c r="I793" s="69">
        <f t="shared" si="229"/>
        <v>0.04</v>
      </c>
      <c r="J793" s="71">
        <f t="shared" si="230"/>
        <v>45184</v>
      </c>
      <c r="K793" s="72">
        <f t="shared" si="231"/>
        <v>58</v>
      </c>
      <c r="L793" s="73">
        <f t="shared" si="225"/>
        <v>58</v>
      </c>
      <c r="M793" s="74">
        <f t="shared" si="226"/>
        <v>1.0090678559999999</v>
      </c>
      <c r="N793" s="74">
        <f t="shared" si="227"/>
        <v>1.036729786</v>
      </c>
      <c r="O793" s="73">
        <f t="shared" si="232"/>
        <v>0</v>
      </c>
      <c r="P793" s="70">
        <f t="shared" si="233"/>
        <v>12.24328648</v>
      </c>
      <c r="Q793" s="70">
        <f t="shared" si="234"/>
        <v>0</v>
      </c>
      <c r="R793" s="75" t="str">
        <f t="shared" si="235"/>
        <v>J=</v>
      </c>
      <c r="S793" s="71">
        <f t="shared" si="236"/>
        <v>45366</v>
      </c>
      <c r="T793" s="8"/>
      <c r="U793" s="8"/>
      <c r="V793" s="8"/>
      <c r="W793" s="8"/>
      <c r="X793" s="1"/>
      <c r="Y793" s="8"/>
      <c r="Z793" s="8"/>
      <c r="AA793" s="8"/>
      <c r="AB793" s="8"/>
      <c r="AC793" s="8"/>
      <c r="AD793" s="9"/>
      <c r="AE793" s="8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</row>
    <row r="794" spans="1:191" x14ac:dyDescent="0.15">
      <c r="A794" s="68">
        <f t="shared" si="237"/>
        <v>45272</v>
      </c>
      <c r="B794" s="81">
        <f t="shared" si="228"/>
        <v>345.78838023999987</v>
      </c>
      <c r="C794" s="70">
        <f t="shared" si="224"/>
        <v>333.33399999999989</v>
      </c>
      <c r="D794" s="11">
        <f>IF(VLOOKUP(A794,[1]DI!$A$4:$B$15000,2)=0,D793,VLOOKUP(A794,[1]DI!$A$4:$B$15000,2))</f>
        <v>0.1215</v>
      </c>
      <c r="E794" s="70">
        <f t="shared" si="238"/>
        <v>1.00045513</v>
      </c>
      <c r="F794" s="70">
        <f>(TRUNC(PRODUCT($E$12:$E793),16))</f>
        <v>1.3234365263291401</v>
      </c>
      <c r="G794" s="70">
        <f t="shared" si="239"/>
        <v>1.2875387182986</v>
      </c>
      <c r="H794" s="70">
        <f t="shared" si="240"/>
        <v>1.0278809499999999</v>
      </c>
      <c r="I794" s="69">
        <f t="shared" si="229"/>
        <v>0.04</v>
      </c>
      <c r="J794" s="71">
        <f t="shared" si="230"/>
        <v>45184</v>
      </c>
      <c r="K794" s="72">
        <f t="shared" si="231"/>
        <v>59</v>
      </c>
      <c r="L794" s="73">
        <f t="shared" si="225"/>
        <v>59</v>
      </c>
      <c r="M794" s="74">
        <f t="shared" si="226"/>
        <v>1.0092249170000001</v>
      </c>
      <c r="N794" s="74">
        <f t="shared" si="227"/>
        <v>1.0373630659999999</v>
      </c>
      <c r="O794" s="73">
        <f t="shared" si="232"/>
        <v>0</v>
      </c>
      <c r="P794" s="70">
        <f t="shared" si="233"/>
        <v>12.454380240000001</v>
      </c>
      <c r="Q794" s="70">
        <f t="shared" si="234"/>
        <v>0</v>
      </c>
      <c r="R794" s="75" t="str">
        <f t="shared" si="235"/>
        <v>J=</v>
      </c>
      <c r="S794" s="71">
        <f t="shared" si="236"/>
        <v>45366</v>
      </c>
      <c r="T794" s="8"/>
      <c r="U794" s="8"/>
      <c r="V794" s="8"/>
      <c r="W794" s="8"/>
      <c r="X794" s="1"/>
      <c r="Y794" s="8"/>
      <c r="Z794" s="8"/>
      <c r="AA794" s="8"/>
      <c r="AB794" s="8"/>
      <c r="AC794" s="8"/>
      <c r="AD794" s="9"/>
      <c r="AE794" s="8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</row>
    <row r="795" spans="1:191" x14ac:dyDescent="0.15">
      <c r="A795" s="68">
        <f t="shared" si="237"/>
        <v>45273</v>
      </c>
      <c r="B795" s="81">
        <f t="shared" si="228"/>
        <v>345.99960565999987</v>
      </c>
      <c r="C795" s="70">
        <f t="shared" si="224"/>
        <v>333.33399999999989</v>
      </c>
      <c r="D795" s="11">
        <f>IF(VLOOKUP(A795,[1]DI!$A$4:$B$15000,2)=0,D794,VLOOKUP(A795,[1]DI!$A$4:$B$15000,2))</f>
        <v>0.1215</v>
      </c>
      <c r="E795" s="70">
        <f t="shared" si="238"/>
        <v>1.00045513</v>
      </c>
      <c r="F795" s="70">
        <f>(TRUNC(PRODUCT($E$12:$E794),16))</f>
        <v>1.32403886199536</v>
      </c>
      <c r="G795" s="70">
        <f t="shared" si="239"/>
        <v>1.2875387182986</v>
      </c>
      <c r="H795" s="70">
        <f t="shared" si="240"/>
        <v>1.02834877</v>
      </c>
      <c r="I795" s="69">
        <f t="shared" si="229"/>
        <v>0.04</v>
      </c>
      <c r="J795" s="71">
        <f t="shared" si="230"/>
        <v>45184</v>
      </c>
      <c r="K795" s="72">
        <f t="shared" si="231"/>
        <v>60</v>
      </c>
      <c r="L795" s="73">
        <f t="shared" si="225"/>
        <v>60</v>
      </c>
      <c r="M795" s="74">
        <f t="shared" si="226"/>
        <v>1.009382003</v>
      </c>
      <c r="N795" s="74">
        <f t="shared" si="227"/>
        <v>1.0379967409999999</v>
      </c>
      <c r="O795" s="73">
        <f t="shared" si="232"/>
        <v>0</v>
      </c>
      <c r="P795" s="70">
        <f t="shared" si="233"/>
        <v>12.665605660000001</v>
      </c>
      <c r="Q795" s="70">
        <f t="shared" si="234"/>
        <v>0</v>
      </c>
      <c r="R795" s="75" t="str">
        <f t="shared" si="235"/>
        <v>J=</v>
      </c>
      <c r="S795" s="71">
        <f t="shared" si="236"/>
        <v>45366</v>
      </c>
      <c r="T795" s="8"/>
      <c r="U795" s="8"/>
      <c r="V795" s="8"/>
      <c r="W795" s="8"/>
      <c r="X795" s="1"/>
      <c r="Y795" s="8"/>
      <c r="Z795" s="8"/>
      <c r="AA795" s="8"/>
      <c r="AB795" s="8"/>
      <c r="AC795" s="8"/>
      <c r="AD795" s="9"/>
      <c r="AE795" s="8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</row>
    <row r="796" spans="1:191" x14ac:dyDescent="0.15">
      <c r="A796" s="68">
        <f t="shared" si="237"/>
        <v>45274</v>
      </c>
      <c r="B796" s="81">
        <f t="shared" si="228"/>
        <v>346.21096241999987</v>
      </c>
      <c r="C796" s="70">
        <f t="shared" si="224"/>
        <v>333.33399999999989</v>
      </c>
      <c r="D796" s="11">
        <f>IF(VLOOKUP(A796,[1]DI!$A$4:$B$15000,2)=0,D795,VLOOKUP(A796,[1]DI!$A$4:$B$15000,2))</f>
        <v>0.11650000000000001</v>
      </c>
      <c r="E796" s="70">
        <f t="shared" si="238"/>
        <v>1.0004373900000001</v>
      </c>
      <c r="F796" s="70">
        <f>(TRUNC(PRODUCT($E$12:$E795),16))</f>
        <v>1.32464147180262</v>
      </c>
      <c r="G796" s="70">
        <f t="shared" si="239"/>
        <v>1.2875387182986</v>
      </c>
      <c r="H796" s="70">
        <f t="shared" si="240"/>
        <v>1.0288168099999999</v>
      </c>
      <c r="I796" s="69">
        <f t="shared" si="229"/>
        <v>0.04</v>
      </c>
      <c r="J796" s="71">
        <f t="shared" si="230"/>
        <v>45184</v>
      </c>
      <c r="K796" s="72">
        <f t="shared" si="231"/>
        <v>61</v>
      </c>
      <c r="L796" s="73">
        <f t="shared" si="225"/>
        <v>61</v>
      </c>
      <c r="M796" s="74">
        <f t="shared" si="226"/>
        <v>1.009539113</v>
      </c>
      <c r="N796" s="74">
        <f t="shared" si="227"/>
        <v>1.0386308099999999</v>
      </c>
      <c r="O796" s="73">
        <f t="shared" si="232"/>
        <v>0</v>
      </c>
      <c r="P796" s="70">
        <f t="shared" si="233"/>
        <v>12.87696242</v>
      </c>
      <c r="Q796" s="70">
        <f t="shared" si="234"/>
        <v>0</v>
      </c>
      <c r="R796" s="75" t="str">
        <f t="shared" si="235"/>
        <v>J=</v>
      </c>
      <c r="S796" s="71">
        <f t="shared" si="236"/>
        <v>45366</v>
      </c>
      <c r="T796" s="8"/>
      <c r="U796" s="8"/>
      <c r="V796" s="8"/>
      <c r="W796" s="8"/>
      <c r="X796" s="1"/>
      <c r="Y796" s="8"/>
      <c r="Z796" s="8"/>
      <c r="AA796" s="8"/>
      <c r="AB796" s="8"/>
      <c r="AC796" s="8"/>
      <c r="AD796" s="9"/>
      <c r="AE796" s="8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</row>
    <row r="797" spans="1:191" x14ac:dyDescent="0.15">
      <c r="A797" s="68">
        <f t="shared" si="237"/>
        <v>45275</v>
      </c>
      <c r="B797" s="81">
        <f t="shared" si="228"/>
        <v>346.41630115999988</v>
      </c>
      <c r="C797" s="70">
        <f t="shared" si="224"/>
        <v>333.33399999999989</v>
      </c>
      <c r="D797" s="11">
        <f>IF(VLOOKUP(A797,[1]DI!$A$4:$B$15000,2)=0,D796,VLOOKUP(A797,[1]DI!$A$4:$B$15000,2))</f>
        <v>0.11650000000000001</v>
      </c>
      <c r="E797" s="70">
        <f t="shared" si="238"/>
        <v>1.0004373900000001</v>
      </c>
      <c r="F797" s="70">
        <f>(TRUNC(PRODUCT($E$12:$E796),16))</f>
        <v>1.32522085673598</v>
      </c>
      <c r="G797" s="70">
        <f t="shared" si="239"/>
        <v>1.2875387182986</v>
      </c>
      <c r="H797" s="70">
        <f t="shared" si="240"/>
        <v>1.0292668</v>
      </c>
      <c r="I797" s="69">
        <f t="shared" si="229"/>
        <v>0.04</v>
      </c>
      <c r="J797" s="71">
        <f t="shared" si="230"/>
        <v>45184</v>
      </c>
      <c r="K797" s="72">
        <f t="shared" si="231"/>
        <v>62</v>
      </c>
      <c r="L797" s="73">
        <f t="shared" si="225"/>
        <v>62</v>
      </c>
      <c r="M797" s="74">
        <f t="shared" si="226"/>
        <v>1.0096962469999999</v>
      </c>
      <c r="N797" s="74">
        <f t="shared" si="227"/>
        <v>1.039246825</v>
      </c>
      <c r="O797" s="73">
        <f t="shared" si="232"/>
        <v>0</v>
      </c>
      <c r="P797" s="70">
        <f t="shared" si="233"/>
        <v>13.08230116</v>
      </c>
      <c r="Q797" s="70">
        <f t="shared" si="234"/>
        <v>0</v>
      </c>
      <c r="R797" s="75" t="str">
        <f t="shared" si="235"/>
        <v>J=</v>
      </c>
      <c r="S797" s="71">
        <f t="shared" si="236"/>
        <v>45366</v>
      </c>
      <c r="T797" s="8"/>
      <c r="U797" s="8"/>
      <c r="V797" s="8"/>
      <c r="W797" s="8"/>
      <c r="X797" s="1"/>
      <c r="Y797" s="8"/>
      <c r="Z797" s="8"/>
      <c r="AA797" s="8"/>
      <c r="AB797" s="8"/>
      <c r="AC797" s="8"/>
      <c r="AD797" s="9"/>
      <c r="AE797" s="8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</row>
    <row r="798" spans="1:191" x14ac:dyDescent="0.15">
      <c r="A798" s="68">
        <f t="shared" si="237"/>
        <v>45278</v>
      </c>
      <c r="B798" s="81">
        <f t="shared" si="228"/>
        <v>346.62176356999987</v>
      </c>
      <c r="C798" s="70">
        <f t="shared" si="224"/>
        <v>333.33399999999989</v>
      </c>
      <c r="D798" s="11">
        <f>IF(VLOOKUP(A798,[1]DI!$A$4:$B$15000,2)=0,D797,VLOOKUP(A798,[1]DI!$A$4:$B$15000,2))</f>
        <v>0.11650000000000001</v>
      </c>
      <c r="E798" s="70">
        <f t="shared" si="238"/>
        <v>1.0004373900000001</v>
      </c>
      <c r="F798" s="70">
        <f>(TRUNC(PRODUCT($E$12:$E797),16))</f>
        <v>1.3258004950865001</v>
      </c>
      <c r="G798" s="70">
        <f t="shared" si="239"/>
        <v>1.2875387182986</v>
      </c>
      <c r="H798" s="70">
        <f t="shared" si="240"/>
        <v>1.0297169900000001</v>
      </c>
      <c r="I798" s="69">
        <f t="shared" si="229"/>
        <v>0.04</v>
      </c>
      <c r="J798" s="71">
        <f t="shared" si="230"/>
        <v>45184</v>
      </c>
      <c r="K798" s="72">
        <f t="shared" si="231"/>
        <v>63</v>
      </c>
      <c r="L798" s="73">
        <f t="shared" si="225"/>
        <v>63</v>
      </c>
      <c r="M798" s="74">
        <f t="shared" si="226"/>
        <v>1.009853407</v>
      </c>
      <c r="N798" s="74">
        <f t="shared" si="227"/>
        <v>1.0398632109999999</v>
      </c>
      <c r="O798" s="73">
        <f t="shared" si="232"/>
        <v>0</v>
      </c>
      <c r="P798" s="70">
        <f t="shared" si="233"/>
        <v>13.287763569999999</v>
      </c>
      <c r="Q798" s="70">
        <f t="shared" si="234"/>
        <v>0</v>
      </c>
      <c r="R798" s="75" t="str">
        <f t="shared" si="235"/>
        <v>J=</v>
      </c>
      <c r="S798" s="71">
        <f t="shared" si="236"/>
        <v>45366</v>
      </c>
      <c r="T798" s="8"/>
      <c r="U798" s="8"/>
      <c r="V798" s="8"/>
      <c r="W798" s="8"/>
      <c r="X798" s="1"/>
      <c r="Y798" s="8"/>
      <c r="Z798" s="8"/>
      <c r="AA798" s="8"/>
      <c r="AB798" s="8"/>
      <c r="AC798" s="8"/>
      <c r="AD798" s="9"/>
      <c r="AE798" s="8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</row>
    <row r="799" spans="1:191" x14ac:dyDescent="0.15">
      <c r="A799" s="68">
        <f t="shared" si="237"/>
        <v>45279</v>
      </c>
      <c r="B799" s="81">
        <f t="shared" si="228"/>
        <v>346.8273479799999</v>
      </c>
      <c r="C799" s="70">
        <f t="shared" si="224"/>
        <v>333.33399999999989</v>
      </c>
      <c r="D799" s="11">
        <f>IF(VLOOKUP(A799,[1]DI!$A$4:$B$15000,2)=0,D798,VLOOKUP(A799,[1]DI!$A$4:$B$15000,2))</f>
        <v>0.11650000000000001</v>
      </c>
      <c r="E799" s="70">
        <f t="shared" si="238"/>
        <v>1.0004373900000001</v>
      </c>
      <c r="F799" s="70">
        <f>(TRUNC(PRODUCT($E$12:$E798),16))</f>
        <v>1.3263803869650499</v>
      </c>
      <c r="G799" s="70">
        <f t="shared" si="239"/>
        <v>1.2875387182986</v>
      </c>
      <c r="H799" s="70">
        <f t="shared" si="240"/>
        <v>1.03016738</v>
      </c>
      <c r="I799" s="69">
        <f t="shared" si="229"/>
        <v>0.04</v>
      </c>
      <c r="J799" s="71">
        <f t="shared" si="230"/>
        <v>45184</v>
      </c>
      <c r="K799" s="72">
        <f t="shared" si="231"/>
        <v>64</v>
      </c>
      <c r="L799" s="73">
        <f t="shared" si="225"/>
        <v>64</v>
      </c>
      <c r="M799" s="74">
        <f t="shared" si="226"/>
        <v>1.01001059</v>
      </c>
      <c r="N799" s="74">
        <f t="shared" si="227"/>
        <v>1.0404799629999999</v>
      </c>
      <c r="O799" s="73">
        <f t="shared" si="232"/>
        <v>0</v>
      </c>
      <c r="P799" s="70">
        <f t="shared" si="233"/>
        <v>13.493347979999999</v>
      </c>
      <c r="Q799" s="70">
        <f t="shared" si="234"/>
        <v>0</v>
      </c>
      <c r="R799" s="75" t="str">
        <f t="shared" si="235"/>
        <v>J=</v>
      </c>
      <c r="S799" s="71">
        <f t="shared" si="236"/>
        <v>45366</v>
      </c>
      <c r="T799" s="8"/>
      <c r="U799" s="8"/>
      <c r="V799" s="8"/>
      <c r="W799" s="8"/>
      <c r="X799" s="1"/>
      <c r="Y799" s="8"/>
      <c r="Z799" s="8"/>
      <c r="AA799" s="8"/>
      <c r="AB799" s="8"/>
      <c r="AC799" s="8"/>
      <c r="AD799" s="9"/>
      <c r="AE799" s="8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</row>
    <row r="800" spans="1:191" x14ac:dyDescent="0.15">
      <c r="A800" s="68">
        <f t="shared" si="237"/>
        <v>45280</v>
      </c>
      <c r="B800" s="81">
        <f t="shared" si="228"/>
        <v>347.03305238999991</v>
      </c>
      <c r="C800" s="70">
        <f t="shared" si="224"/>
        <v>333.33399999999989</v>
      </c>
      <c r="D800" s="11">
        <f>IF(VLOOKUP(A800,[1]DI!$A$4:$B$15000,2)=0,D799,VLOOKUP(A800,[1]DI!$A$4:$B$15000,2))</f>
        <v>0.11650000000000001</v>
      </c>
      <c r="E800" s="70">
        <f t="shared" si="238"/>
        <v>1.0004373900000001</v>
      </c>
      <c r="F800" s="70">
        <f>(TRUNC(PRODUCT($E$12:$E799),16))</f>
        <v>1.3269605324825</v>
      </c>
      <c r="G800" s="70">
        <f t="shared" si="239"/>
        <v>1.2875387182986</v>
      </c>
      <c r="H800" s="70">
        <f t="shared" si="240"/>
        <v>1.0306179600000001</v>
      </c>
      <c r="I800" s="69">
        <f t="shared" si="229"/>
        <v>0.04</v>
      </c>
      <c r="J800" s="71">
        <f t="shared" si="230"/>
        <v>45184</v>
      </c>
      <c r="K800" s="72">
        <f t="shared" si="231"/>
        <v>65</v>
      </c>
      <c r="L800" s="73">
        <f t="shared" si="225"/>
        <v>65</v>
      </c>
      <c r="M800" s="74">
        <f t="shared" si="226"/>
        <v>1.0101677979999999</v>
      </c>
      <c r="N800" s="74">
        <f t="shared" si="227"/>
        <v>1.0410970749999999</v>
      </c>
      <c r="O800" s="73">
        <f t="shared" si="232"/>
        <v>0</v>
      </c>
      <c r="P800" s="70">
        <f t="shared" si="233"/>
        <v>13.69905239</v>
      </c>
      <c r="Q800" s="70">
        <f t="shared" si="234"/>
        <v>0</v>
      </c>
      <c r="R800" s="75" t="str">
        <f t="shared" si="235"/>
        <v>J=</v>
      </c>
      <c r="S800" s="71">
        <f t="shared" si="236"/>
        <v>45366</v>
      </c>
      <c r="T800" s="8"/>
      <c r="U800" s="8"/>
      <c r="V800" s="8"/>
      <c r="W800" s="8"/>
      <c r="X800" s="1"/>
      <c r="Y800" s="8"/>
      <c r="Z800" s="8"/>
      <c r="AA800" s="8"/>
      <c r="AB800" s="8"/>
      <c r="AC800" s="8"/>
      <c r="AD800" s="9"/>
      <c r="AE800" s="8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</row>
    <row r="801" spans="1:191" x14ac:dyDescent="0.15">
      <c r="A801" s="68">
        <f t="shared" si="237"/>
        <v>45281</v>
      </c>
      <c r="B801" s="81">
        <f t="shared" si="228"/>
        <v>347.23888346999991</v>
      </c>
      <c r="C801" s="70">
        <f t="shared" si="224"/>
        <v>333.33399999999989</v>
      </c>
      <c r="D801" s="11">
        <f>IF(VLOOKUP(A801,[1]DI!$A$4:$B$15000,2)=0,D800,VLOOKUP(A801,[1]DI!$A$4:$B$15000,2))</f>
        <v>0.11650000000000001</v>
      </c>
      <c r="E801" s="70">
        <f t="shared" si="238"/>
        <v>1.0004373900000001</v>
      </c>
      <c r="F801" s="70">
        <f>(TRUNC(PRODUCT($E$12:$E800),16))</f>
        <v>1.3275409317498099</v>
      </c>
      <c r="G801" s="70">
        <f t="shared" si="239"/>
        <v>1.2875387182986</v>
      </c>
      <c r="H801" s="70">
        <f t="shared" si="240"/>
        <v>1.03106875</v>
      </c>
      <c r="I801" s="69">
        <f t="shared" si="229"/>
        <v>0.04</v>
      </c>
      <c r="J801" s="71">
        <f t="shared" si="230"/>
        <v>45184</v>
      </c>
      <c r="K801" s="72">
        <f t="shared" si="231"/>
        <v>66</v>
      </c>
      <c r="L801" s="73">
        <f t="shared" si="225"/>
        <v>66</v>
      </c>
      <c r="M801" s="74">
        <f t="shared" si="226"/>
        <v>1.010325031</v>
      </c>
      <c r="N801" s="74">
        <f t="shared" si="227"/>
        <v>1.0417145670000001</v>
      </c>
      <c r="O801" s="73">
        <f t="shared" si="232"/>
        <v>0</v>
      </c>
      <c r="P801" s="70">
        <f t="shared" si="233"/>
        <v>13.90488347</v>
      </c>
      <c r="Q801" s="70">
        <f t="shared" si="234"/>
        <v>0</v>
      </c>
      <c r="R801" s="75" t="str">
        <f t="shared" si="235"/>
        <v>J=</v>
      </c>
      <c r="S801" s="71">
        <f t="shared" si="236"/>
        <v>45366</v>
      </c>
      <c r="T801" s="8"/>
      <c r="U801" s="8"/>
      <c r="V801" s="8"/>
      <c r="W801" s="8"/>
      <c r="X801" s="1"/>
      <c r="Y801" s="8"/>
      <c r="Z801" s="8"/>
      <c r="AA801" s="8"/>
      <c r="AB801" s="8"/>
      <c r="AC801" s="8"/>
      <c r="AD801" s="9"/>
      <c r="AE801" s="8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</row>
    <row r="802" spans="1:191" x14ac:dyDescent="0.15">
      <c r="A802" s="68">
        <f t="shared" si="237"/>
        <v>45282</v>
      </c>
      <c r="B802" s="81">
        <f t="shared" si="228"/>
        <v>347.44483387999986</v>
      </c>
      <c r="C802" s="70">
        <f t="shared" si="224"/>
        <v>333.33399999999989</v>
      </c>
      <c r="D802" s="11">
        <f>IF(VLOOKUP(A802,[1]DI!$A$4:$B$15000,2)=0,D801,VLOOKUP(A802,[1]DI!$A$4:$B$15000,2))</f>
        <v>0.11650000000000001</v>
      </c>
      <c r="E802" s="70">
        <f t="shared" si="238"/>
        <v>1.0004373900000001</v>
      </c>
      <c r="F802" s="70">
        <f>(TRUNC(PRODUCT($E$12:$E801),16))</f>
        <v>1.32812158487795</v>
      </c>
      <c r="G802" s="70">
        <f t="shared" si="239"/>
        <v>1.2875387182986</v>
      </c>
      <c r="H802" s="70">
        <f t="shared" si="240"/>
        <v>1.0315197300000001</v>
      </c>
      <c r="I802" s="69">
        <f t="shared" si="229"/>
        <v>0.04</v>
      </c>
      <c r="J802" s="71">
        <f t="shared" si="230"/>
        <v>45184</v>
      </c>
      <c r="K802" s="72">
        <f t="shared" si="231"/>
        <v>67</v>
      </c>
      <c r="L802" s="73">
        <f t="shared" si="225"/>
        <v>67</v>
      </c>
      <c r="M802" s="74">
        <f t="shared" si="226"/>
        <v>1.010482288</v>
      </c>
      <c r="N802" s="74">
        <f t="shared" si="227"/>
        <v>1.0423324169999999</v>
      </c>
      <c r="O802" s="73">
        <f t="shared" si="232"/>
        <v>0</v>
      </c>
      <c r="P802" s="70">
        <f t="shared" si="233"/>
        <v>14.110833879999999</v>
      </c>
      <c r="Q802" s="70">
        <f t="shared" si="234"/>
        <v>0</v>
      </c>
      <c r="R802" s="75" t="str">
        <f t="shared" si="235"/>
        <v>J=</v>
      </c>
      <c r="S802" s="71">
        <f t="shared" si="236"/>
        <v>45366</v>
      </c>
      <c r="T802" s="8"/>
      <c r="U802" s="8"/>
      <c r="V802" s="8"/>
      <c r="W802" s="8"/>
      <c r="X802" s="1"/>
      <c r="Y802" s="8"/>
      <c r="Z802" s="8"/>
      <c r="AA802" s="8"/>
      <c r="AB802" s="8"/>
      <c r="AC802" s="8"/>
      <c r="AD802" s="9"/>
      <c r="AE802" s="8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</row>
    <row r="803" spans="1:191" x14ac:dyDescent="0.15">
      <c r="A803" s="68">
        <f t="shared" si="237"/>
        <v>45286</v>
      </c>
      <c r="B803" s="81">
        <f t="shared" si="228"/>
        <v>347.65090395999988</v>
      </c>
      <c r="C803" s="70">
        <f t="shared" si="224"/>
        <v>333.33399999999989</v>
      </c>
      <c r="D803" s="11">
        <f>IF(VLOOKUP(A803,[1]DI!$A$4:$B$15000,2)=0,D802,VLOOKUP(A803,[1]DI!$A$4:$B$15000,2))</f>
        <v>0.11650000000000001</v>
      </c>
      <c r="E803" s="70">
        <f t="shared" si="238"/>
        <v>1.0004373900000001</v>
      </c>
      <c r="F803" s="70">
        <f>(TRUNC(PRODUCT($E$12:$E802),16))</f>
        <v>1.32870249197795</v>
      </c>
      <c r="G803" s="70">
        <f t="shared" si="239"/>
        <v>1.2875387182986</v>
      </c>
      <c r="H803" s="70">
        <f t="shared" si="240"/>
        <v>1.0319708999999999</v>
      </c>
      <c r="I803" s="69">
        <f t="shared" si="229"/>
        <v>0.04</v>
      </c>
      <c r="J803" s="71">
        <f t="shared" si="230"/>
        <v>45184</v>
      </c>
      <c r="K803" s="72">
        <f t="shared" si="231"/>
        <v>68</v>
      </c>
      <c r="L803" s="73">
        <f t="shared" si="225"/>
        <v>68</v>
      </c>
      <c r="M803" s="74">
        <f t="shared" si="226"/>
        <v>1.0106395690000001</v>
      </c>
      <c r="N803" s="74">
        <f t="shared" si="227"/>
        <v>1.0429506260000001</v>
      </c>
      <c r="O803" s="73">
        <f t="shared" si="232"/>
        <v>0</v>
      </c>
      <c r="P803" s="70">
        <f t="shared" si="233"/>
        <v>14.316903959999999</v>
      </c>
      <c r="Q803" s="70">
        <f t="shared" si="234"/>
        <v>0</v>
      </c>
      <c r="R803" s="75" t="str">
        <f t="shared" si="235"/>
        <v>J=</v>
      </c>
      <c r="S803" s="71">
        <f t="shared" si="236"/>
        <v>45366</v>
      </c>
      <c r="T803" s="8"/>
      <c r="U803" s="8"/>
      <c r="V803" s="8"/>
      <c r="W803" s="8"/>
      <c r="X803" s="1"/>
      <c r="Y803" s="8"/>
      <c r="Z803" s="8"/>
      <c r="AA803" s="8"/>
      <c r="AB803" s="8"/>
      <c r="AC803" s="8"/>
      <c r="AD803" s="9"/>
      <c r="AE803" s="8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</row>
    <row r="804" spans="1:191" x14ac:dyDescent="0.15">
      <c r="A804" s="68">
        <f t="shared" si="237"/>
        <v>45287</v>
      </c>
      <c r="B804" s="81">
        <f t="shared" si="228"/>
        <v>347.8571003699999</v>
      </c>
      <c r="C804" s="70">
        <f t="shared" si="224"/>
        <v>333.33399999999989</v>
      </c>
      <c r="D804" s="11">
        <f>IF(VLOOKUP(A804,[1]DI!$A$4:$B$15000,2)=0,D803,VLOOKUP(A804,[1]DI!$A$4:$B$15000,2))</f>
        <v>0.11650000000000001</v>
      </c>
      <c r="E804" s="70">
        <f t="shared" si="238"/>
        <v>1.0004373900000001</v>
      </c>
      <c r="F804" s="70">
        <f>(TRUNC(PRODUCT($E$12:$E803),16))</f>
        <v>1.32928365316092</v>
      </c>
      <c r="G804" s="70">
        <f t="shared" si="239"/>
        <v>1.2875387182986</v>
      </c>
      <c r="H804" s="70">
        <f t="shared" si="240"/>
        <v>1.03242228</v>
      </c>
      <c r="I804" s="69">
        <f t="shared" si="229"/>
        <v>0.04</v>
      </c>
      <c r="J804" s="71">
        <f t="shared" si="230"/>
        <v>45184</v>
      </c>
      <c r="K804" s="72">
        <f t="shared" si="231"/>
        <v>69</v>
      </c>
      <c r="L804" s="73">
        <f t="shared" si="225"/>
        <v>69</v>
      </c>
      <c r="M804" s="74">
        <f t="shared" si="226"/>
        <v>1.010796875</v>
      </c>
      <c r="N804" s="74">
        <f t="shared" si="227"/>
        <v>1.0435692139999999</v>
      </c>
      <c r="O804" s="73">
        <f t="shared" si="232"/>
        <v>0</v>
      </c>
      <c r="P804" s="70">
        <f t="shared" si="233"/>
        <v>14.52310037</v>
      </c>
      <c r="Q804" s="70">
        <f t="shared" si="234"/>
        <v>0</v>
      </c>
      <c r="R804" s="75" t="str">
        <f t="shared" si="235"/>
        <v>J=</v>
      </c>
      <c r="S804" s="71">
        <f t="shared" si="236"/>
        <v>45366</v>
      </c>
      <c r="T804" s="8"/>
      <c r="U804" s="8"/>
      <c r="V804" s="8"/>
      <c r="W804" s="8"/>
      <c r="X804" s="1"/>
      <c r="Y804" s="8"/>
      <c r="Z804" s="8"/>
      <c r="AA804" s="8"/>
      <c r="AB804" s="8"/>
      <c r="AC804" s="8"/>
      <c r="AD804" s="9"/>
      <c r="AE804" s="8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</row>
    <row r="805" spans="1:191" x14ac:dyDescent="0.15">
      <c r="A805" s="68">
        <f t="shared" si="237"/>
        <v>45288</v>
      </c>
      <c r="B805" s="81">
        <f t="shared" si="228"/>
        <v>348.06341678999991</v>
      </c>
      <c r="C805" s="70">
        <f t="shared" si="224"/>
        <v>333.33399999999989</v>
      </c>
      <c r="D805" s="11">
        <f>IF(VLOOKUP(A805,[1]DI!$A$4:$B$15000,2)=0,D804,VLOOKUP(A805,[1]DI!$A$4:$B$15000,2))</f>
        <v>0.11650000000000001</v>
      </c>
      <c r="E805" s="70">
        <f t="shared" si="238"/>
        <v>1.0004373900000001</v>
      </c>
      <c r="F805" s="70">
        <f>(TRUNC(PRODUCT($E$12:$E804),16))</f>
        <v>1.32986506853798</v>
      </c>
      <c r="G805" s="70">
        <f t="shared" si="239"/>
        <v>1.2875387182986</v>
      </c>
      <c r="H805" s="70">
        <f t="shared" si="240"/>
        <v>1.0328738500000001</v>
      </c>
      <c r="I805" s="69">
        <f t="shared" si="229"/>
        <v>0.04</v>
      </c>
      <c r="J805" s="71">
        <f t="shared" si="230"/>
        <v>45184</v>
      </c>
      <c r="K805" s="72">
        <f t="shared" si="231"/>
        <v>70</v>
      </c>
      <c r="L805" s="73">
        <f t="shared" si="225"/>
        <v>70</v>
      </c>
      <c r="M805" s="74">
        <f t="shared" si="226"/>
        <v>1.010954205</v>
      </c>
      <c r="N805" s="74">
        <f t="shared" si="227"/>
        <v>1.044188162</v>
      </c>
      <c r="O805" s="73">
        <f t="shared" si="232"/>
        <v>0</v>
      </c>
      <c r="P805" s="70">
        <f t="shared" si="233"/>
        <v>14.72941679</v>
      </c>
      <c r="Q805" s="70">
        <f t="shared" si="234"/>
        <v>0</v>
      </c>
      <c r="R805" s="75" t="str">
        <f t="shared" si="235"/>
        <v>J=</v>
      </c>
      <c r="S805" s="71">
        <f t="shared" si="236"/>
        <v>45366</v>
      </c>
      <c r="T805" s="8"/>
      <c r="U805" s="8"/>
      <c r="V805" s="8"/>
      <c r="W805" s="8"/>
      <c r="X805" s="1"/>
      <c r="Y805" s="8"/>
      <c r="Z805" s="8"/>
      <c r="AA805" s="8"/>
      <c r="AB805" s="8"/>
      <c r="AC805" s="8"/>
      <c r="AD805" s="9"/>
      <c r="AE805" s="8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</row>
    <row r="806" spans="1:191" x14ac:dyDescent="0.15">
      <c r="A806" s="68">
        <f t="shared" si="237"/>
        <v>45289</v>
      </c>
      <c r="B806" s="81">
        <f t="shared" si="228"/>
        <v>348.26985652999991</v>
      </c>
      <c r="C806" s="70">
        <f t="shared" si="224"/>
        <v>333.33399999999989</v>
      </c>
      <c r="D806" s="11">
        <f>IF(VLOOKUP(A806,[1]DI!$A$4:$B$15000,2)=0,D805,VLOOKUP(A806,[1]DI!$A$4:$B$15000,2))</f>
        <v>0.11650000000000001</v>
      </c>
      <c r="E806" s="70">
        <f t="shared" si="238"/>
        <v>1.0004373900000001</v>
      </c>
      <c r="F806" s="70">
        <f>(TRUNC(PRODUCT($E$12:$E805),16))</f>
        <v>1.33044673822031</v>
      </c>
      <c r="G806" s="70">
        <f t="shared" si="239"/>
        <v>1.2875387182986</v>
      </c>
      <c r="H806" s="70">
        <f t="shared" si="240"/>
        <v>1.0333256200000001</v>
      </c>
      <c r="I806" s="69">
        <f t="shared" si="229"/>
        <v>0.04</v>
      </c>
      <c r="J806" s="71">
        <f t="shared" si="230"/>
        <v>45184</v>
      </c>
      <c r="K806" s="72">
        <f t="shared" si="231"/>
        <v>71</v>
      </c>
      <c r="L806" s="73">
        <f t="shared" si="225"/>
        <v>71</v>
      </c>
      <c r="M806" s="74">
        <f t="shared" si="226"/>
        <v>1.01111156</v>
      </c>
      <c r="N806" s="74">
        <f t="shared" si="227"/>
        <v>1.04480748</v>
      </c>
      <c r="O806" s="73">
        <f t="shared" si="232"/>
        <v>0</v>
      </c>
      <c r="P806" s="70">
        <f t="shared" si="233"/>
        <v>14.935856530000001</v>
      </c>
      <c r="Q806" s="70">
        <f t="shared" si="234"/>
        <v>0</v>
      </c>
      <c r="R806" s="75" t="str">
        <f t="shared" si="235"/>
        <v>J=</v>
      </c>
      <c r="S806" s="71">
        <f t="shared" si="236"/>
        <v>45366</v>
      </c>
      <c r="T806" s="8"/>
      <c r="U806" s="8"/>
      <c r="V806" s="8"/>
      <c r="W806" s="8"/>
      <c r="X806" s="1"/>
      <c r="Y806" s="8"/>
      <c r="Z806" s="8"/>
      <c r="AA806" s="8"/>
      <c r="AB806" s="8"/>
      <c r="AC806" s="8"/>
      <c r="AD806" s="9"/>
      <c r="AE806" s="8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</row>
    <row r="807" spans="1:191" x14ac:dyDescent="0.15">
      <c r="A807" s="68">
        <f t="shared" si="237"/>
        <v>45293</v>
      </c>
      <c r="B807" s="81">
        <f t="shared" si="228"/>
        <v>348.47641627999991</v>
      </c>
      <c r="C807" s="70">
        <f t="shared" si="224"/>
        <v>333.33399999999989</v>
      </c>
      <c r="D807" s="11">
        <f>IF(VLOOKUP(A807,[1]DI!$A$4:$B$15000,2)=0,D806,VLOOKUP(A807,[1]DI!$A$4:$B$15000,2))</f>
        <v>0.11650000000000001</v>
      </c>
      <c r="E807" s="70">
        <f t="shared" si="238"/>
        <v>1.0004373900000001</v>
      </c>
      <c r="F807" s="70">
        <f>(TRUNC(PRODUCT($E$12:$E806),16))</f>
        <v>1.3310286623191401</v>
      </c>
      <c r="G807" s="70">
        <f t="shared" si="239"/>
        <v>1.2875387182986</v>
      </c>
      <c r="H807" s="70">
        <f t="shared" si="240"/>
        <v>1.03377758</v>
      </c>
      <c r="I807" s="69">
        <f t="shared" si="229"/>
        <v>0.04</v>
      </c>
      <c r="J807" s="71">
        <f t="shared" si="230"/>
        <v>45184</v>
      </c>
      <c r="K807" s="72">
        <f t="shared" si="231"/>
        <v>72</v>
      </c>
      <c r="L807" s="73">
        <f t="shared" si="225"/>
        <v>72</v>
      </c>
      <c r="M807" s="74">
        <f t="shared" si="226"/>
        <v>1.0112689399999999</v>
      </c>
      <c r="N807" s="74">
        <f t="shared" si="227"/>
        <v>1.0454271580000001</v>
      </c>
      <c r="O807" s="73">
        <f t="shared" si="232"/>
        <v>0</v>
      </c>
      <c r="P807" s="70">
        <f t="shared" si="233"/>
        <v>15.142416280000001</v>
      </c>
      <c r="Q807" s="70">
        <f t="shared" si="234"/>
        <v>0</v>
      </c>
      <c r="R807" s="75" t="str">
        <f t="shared" si="235"/>
        <v>J=</v>
      </c>
      <c r="S807" s="71">
        <f t="shared" si="236"/>
        <v>45366</v>
      </c>
      <c r="T807" s="8"/>
      <c r="U807" s="8"/>
      <c r="V807" s="8"/>
      <c r="W807" s="8"/>
      <c r="X807" s="1"/>
      <c r="Y807" s="8"/>
      <c r="Z807" s="8"/>
      <c r="AA807" s="8"/>
      <c r="AB807" s="8"/>
      <c r="AC807" s="8"/>
      <c r="AD807" s="9"/>
      <c r="AE807" s="8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</row>
    <row r="808" spans="1:191" x14ac:dyDescent="0.15">
      <c r="A808" s="68">
        <f t="shared" si="237"/>
        <v>45294</v>
      </c>
      <c r="B808" s="81">
        <f t="shared" si="228"/>
        <v>348.68310202999987</v>
      </c>
      <c r="C808" s="70">
        <f t="shared" si="224"/>
        <v>333.33399999999989</v>
      </c>
      <c r="D808" s="11">
        <f>IF(VLOOKUP(A808,[1]DI!$A$4:$B$15000,2)=0,D807,VLOOKUP(A808,[1]DI!$A$4:$B$15000,2))</f>
        <v>0.11650000000000001</v>
      </c>
      <c r="E808" s="70">
        <f t="shared" si="238"/>
        <v>1.0004373900000001</v>
      </c>
      <c r="F808" s="70">
        <f>(TRUNC(PRODUCT($E$12:$E807),16))</f>
        <v>1.3316108409457501</v>
      </c>
      <c r="G808" s="70">
        <f t="shared" si="239"/>
        <v>1.2875387182986</v>
      </c>
      <c r="H808" s="70">
        <f t="shared" si="240"/>
        <v>1.0342297499999999</v>
      </c>
      <c r="I808" s="69">
        <f t="shared" si="229"/>
        <v>0.04</v>
      </c>
      <c r="J808" s="71">
        <f t="shared" si="230"/>
        <v>45184</v>
      </c>
      <c r="K808" s="72">
        <f t="shared" si="231"/>
        <v>73</v>
      </c>
      <c r="L808" s="73">
        <f t="shared" si="225"/>
        <v>73</v>
      </c>
      <c r="M808" s="74">
        <f t="shared" si="226"/>
        <v>1.0114263429999999</v>
      </c>
      <c r="N808" s="74">
        <f t="shared" si="227"/>
        <v>1.0460472139999999</v>
      </c>
      <c r="O808" s="73">
        <f t="shared" si="232"/>
        <v>0</v>
      </c>
      <c r="P808" s="70">
        <f t="shared" si="233"/>
        <v>15.349102029999999</v>
      </c>
      <c r="Q808" s="70">
        <f t="shared" si="234"/>
        <v>0</v>
      </c>
      <c r="R808" s="75" t="str">
        <f t="shared" si="235"/>
        <v>J=</v>
      </c>
      <c r="S808" s="71">
        <f t="shared" si="236"/>
        <v>45366</v>
      </c>
      <c r="T808" s="8"/>
      <c r="U808" s="8"/>
      <c r="V808" s="8"/>
      <c r="W808" s="8"/>
      <c r="X808" s="1"/>
      <c r="Y808" s="8"/>
      <c r="Z808" s="8"/>
      <c r="AA808" s="8"/>
      <c r="AB808" s="8"/>
      <c r="AC808" s="8"/>
      <c r="AD808" s="9"/>
      <c r="AE808" s="8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</row>
    <row r="809" spans="1:191" x14ac:dyDescent="0.15">
      <c r="A809" s="68">
        <f t="shared" si="237"/>
        <v>45295</v>
      </c>
      <c r="B809" s="81">
        <f t="shared" si="228"/>
        <v>348.88990843999989</v>
      </c>
      <c r="C809" s="70">
        <f t="shared" si="224"/>
        <v>333.33399999999989</v>
      </c>
      <c r="D809" s="11">
        <f>IF(VLOOKUP(A809,[1]DI!$A$4:$B$15000,2)=0,D808,VLOOKUP(A809,[1]DI!$A$4:$B$15000,2))</f>
        <v>0.11650000000000001</v>
      </c>
      <c r="E809" s="70">
        <f t="shared" si="238"/>
        <v>1.0004373900000001</v>
      </c>
      <c r="F809" s="70">
        <f>(TRUNC(PRODUCT($E$12:$E808),16))</f>
        <v>1.3321932742114699</v>
      </c>
      <c r="G809" s="70">
        <f t="shared" si="239"/>
        <v>1.2875387182986</v>
      </c>
      <c r="H809" s="70">
        <f t="shared" si="240"/>
        <v>1.0346821100000001</v>
      </c>
      <c r="I809" s="69">
        <f t="shared" si="229"/>
        <v>0.04</v>
      </c>
      <c r="J809" s="71">
        <f t="shared" si="230"/>
        <v>45184</v>
      </c>
      <c r="K809" s="72">
        <f t="shared" si="231"/>
        <v>74</v>
      </c>
      <c r="L809" s="73">
        <f t="shared" si="225"/>
        <v>74</v>
      </c>
      <c r="M809" s="74">
        <f t="shared" si="226"/>
        <v>1.011583772</v>
      </c>
      <c r="N809" s="74">
        <f t="shared" si="227"/>
        <v>1.0466676319999999</v>
      </c>
      <c r="O809" s="73">
        <f t="shared" si="232"/>
        <v>0</v>
      </c>
      <c r="P809" s="70">
        <f t="shared" si="233"/>
        <v>15.55590844</v>
      </c>
      <c r="Q809" s="70">
        <f t="shared" si="234"/>
        <v>0</v>
      </c>
      <c r="R809" s="75" t="str">
        <f t="shared" si="235"/>
        <v>J=</v>
      </c>
      <c r="S809" s="71">
        <f t="shared" si="236"/>
        <v>45366</v>
      </c>
      <c r="T809" s="8"/>
      <c r="U809" s="8"/>
      <c r="V809" s="8"/>
      <c r="W809" s="8"/>
      <c r="X809" s="1"/>
      <c r="Y809" s="8"/>
      <c r="Z809" s="8"/>
      <c r="AA809" s="8"/>
      <c r="AB809" s="8"/>
      <c r="AC809" s="8"/>
      <c r="AD809" s="9"/>
      <c r="AE809" s="8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</row>
    <row r="810" spans="1:191" x14ac:dyDescent="0.15">
      <c r="A810" s="68">
        <f t="shared" si="237"/>
        <v>45296</v>
      </c>
      <c r="B810" s="81">
        <f t="shared" si="228"/>
        <v>349.09683784999987</v>
      </c>
      <c r="C810" s="70">
        <f t="shared" si="224"/>
        <v>333.33399999999989</v>
      </c>
      <c r="D810" s="11">
        <f>IF(VLOOKUP(A810,[1]DI!$A$4:$B$15000,2)=0,D809,VLOOKUP(A810,[1]DI!$A$4:$B$15000,2))</f>
        <v>0.11650000000000001</v>
      </c>
      <c r="E810" s="70">
        <f t="shared" si="238"/>
        <v>1.0004373900000001</v>
      </c>
      <c r="F810" s="70">
        <f>(TRUNC(PRODUCT($E$12:$E809),16))</f>
        <v>1.33277596222768</v>
      </c>
      <c r="G810" s="70">
        <f t="shared" si="239"/>
        <v>1.2875387182986</v>
      </c>
      <c r="H810" s="70">
        <f t="shared" si="240"/>
        <v>1.0351346699999999</v>
      </c>
      <c r="I810" s="69">
        <f t="shared" si="229"/>
        <v>0.04</v>
      </c>
      <c r="J810" s="71">
        <f t="shared" si="230"/>
        <v>45184</v>
      </c>
      <c r="K810" s="72">
        <f t="shared" si="231"/>
        <v>75</v>
      </c>
      <c r="L810" s="73">
        <f t="shared" si="225"/>
        <v>75</v>
      </c>
      <c r="M810" s="74">
        <f t="shared" si="226"/>
        <v>1.011741225</v>
      </c>
      <c r="N810" s="74">
        <f t="shared" si="227"/>
        <v>1.047288419</v>
      </c>
      <c r="O810" s="73">
        <f t="shared" si="232"/>
        <v>0</v>
      </c>
      <c r="P810" s="70">
        <f t="shared" si="233"/>
        <v>15.76283785</v>
      </c>
      <c r="Q810" s="70">
        <f t="shared" si="234"/>
        <v>0</v>
      </c>
      <c r="R810" s="75" t="str">
        <f t="shared" si="235"/>
        <v>J=</v>
      </c>
      <c r="S810" s="71">
        <f t="shared" si="236"/>
        <v>45366</v>
      </c>
      <c r="T810" s="8"/>
      <c r="U810" s="8"/>
      <c r="V810" s="8"/>
      <c r="W810" s="8"/>
      <c r="X810" s="1"/>
      <c r="Y810" s="8"/>
      <c r="Z810" s="8"/>
      <c r="AA810" s="8"/>
      <c r="AB810" s="8"/>
      <c r="AC810" s="8"/>
      <c r="AD810" s="9"/>
      <c r="AE810" s="8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</row>
    <row r="811" spans="1:191" x14ac:dyDescent="0.15">
      <c r="A811" s="68">
        <f t="shared" si="237"/>
        <v>45299</v>
      </c>
      <c r="B811" s="81">
        <f t="shared" si="228"/>
        <v>349.3038872699999</v>
      </c>
      <c r="C811" s="70">
        <f t="shared" si="224"/>
        <v>333.33399999999989</v>
      </c>
      <c r="D811" s="11">
        <f>IF(VLOOKUP(A811,[1]DI!$A$4:$B$15000,2)=0,D810,VLOOKUP(A811,[1]DI!$A$4:$B$15000,2))</f>
        <v>0.11650000000000001</v>
      </c>
      <c r="E811" s="70">
        <f t="shared" si="238"/>
        <v>1.0004373900000001</v>
      </c>
      <c r="F811" s="70">
        <f>(TRUNC(PRODUCT($E$12:$E810),16))</f>
        <v>1.3333589051057999</v>
      </c>
      <c r="G811" s="70">
        <f t="shared" si="239"/>
        <v>1.2875387182986</v>
      </c>
      <c r="H811" s="70">
        <f t="shared" si="240"/>
        <v>1.0355874199999999</v>
      </c>
      <c r="I811" s="69">
        <f t="shared" si="229"/>
        <v>0.04</v>
      </c>
      <c r="J811" s="71">
        <f t="shared" si="230"/>
        <v>45184</v>
      </c>
      <c r="K811" s="72">
        <f t="shared" si="231"/>
        <v>76</v>
      </c>
      <c r="L811" s="73">
        <f t="shared" si="225"/>
        <v>76</v>
      </c>
      <c r="M811" s="74">
        <f t="shared" si="226"/>
        <v>1.0118987020000001</v>
      </c>
      <c r="N811" s="74">
        <f t="shared" si="227"/>
        <v>1.047909566</v>
      </c>
      <c r="O811" s="73">
        <f t="shared" si="232"/>
        <v>0</v>
      </c>
      <c r="P811" s="70">
        <f t="shared" si="233"/>
        <v>15.969887269999999</v>
      </c>
      <c r="Q811" s="70">
        <f t="shared" si="234"/>
        <v>0</v>
      </c>
      <c r="R811" s="75" t="str">
        <f t="shared" si="235"/>
        <v>J=</v>
      </c>
      <c r="S811" s="71">
        <f t="shared" si="236"/>
        <v>45366</v>
      </c>
      <c r="T811" s="8"/>
      <c r="U811" s="8"/>
      <c r="V811" s="8"/>
      <c r="W811" s="8"/>
      <c r="X811" s="1"/>
      <c r="Y811" s="8"/>
      <c r="Z811" s="8"/>
      <c r="AA811" s="8"/>
      <c r="AB811" s="8"/>
      <c r="AC811" s="8"/>
      <c r="AD811" s="9"/>
      <c r="AE811" s="8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</row>
    <row r="812" spans="1:191" x14ac:dyDescent="0.15">
      <c r="A812" s="68">
        <f t="shared" si="237"/>
        <v>45300</v>
      </c>
      <c r="B812" s="81">
        <f t="shared" si="228"/>
        <v>349.51106367999989</v>
      </c>
      <c r="C812" s="70">
        <f t="shared" si="224"/>
        <v>333.33399999999989</v>
      </c>
      <c r="D812" s="11">
        <f>IF(VLOOKUP(A812,[1]DI!$A$4:$B$15000,2)=0,D811,VLOOKUP(A812,[1]DI!$A$4:$B$15000,2))</f>
        <v>0.11650000000000001</v>
      </c>
      <c r="E812" s="70">
        <f t="shared" si="238"/>
        <v>1.0004373900000001</v>
      </c>
      <c r="F812" s="70">
        <f>(TRUNC(PRODUCT($E$12:$E811),16))</f>
        <v>1.3339421029573</v>
      </c>
      <c r="G812" s="70">
        <f t="shared" si="239"/>
        <v>1.2875387182986</v>
      </c>
      <c r="H812" s="70">
        <f t="shared" si="240"/>
        <v>1.03604038</v>
      </c>
      <c r="I812" s="69">
        <f t="shared" si="229"/>
        <v>0.04</v>
      </c>
      <c r="J812" s="71">
        <f t="shared" si="230"/>
        <v>45184</v>
      </c>
      <c r="K812" s="72">
        <f t="shared" si="231"/>
        <v>77</v>
      </c>
      <c r="L812" s="73">
        <f t="shared" si="225"/>
        <v>77</v>
      </c>
      <c r="M812" s="74">
        <f t="shared" si="226"/>
        <v>1.0120562040000001</v>
      </c>
      <c r="N812" s="74">
        <f t="shared" si="227"/>
        <v>1.0485310940000001</v>
      </c>
      <c r="O812" s="73">
        <f t="shared" si="232"/>
        <v>0</v>
      </c>
      <c r="P812" s="70">
        <f t="shared" si="233"/>
        <v>16.17706368</v>
      </c>
      <c r="Q812" s="70">
        <f t="shared" si="234"/>
        <v>0</v>
      </c>
      <c r="R812" s="75" t="str">
        <f t="shared" si="235"/>
        <v>J=</v>
      </c>
      <c r="S812" s="71">
        <f t="shared" si="236"/>
        <v>45366</v>
      </c>
      <c r="T812" s="8"/>
      <c r="U812" s="8"/>
      <c r="V812" s="8"/>
      <c r="W812" s="8"/>
      <c r="X812" s="1"/>
      <c r="Y812" s="8"/>
      <c r="Z812" s="8"/>
      <c r="AA812" s="8"/>
      <c r="AB812" s="8"/>
      <c r="AC812" s="8"/>
      <c r="AD812" s="9"/>
      <c r="AE812" s="8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</row>
    <row r="813" spans="1:191" x14ac:dyDescent="0.15">
      <c r="A813" s="68">
        <f t="shared" si="237"/>
        <v>45301</v>
      </c>
      <c r="B813" s="81">
        <f t="shared" si="228"/>
        <v>349.71836009999987</v>
      </c>
      <c r="C813" s="70">
        <f t="shared" si="224"/>
        <v>333.33399999999989</v>
      </c>
      <c r="D813" s="11">
        <f>IF(VLOOKUP(A813,[1]DI!$A$4:$B$15000,2)=0,D812,VLOOKUP(A813,[1]DI!$A$4:$B$15000,2))</f>
        <v>0.11650000000000001</v>
      </c>
      <c r="E813" s="70">
        <f t="shared" si="238"/>
        <v>1.0004373900000001</v>
      </c>
      <c r="F813" s="70">
        <f>(TRUNC(PRODUCT($E$12:$E812),16))</f>
        <v>1.3345255558937099</v>
      </c>
      <c r="G813" s="70">
        <f t="shared" si="239"/>
        <v>1.2875387182986</v>
      </c>
      <c r="H813" s="70">
        <f t="shared" si="240"/>
        <v>1.03649353</v>
      </c>
      <c r="I813" s="69">
        <f t="shared" si="229"/>
        <v>0.04</v>
      </c>
      <c r="J813" s="71">
        <f t="shared" si="230"/>
        <v>45184</v>
      </c>
      <c r="K813" s="72">
        <f t="shared" si="231"/>
        <v>78</v>
      </c>
      <c r="L813" s="73">
        <f t="shared" si="225"/>
        <v>78</v>
      </c>
      <c r="M813" s="74">
        <f t="shared" si="226"/>
        <v>1.01221373</v>
      </c>
      <c r="N813" s="74">
        <f t="shared" si="227"/>
        <v>1.0491529820000001</v>
      </c>
      <c r="O813" s="73">
        <f t="shared" si="232"/>
        <v>0</v>
      </c>
      <c r="P813" s="70">
        <f t="shared" si="233"/>
        <v>16.384360099999999</v>
      </c>
      <c r="Q813" s="70">
        <f t="shared" si="234"/>
        <v>0</v>
      </c>
      <c r="R813" s="75" t="str">
        <f t="shared" si="235"/>
        <v>J=</v>
      </c>
      <c r="S813" s="71">
        <f t="shared" si="236"/>
        <v>45366</v>
      </c>
      <c r="T813" s="8"/>
      <c r="U813" s="8"/>
      <c r="V813" s="8"/>
      <c r="W813" s="8"/>
      <c r="X813" s="1"/>
      <c r="Y813" s="8"/>
      <c r="Z813" s="8"/>
      <c r="AA813" s="8"/>
      <c r="AB813" s="8"/>
      <c r="AC813" s="8"/>
      <c r="AD813" s="9"/>
      <c r="AE813" s="8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</row>
    <row r="814" spans="1:191" x14ac:dyDescent="0.15">
      <c r="A814" s="68">
        <f t="shared" si="237"/>
        <v>45302</v>
      </c>
      <c r="B814" s="81">
        <f t="shared" si="228"/>
        <v>349.92578350999986</v>
      </c>
      <c r="C814" s="70">
        <f t="shared" si="224"/>
        <v>333.33399999999989</v>
      </c>
      <c r="D814" s="11">
        <f>IF(VLOOKUP(A814,[1]DI!$A$4:$B$15000,2)=0,D813,VLOOKUP(A814,[1]DI!$A$4:$B$15000,2))</f>
        <v>0.11650000000000001</v>
      </c>
      <c r="E814" s="70">
        <f t="shared" si="238"/>
        <v>1.0004373900000001</v>
      </c>
      <c r="F814" s="70">
        <f>(TRUNC(PRODUCT($E$12:$E813),16))</f>
        <v>1.3351092640266</v>
      </c>
      <c r="G814" s="70">
        <f t="shared" si="239"/>
        <v>1.2875387182986</v>
      </c>
      <c r="H814" s="70">
        <f t="shared" si="240"/>
        <v>1.0369468900000001</v>
      </c>
      <c r="I814" s="69">
        <f t="shared" si="229"/>
        <v>0.04</v>
      </c>
      <c r="J814" s="71">
        <f t="shared" si="230"/>
        <v>45184</v>
      </c>
      <c r="K814" s="72">
        <f t="shared" si="231"/>
        <v>79</v>
      </c>
      <c r="L814" s="73">
        <f t="shared" si="225"/>
        <v>79</v>
      </c>
      <c r="M814" s="74">
        <f t="shared" si="226"/>
        <v>1.0123712810000001</v>
      </c>
      <c r="N814" s="74">
        <f t="shared" si="227"/>
        <v>1.049775251</v>
      </c>
      <c r="O814" s="73">
        <f t="shared" si="232"/>
        <v>0</v>
      </c>
      <c r="P814" s="70">
        <f t="shared" si="233"/>
        <v>16.591783509999999</v>
      </c>
      <c r="Q814" s="70">
        <f t="shared" si="234"/>
        <v>0</v>
      </c>
      <c r="R814" s="75" t="str">
        <f t="shared" si="235"/>
        <v>J=</v>
      </c>
      <c r="S814" s="71">
        <f t="shared" si="236"/>
        <v>45366</v>
      </c>
      <c r="T814" s="8"/>
      <c r="U814" s="8"/>
      <c r="V814" s="8"/>
      <c r="W814" s="8"/>
      <c r="X814" s="1"/>
      <c r="Y814" s="8"/>
      <c r="Z814" s="8"/>
      <c r="AA814" s="8"/>
      <c r="AB814" s="8"/>
      <c r="AC814" s="8"/>
      <c r="AD814" s="9"/>
      <c r="AE814" s="8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</row>
    <row r="815" spans="1:191" x14ac:dyDescent="0.15">
      <c r="A815" s="68">
        <f t="shared" si="237"/>
        <v>45303</v>
      </c>
      <c r="B815" s="81">
        <f t="shared" si="228"/>
        <v>350.13332758999991</v>
      </c>
      <c r="C815" s="70">
        <f t="shared" si="224"/>
        <v>333.33399999999989</v>
      </c>
      <c r="D815" s="11">
        <f>IF(VLOOKUP(A815,[1]DI!$A$4:$B$15000,2)=0,D814,VLOOKUP(A815,[1]DI!$A$4:$B$15000,2))</f>
        <v>0.11650000000000001</v>
      </c>
      <c r="E815" s="70">
        <f t="shared" si="238"/>
        <v>1.0004373900000001</v>
      </c>
      <c r="F815" s="70">
        <f>(TRUNC(PRODUCT($E$12:$E814),16))</f>
        <v>1.3356932274676001</v>
      </c>
      <c r="G815" s="70">
        <f t="shared" si="239"/>
        <v>1.2875387182986</v>
      </c>
      <c r="H815" s="70">
        <f t="shared" si="240"/>
        <v>1.0374004400000001</v>
      </c>
      <c r="I815" s="69">
        <f t="shared" si="229"/>
        <v>0.04</v>
      </c>
      <c r="J815" s="71">
        <f t="shared" si="230"/>
        <v>45184</v>
      </c>
      <c r="K815" s="72">
        <f t="shared" si="231"/>
        <v>80</v>
      </c>
      <c r="L815" s="73">
        <f t="shared" si="225"/>
        <v>80</v>
      </c>
      <c r="M815" s="74">
        <f t="shared" si="226"/>
        <v>1.0125288569999999</v>
      </c>
      <c r="N815" s="74">
        <f t="shared" si="227"/>
        <v>1.0503978819999999</v>
      </c>
      <c r="O815" s="73">
        <f t="shared" si="232"/>
        <v>0</v>
      </c>
      <c r="P815" s="70">
        <f t="shared" si="233"/>
        <v>16.799327590000001</v>
      </c>
      <c r="Q815" s="70">
        <f t="shared" si="234"/>
        <v>0</v>
      </c>
      <c r="R815" s="75" t="str">
        <f t="shared" si="235"/>
        <v>J=</v>
      </c>
      <c r="S815" s="71">
        <f t="shared" si="236"/>
        <v>45366</v>
      </c>
      <c r="T815" s="8"/>
      <c r="U815" s="8"/>
      <c r="V815" s="8"/>
      <c r="W815" s="8"/>
      <c r="X815" s="1"/>
      <c r="Y815" s="8"/>
      <c r="Z815" s="8"/>
      <c r="AA815" s="8"/>
      <c r="AB815" s="8"/>
      <c r="AC815" s="8"/>
      <c r="AD815" s="9"/>
      <c r="AE815" s="8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</row>
    <row r="816" spans="1:191" x14ac:dyDescent="0.15">
      <c r="A816" s="68">
        <f t="shared" si="237"/>
        <v>45306</v>
      </c>
      <c r="B816" s="81">
        <f t="shared" si="228"/>
        <v>350.3409913399999</v>
      </c>
      <c r="C816" s="70">
        <f t="shared" si="224"/>
        <v>333.33399999999989</v>
      </c>
      <c r="D816" s="11">
        <f>IF(VLOOKUP(A816,[1]DI!$A$4:$B$15000,2)=0,D815,VLOOKUP(A816,[1]DI!$A$4:$B$15000,2))</f>
        <v>0.11650000000000001</v>
      </c>
      <c r="E816" s="70">
        <f t="shared" si="238"/>
        <v>1.0004373900000001</v>
      </c>
      <c r="F816" s="70">
        <f>(TRUNC(PRODUCT($E$12:$E815),16))</f>
        <v>1.33627744632836</v>
      </c>
      <c r="G816" s="70">
        <f t="shared" si="239"/>
        <v>1.2875387182986</v>
      </c>
      <c r="H816" s="70">
        <f t="shared" si="240"/>
        <v>1.0378541800000001</v>
      </c>
      <c r="I816" s="69">
        <f t="shared" si="229"/>
        <v>0.04</v>
      </c>
      <c r="J816" s="71">
        <f t="shared" si="230"/>
        <v>45184</v>
      </c>
      <c r="K816" s="72">
        <f t="shared" si="231"/>
        <v>81</v>
      </c>
      <c r="L816" s="73">
        <f t="shared" si="225"/>
        <v>81</v>
      </c>
      <c r="M816" s="74">
        <f t="shared" si="226"/>
        <v>1.012686457</v>
      </c>
      <c r="N816" s="74">
        <f t="shared" si="227"/>
        <v>1.0510208720000001</v>
      </c>
      <c r="O816" s="73">
        <f t="shared" si="232"/>
        <v>0</v>
      </c>
      <c r="P816" s="70">
        <f t="shared" si="233"/>
        <v>17.006991339999999</v>
      </c>
      <c r="Q816" s="70">
        <f t="shared" si="234"/>
        <v>0</v>
      </c>
      <c r="R816" s="75" t="str">
        <f t="shared" si="235"/>
        <v>J=</v>
      </c>
      <c r="S816" s="71">
        <f t="shared" si="236"/>
        <v>45366</v>
      </c>
      <c r="T816" s="8"/>
      <c r="U816" s="8"/>
      <c r="V816" s="8"/>
      <c r="W816" s="8"/>
      <c r="X816" s="1"/>
      <c r="Y816" s="8"/>
      <c r="Z816" s="8"/>
      <c r="AA816" s="8"/>
      <c r="AB816" s="8"/>
      <c r="AC816" s="8"/>
      <c r="AD816" s="9"/>
      <c r="AE816" s="8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</row>
    <row r="817" spans="1:191" x14ac:dyDescent="0.15">
      <c r="A817" s="68">
        <f t="shared" si="237"/>
        <v>45307</v>
      </c>
      <c r="B817" s="81">
        <f t="shared" si="228"/>
        <v>350.5487824199999</v>
      </c>
      <c r="C817" s="70">
        <f t="shared" si="224"/>
        <v>333.33399999999989</v>
      </c>
      <c r="D817" s="11">
        <f>IF(VLOOKUP(A817,[1]DI!$A$4:$B$15000,2)=0,D816,VLOOKUP(A817,[1]DI!$A$4:$B$15000,2))</f>
        <v>0.11650000000000001</v>
      </c>
      <c r="E817" s="70">
        <f t="shared" si="238"/>
        <v>1.0004373900000001</v>
      </c>
      <c r="F817" s="70">
        <f>(TRUNC(PRODUCT($E$12:$E816),16))</f>
        <v>1.3368619207206101</v>
      </c>
      <c r="G817" s="70">
        <f t="shared" si="239"/>
        <v>1.2875387182986</v>
      </c>
      <c r="H817" s="70">
        <f t="shared" si="240"/>
        <v>1.0383081300000001</v>
      </c>
      <c r="I817" s="69">
        <f t="shared" si="229"/>
        <v>0.04</v>
      </c>
      <c r="J817" s="71">
        <f t="shared" si="230"/>
        <v>45184</v>
      </c>
      <c r="K817" s="72">
        <f t="shared" si="231"/>
        <v>82</v>
      </c>
      <c r="L817" s="73">
        <f t="shared" si="225"/>
        <v>82</v>
      </c>
      <c r="M817" s="74">
        <f t="shared" si="226"/>
        <v>1.0128440809999999</v>
      </c>
      <c r="N817" s="74">
        <f t="shared" si="227"/>
        <v>1.051644244</v>
      </c>
      <c r="O817" s="73">
        <f t="shared" si="232"/>
        <v>0</v>
      </c>
      <c r="P817" s="70">
        <f t="shared" si="233"/>
        <v>17.214782419999999</v>
      </c>
      <c r="Q817" s="70">
        <f t="shared" si="234"/>
        <v>0</v>
      </c>
      <c r="R817" s="75" t="str">
        <f t="shared" si="235"/>
        <v>J=</v>
      </c>
      <c r="S817" s="71">
        <f t="shared" si="236"/>
        <v>45366</v>
      </c>
      <c r="T817" s="8"/>
      <c r="U817" s="8"/>
      <c r="V817" s="8"/>
      <c r="W817" s="8"/>
      <c r="X817" s="1"/>
      <c r="Y817" s="8"/>
      <c r="Z817" s="8"/>
      <c r="AA817" s="8"/>
      <c r="AB817" s="8"/>
      <c r="AC817" s="8"/>
      <c r="AD817" s="9"/>
      <c r="AE817" s="8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</row>
    <row r="818" spans="1:191" x14ac:dyDescent="0.15">
      <c r="A818" s="68">
        <f t="shared" si="237"/>
        <v>45308</v>
      </c>
      <c r="B818" s="81">
        <f t="shared" si="228"/>
        <v>350.75669716999988</v>
      </c>
      <c r="C818" s="70">
        <f t="shared" si="224"/>
        <v>333.33399999999989</v>
      </c>
      <c r="D818" s="11">
        <f>IF(VLOOKUP(A818,[1]DI!$A$4:$B$15000,2)=0,D817,VLOOKUP(A818,[1]DI!$A$4:$B$15000,2))</f>
        <v>0.11650000000000001</v>
      </c>
      <c r="E818" s="70">
        <f t="shared" si="238"/>
        <v>1.0004373900000001</v>
      </c>
      <c r="F818" s="70">
        <f>(TRUNC(PRODUCT($E$12:$E817),16))</f>
        <v>1.33744665075611</v>
      </c>
      <c r="G818" s="70">
        <f t="shared" si="239"/>
        <v>1.2875387182986</v>
      </c>
      <c r="H818" s="70">
        <f t="shared" si="240"/>
        <v>1.03876228</v>
      </c>
      <c r="I818" s="69">
        <f t="shared" si="229"/>
        <v>0.04</v>
      </c>
      <c r="J818" s="71">
        <f t="shared" si="230"/>
        <v>45184</v>
      </c>
      <c r="K818" s="72">
        <f t="shared" si="231"/>
        <v>83</v>
      </c>
      <c r="L818" s="73">
        <f t="shared" si="225"/>
        <v>83</v>
      </c>
      <c r="M818" s="74">
        <f t="shared" si="226"/>
        <v>1.01300173</v>
      </c>
      <c r="N818" s="74">
        <f t="shared" si="227"/>
        <v>1.052267987</v>
      </c>
      <c r="O818" s="73">
        <f t="shared" si="232"/>
        <v>0</v>
      </c>
      <c r="P818" s="70">
        <f t="shared" si="233"/>
        <v>17.422697169999999</v>
      </c>
      <c r="Q818" s="70">
        <f t="shared" si="234"/>
        <v>0</v>
      </c>
      <c r="R818" s="75" t="str">
        <f t="shared" si="235"/>
        <v>J=</v>
      </c>
      <c r="S818" s="71">
        <f t="shared" si="236"/>
        <v>45366</v>
      </c>
      <c r="T818" s="8"/>
      <c r="U818" s="8"/>
      <c r="V818" s="8"/>
      <c r="W818" s="8"/>
      <c r="X818" s="1"/>
      <c r="Y818" s="8"/>
      <c r="Z818" s="8"/>
      <c r="AA818" s="8"/>
      <c r="AB818" s="8"/>
      <c r="AC818" s="8"/>
      <c r="AD818" s="9"/>
      <c r="AE818" s="8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</row>
    <row r="819" spans="1:191" x14ac:dyDescent="0.15">
      <c r="A819" s="68">
        <f t="shared" si="237"/>
        <v>45309</v>
      </c>
      <c r="B819" s="81">
        <f t="shared" si="228"/>
        <v>350.96473225999989</v>
      </c>
      <c r="C819" s="70">
        <f t="shared" si="224"/>
        <v>333.33399999999989</v>
      </c>
      <c r="D819" s="11">
        <f>IF(VLOOKUP(A819,[1]DI!$A$4:$B$15000,2)=0,D818,VLOOKUP(A819,[1]DI!$A$4:$B$15000,2))</f>
        <v>0.11650000000000001</v>
      </c>
      <c r="E819" s="70">
        <f t="shared" si="238"/>
        <v>1.0004373900000001</v>
      </c>
      <c r="F819" s="70">
        <f>(TRUNC(PRODUCT($E$12:$E818),16))</f>
        <v>1.33803163654669</v>
      </c>
      <c r="G819" s="70">
        <f t="shared" si="239"/>
        <v>1.2875387182986</v>
      </c>
      <c r="H819" s="70">
        <f t="shared" si="240"/>
        <v>1.0392166199999999</v>
      </c>
      <c r="I819" s="69">
        <f t="shared" si="229"/>
        <v>0.04</v>
      </c>
      <c r="J819" s="71">
        <f t="shared" si="230"/>
        <v>45184</v>
      </c>
      <c r="K819" s="72">
        <f t="shared" si="231"/>
        <v>84</v>
      </c>
      <c r="L819" s="73">
        <f t="shared" si="225"/>
        <v>84</v>
      </c>
      <c r="M819" s="74">
        <f t="shared" si="226"/>
        <v>1.013159404</v>
      </c>
      <c r="N819" s="74">
        <f t="shared" si="227"/>
        <v>1.0528920909999999</v>
      </c>
      <c r="O819" s="73">
        <f t="shared" si="232"/>
        <v>0</v>
      </c>
      <c r="P819" s="70">
        <f t="shared" si="233"/>
        <v>17.630732259999998</v>
      </c>
      <c r="Q819" s="70">
        <f t="shared" si="234"/>
        <v>0</v>
      </c>
      <c r="R819" s="75" t="str">
        <f t="shared" si="235"/>
        <v>J=</v>
      </c>
      <c r="S819" s="71">
        <f t="shared" si="236"/>
        <v>45366</v>
      </c>
      <c r="T819" s="8"/>
      <c r="U819" s="8"/>
      <c r="V819" s="8"/>
      <c r="W819" s="8"/>
      <c r="X819" s="1"/>
      <c r="Y819" s="8"/>
      <c r="Z819" s="8"/>
      <c r="AA819" s="8"/>
      <c r="AB819" s="8"/>
      <c r="AC819" s="8"/>
      <c r="AD819" s="9"/>
      <c r="AE819" s="8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</row>
    <row r="820" spans="1:191" x14ac:dyDescent="0.15">
      <c r="A820" s="68">
        <f t="shared" si="237"/>
        <v>45310</v>
      </c>
      <c r="B820" s="81">
        <f t="shared" si="228"/>
        <v>351.17289133999986</v>
      </c>
      <c r="C820" s="70">
        <f t="shared" si="224"/>
        <v>333.33399999999989</v>
      </c>
      <c r="D820" s="11">
        <f>IF(VLOOKUP(A820,[1]DI!$A$4:$B$15000,2)=0,D819,VLOOKUP(A820,[1]DI!$A$4:$B$15000,2))</f>
        <v>0.11650000000000001</v>
      </c>
      <c r="E820" s="70">
        <f t="shared" si="238"/>
        <v>1.0004373900000001</v>
      </c>
      <c r="F820" s="70">
        <f>(TRUNC(PRODUCT($E$12:$E819),16))</f>
        <v>1.3386168782042001</v>
      </c>
      <c r="G820" s="70">
        <f t="shared" si="239"/>
        <v>1.2875387182986</v>
      </c>
      <c r="H820" s="70">
        <f t="shared" si="240"/>
        <v>1.0396711599999999</v>
      </c>
      <c r="I820" s="69">
        <f t="shared" si="229"/>
        <v>0.04</v>
      </c>
      <c r="J820" s="71">
        <f t="shared" si="230"/>
        <v>45184</v>
      </c>
      <c r="K820" s="72">
        <f t="shared" si="231"/>
        <v>85</v>
      </c>
      <c r="L820" s="73">
        <f t="shared" si="225"/>
        <v>85</v>
      </c>
      <c r="M820" s="74">
        <f t="shared" si="226"/>
        <v>1.013317102</v>
      </c>
      <c r="N820" s="74">
        <f t="shared" si="227"/>
        <v>1.053516567</v>
      </c>
      <c r="O820" s="73">
        <f t="shared" si="232"/>
        <v>0</v>
      </c>
      <c r="P820" s="70">
        <f t="shared" si="233"/>
        <v>17.83889134</v>
      </c>
      <c r="Q820" s="70">
        <f t="shared" si="234"/>
        <v>0</v>
      </c>
      <c r="R820" s="75" t="str">
        <f t="shared" si="235"/>
        <v>J=</v>
      </c>
      <c r="S820" s="71">
        <f t="shared" si="236"/>
        <v>45366</v>
      </c>
      <c r="T820" s="8"/>
      <c r="U820" s="8"/>
      <c r="V820" s="8"/>
      <c r="W820" s="8"/>
      <c r="X820" s="1"/>
      <c r="Y820" s="8"/>
      <c r="Z820" s="8"/>
      <c r="AA820" s="8"/>
      <c r="AB820" s="8"/>
      <c r="AC820" s="8"/>
      <c r="AD820" s="9"/>
      <c r="AE820" s="8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</row>
    <row r="821" spans="1:191" x14ac:dyDescent="0.15">
      <c r="A821" s="68">
        <f t="shared" si="237"/>
        <v>45313</v>
      </c>
      <c r="B821" s="81">
        <f t="shared" si="228"/>
        <v>351.3811777599999</v>
      </c>
      <c r="C821" s="70">
        <f t="shared" si="224"/>
        <v>333.33399999999989</v>
      </c>
      <c r="D821" s="11">
        <f>IF(VLOOKUP(A821,[1]DI!$A$4:$B$15000,2)=0,D820,VLOOKUP(A821,[1]DI!$A$4:$B$15000,2))</f>
        <v>0.11650000000000001</v>
      </c>
      <c r="E821" s="70">
        <f t="shared" si="238"/>
        <v>1.0004373900000001</v>
      </c>
      <c r="F821" s="70">
        <f>(TRUNC(PRODUCT($E$12:$E820),16))</f>
        <v>1.33920237584056</v>
      </c>
      <c r="G821" s="70">
        <f t="shared" si="239"/>
        <v>1.2875387182986</v>
      </c>
      <c r="H821" s="70">
        <f t="shared" si="240"/>
        <v>1.04012591</v>
      </c>
      <c r="I821" s="69">
        <f t="shared" si="229"/>
        <v>0.04</v>
      </c>
      <c r="J821" s="71">
        <f t="shared" si="230"/>
        <v>45184</v>
      </c>
      <c r="K821" s="72">
        <f t="shared" si="231"/>
        <v>86</v>
      </c>
      <c r="L821" s="73">
        <f t="shared" si="225"/>
        <v>86</v>
      </c>
      <c r="M821" s="74">
        <f t="shared" si="226"/>
        <v>1.0134748250000001</v>
      </c>
      <c r="N821" s="74">
        <f t="shared" si="227"/>
        <v>1.0541414250000001</v>
      </c>
      <c r="O821" s="73">
        <f t="shared" si="232"/>
        <v>0</v>
      </c>
      <c r="P821" s="70">
        <f t="shared" si="233"/>
        <v>18.04717776</v>
      </c>
      <c r="Q821" s="70">
        <f t="shared" si="234"/>
        <v>0</v>
      </c>
      <c r="R821" s="75" t="str">
        <f t="shared" si="235"/>
        <v>J=</v>
      </c>
      <c r="S821" s="71">
        <f t="shared" si="236"/>
        <v>45366</v>
      </c>
      <c r="T821" s="8"/>
      <c r="U821" s="8"/>
      <c r="V821" s="8"/>
      <c r="W821" s="8"/>
      <c r="X821" s="1"/>
      <c r="Y821" s="8"/>
      <c r="Z821" s="8"/>
      <c r="AA821" s="8"/>
      <c r="AB821" s="8"/>
      <c r="AC821" s="8"/>
      <c r="AD821" s="9"/>
      <c r="AE821" s="8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</row>
    <row r="822" spans="1:191" x14ac:dyDescent="0.15">
      <c r="A822" s="68">
        <f t="shared" si="237"/>
        <v>45314</v>
      </c>
      <c r="B822" s="81">
        <f t="shared" si="228"/>
        <v>351.58958416999991</v>
      </c>
      <c r="C822" s="70">
        <f t="shared" si="224"/>
        <v>333.33399999999989</v>
      </c>
      <c r="D822" s="11">
        <f>IF(VLOOKUP(A822,[1]DI!$A$4:$B$15000,2)=0,D821,VLOOKUP(A822,[1]DI!$A$4:$B$15000,2))</f>
        <v>0.11650000000000001</v>
      </c>
      <c r="E822" s="70">
        <f t="shared" si="238"/>
        <v>1.0004373900000001</v>
      </c>
      <c r="F822" s="70">
        <f>(TRUNC(PRODUCT($E$12:$E821),16))</f>
        <v>1.3397881295677201</v>
      </c>
      <c r="G822" s="70">
        <f t="shared" si="239"/>
        <v>1.2875387182986</v>
      </c>
      <c r="H822" s="70">
        <f t="shared" si="240"/>
        <v>1.04058085</v>
      </c>
      <c r="I822" s="69">
        <f t="shared" si="229"/>
        <v>0.04</v>
      </c>
      <c r="J822" s="71">
        <f t="shared" si="230"/>
        <v>45184</v>
      </c>
      <c r="K822" s="72">
        <f t="shared" si="231"/>
        <v>87</v>
      </c>
      <c r="L822" s="73">
        <f t="shared" si="225"/>
        <v>87</v>
      </c>
      <c r="M822" s="74">
        <f t="shared" si="226"/>
        <v>1.0136325719999999</v>
      </c>
      <c r="N822" s="74">
        <f t="shared" si="227"/>
        <v>1.054766643</v>
      </c>
      <c r="O822" s="73">
        <f t="shared" si="232"/>
        <v>0</v>
      </c>
      <c r="P822" s="70">
        <f t="shared" si="233"/>
        <v>18.255584169999999</v>
      </c>
      <c r="Q822" s="70">
        <f t="shared" si="234"/>
        <v>0</v>
      </c>
      <c r="R822" s="75" t="str">
        <f t="shared" si="235"/>
        <v>J=</v>
      </c>
      <c r="S822" s="71">
        <f t="shared" si="236"/>
        <v>45366</v>
      </c>
      <c r="T822" s="8"/>
      <c r="U822" s="8"/>
      <c r="V822" s="8"/>
      <c r="W822" s="8"/>
      <c r="X822" s="1"/>
      <c r="Y822" s="8"/>
      <c r="Z822" s="8"/>
      <c r="AA822" s="8"/>
      <c r="AB822" s="8"/>
      <c r="AC822" s="8"/>
      <c r="AD822" s="9"/>
      <c r="AE822" s="8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</row>
    <row r="823" spans="1:191" x14ac:dyDescent="0.15">
      <c r="A823" s="68">
        <f t="shared" si="237"/>
        <v>45315</v>
      </c>
      <c r="B823" s="81">
        <f t="shared" si="228"/>
        <v>351.79811491999988</v>
      </c>
      <c r="C823" s="70">
        <f t="shared" si="224"/>
        <v>333.33399999999989</v>
      </c>
      <c r="D823" s="11">
        <f>IF(VLOOKUP(A823,[1]DI!$A$4:$B$15000,2)=0,D822,VLOOKUP(A823,[1]DI!$A$4:$B$15000,2))</f>
        <v>0.11650000000000001</v>
      </c>
      <c r="E823" s="70">
        <f t="shared" si="238"/>
        <v>1.0004373900000001</v>
      </c>
      <c r="F823" s="70">
        <f>(TRUNC(PRODUCT($E$12:$E822),16))</f>
        <v>1.34037413949772</v>
      </c>
      <c r="G823" s="70">
        <f t="shared" si="239"/>
        <v>1.2875387182986</v>
      </c>
      <c r="H823" s="70">
        <f t="shared" si="240"/>
        <v>1.0410359899999999</v>
      </c>
      <c r="I823" s="69">
        <f t="shared" si="229"/>
        <v>0.04</v>
      </c>
      <c r="J823" s="71">
        <f t="shared" si="230"/>
        <v>45184</v>
      </c>
      <c r="K823" s="72">
        <f t="shared" si="231"/>
        <v>88</v>
      </c>
      <c r="L823" s="73">
        <f t="shared" si="225"/>
        <v>88</v>
      </c>
      <c r="M823" s="74">
        <f t="shared" si="226"/>
        <v>1.013790344</v>
      </c>
      <c r="N823" s="74">
        <f t="shared" si="227"/>
        <v>1.0553922339999999</v>
      </c>
      <c r="O823" s="73">
        <f t="shared" si="232"/>
        <v>0</v>
      </c>
      <c r="P823" s="70">
        <f t="shared" si="233"/>
        <v>18.46411492</v>
      </c>
      <c r="Q823" s="70">
        <f t="shared" si="234"/>
        <v>0</v>
      </c>
      <c r="R823" s="75" t="str">
        <f t="shared" si="235"/>
        <v>J=</v>
      </c>
      <c r="S823" s="71">
        <f t="shared" si="236"/>
        <v>45366</v>
      </c>
      <c r="T823" s="8"/>
      <c r="U823" s="8"/>
      <c r="V823" s="8"/>
      <c r="W823" s="8"/>
      <c r="X823" s="1"/>
      <c r="Y823" s="8"/>
      <c r="Z823" s="8"/>
      <c r="AA823" s="8"/>
      <c r="AB823" s="8"/>
      <c r="AC823" s="8"/>
      <c r="AD823" s="9"/>
      <c r="AE823" s="8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</row>
    <row r="824" spans="1:191" x14ac:dyDescent="0.15">
      <c r="A824" s="68">
        <f t="shared" si="237"/>
        <v>45316</v>
      </c>
      <c r="B824" s="81">
        <f t="shared" si="228"/>
        <v>352.00676966999987</v>
      </c>
      <c r="C824" s="70">
        <f t="shared" si="224"/>
        <v>333.33399999999989</v>
      </c>
      <c r="D824" s="11">
        <f>IF(VLOOKUP(A824,[1]DI!$A$4:$B$15000,2)=0,D823,VLOOKUP(A824,[1]DI!$A$4:$B$15000,2))</f>
        <v>0.11650000000000001</v>
      </c>
      <c r="E824" s="70">
        <f t="shared" si="238"/>
        <v>1.0004373900000001</v>
      </c>
      <c r="F824" s="70">
        <f>(TRUNC(PRODUCT($E$12:$E823),16))</f>
        <v>1.3409604057425899</v>
      </c>
      <c r="G824" s="70">
        <f t="shared" si="239"/>
        <v>1.2875387182986</v>
      </c>
      <c r="H824" s="70">
        <f t="shared" si="240"/>
        <v>1.0414913299999999</v>
      </c>
      <c r="I824" s="69">
        <f t="shared" si="229"/>
        <v>0.04</v>
      </c>
      <c r="J824" s="71">
        <f t="shared" si="230"/>
        <v>45184</v>
      </c>
      <c r="K824" s="72">
        <f t="shared" si="231"/>
        <v>89</v>
      </c>
      <c r="L824" s="73">
        <f t="shared" si="225"/>
        <v>89</v>
      </c>
      <c r="M824" s="74">
        <f t="shared" si="226"/>
        <v>1.0139481400000001</v>
      </c>
      <c r="N824" s="74">
        <f t="shared" si="227"/>
        <v>1.056018197</v>
      </c>
      <c r="O824" s="73">
        <f t="shared" si="232"/>
        <v>0</v>
      </c>
      <c r="P824" s="70">
        <f t="shared" si="233"/>
        <v>18.672769670000001</v>
      </c>
      <c r="Q824" s="70">
        <f t="shared" si="234"/>
        <v>0</v>
      </c>
      <c r="R824" s="75" t="str">
        <f t="shared" si="235"/>
        <v>J=</v>
      </c>
      <c r="S824" s="71">
        <f t="shared" si="236"/>
        <v>45366</v>
      </c>
      <c r="T824" s="8"/>
      <c r="U824" s="8"/>
      <c r="V824" s="8"/>
      <c r="W824" s="8"/>
      <c r="X824" s="1"/>
      <c r="Y824" s="8"/>
      <c r="Z824" s="8"/>
      <c r="AA824" s="8"/>
      <c r="AB824" s="8"/>
      <c r="AC824" s="8"/>
      <c r="AD824" s="9"/>
      <c r="AE824" s="8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</row>
    <row r="825" spans="1:191" x14ac:dyDescent="0.15">
      <c r="A825" s="68">
        <f t="shared" si="237"/>
        <v>45317</v>
      </c>
      <c r="B825" s="81">
        <f t="shared" si="228"/>
        <v>352.21554508999986</v>
      </c>
      <c r="C825" s="70">
        <f t="shared" si="224"/>
        <v>333.33399999999989</v>
      </c>
      <c r="D825" s="11">
        <f>IF(VLOOKUP(A825,[1]DI!$A$4:$B$15000,2)=0,D824,VLOOKUP(A825,[1]DI!$A$4:$B$15000,2))</f>
        <v>0.11650000000000001</v>
      </c>
      <c r="E825" s="70">
        <f t="shared" si="238"/>
        <v>1.0004373900000001</v>
      </c>
      <c r="F825" s="70">
        <f>(TRUNC(PRODUCT($E$12:$E824),16))</f>
        <v>1.3415469284144601</v>
      </c>
      <c r="G825" s="70">
        <f t="shared" si="239"/>
        <v>1.2875387182986</v>
      </c>
      <c r="H825" s="70">
        <f t="shared" si="240"/>
        <v>1.0419468599999999</v>
      </c>
      <c r="I825" s="69">
        <f t="shared" si="229"/>
        <v>0.04</v>
      </c>
      <c r="J825" s="71">
        <f t="shared" si="230"/>
        <v>45184</v>
      </c>
      <c r="K825" s="72">
        <f t="shared" si="231"/>
        <v>90</v>
      </c>
      <c r="L825" s="73">
        <f t="shared" si="225"/>
        <v>90</v>
      </c>
      <c r="M825" s="74">
        <f t="shared" si="226"/>
        <v>1.0141059610000001</v>
      </c>
      <c r="N825" s="74">
        <f t="shared" si="227"/>
        <v>1.056644522</v>
      </c>
      <c r="O825" s="73">
        <f t="shared" si="232"/>
        <v>0</v>
      </c>
      <c r="P825" s="70">
        <f t="shared" si="233"/>
        <v>18.881545089999999</v>
      </c>
      <c r="Q825" s="70">
        <f t="shared" si="234"/>
        <v>0</v>
      </c>
      <c r="R825" s="75" t="str">
        <f t="shared" si="235"/>
        <v>J=</v>
      </c>
      <c r="S825" s="71">
        <f t="shared" si="236"/>
        <v>45366</v>
      </c>
      <c r="T825" s="8"/>
      <c r="U825" s="8"/>
      <c r="V825" s="8"/>
      <c r="W825" s="8"/>
      <c r="X825" s="1"/>
      <c r="Y825" s="8"/>
      <c r="Z825" s="8"/>
      <c r="AA825" s="8"/>
      <c r="AB825" s="8"/>
      <c r="AC825" s="8"/>
      <c r="AD825" s="9"/>
      <c r="AE825" s="8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</row>
    <row r="826" spans="1:191" x14ac:dyDescent="0.15">
      <c r="A826" s="68">
        <f t="shared" si="237"/>
        <v>45320</v>
      </c>
      <c r="B826" s="81">
        <f t="shared" si="228"/>
        <v>352.42444750999988</v>
      </c>
      <c r="C826" s="70">
        <f t="shared" ref="C826:C889" si="241">(C825-Q825)</f>
        <v>333.33399999999989</v>
      </c>
      <c r="D826" s="11">
        <f>IF(VLOOKUP(A826,[1]DI!$A$4:$B$15000,2)=0,D825,VLOOKUP(A826,[1]DI!$A$4:$B$15000,2))</f>
        <v>0.11650000000000001</v>
      </c>
      <c r="E826" s="70">
        <f t="shared" si="238"/>
        <v>1.0004373900000001</v>
      </c>
      <c r="F826" s="70">
        <f>(TRUNC(PRODUCT($E$12:$E825),16))</f>
        <v>1.34213370762548</v>
      </c>
      <c r="G826" s="70">
        <f t="shared" si="239"/>
        <v>1.2875387182986</v>
      </c>
      <c r="H826" s="70">
        <f t="shared" si="240"/>
        <v>1.0424026</v>
      </c>
      <c r="I826" s="69">
        <f t="shared" si="229"/>
        <v>0.04</v>
      </c>
      <c r="J826" s="71">
        <f t="shared" si="230"/>
        <v>45184</v>
      </c>
      <c r="K826" s="72">
        <f t="shared" si="231"/>
        <v>91</v>
      </c>
      <c r="L826" s="73">
        <f t="shared" ref="L826:L889" si="242">IF(AND(K826=1,K825=1),1,IF(K826&gt;0,IF(K826=K825,K826+1,K826),0))</f>
        <v>91</v>
      </c>
      <c r="M826" s="74">
        <f t="shared" ref="M826:M889" si="243">ROUND((I826+1)^(L826/252),9)</f>
        <v>1.014263806</v>
      </c>
      <c r="N826" s="74">
        <f t="shared" ref="N826:N889" si="244">ROUND(H826*M826,9)</f>
        <v>1.0572712280000001</v>
      </c>
      <c r="O826" s="73">
        <f t="shared" si="232"/>
        <v>0</v>
      </c>
      <c r="P826" s="70">
        <f t="shared" si="233"/>
        <v>19.090447510000001</v>
      </c>
      <c r="Q826" s="70">
        <f t="shared" si="234"/>
        <v>0</v>
      </c>
      <c r="R826" s="75" t="str">
        <f t="shared" si="235"/>
        <v>J=</v>
      </c>
      <c r="S826" s="71">
        <f t="shared" si="236"/>
        <v>45366</v>
      </c>
      <c r="T826" s="8"/>
      <c r="U826" s="8"/>
      <c r="V826" s="8"/>
      <c r="W826" s="8"/>
      <c r="X826" s="1"/>
      <c r="Y826" s="8"/>
      <c r="Z826" s="8"/>
      <c r="AA826" s="8"/>
      <c r="AB826" s="8"/>
      <c r="AC826" s="8"/>
      <c r="AD826" s="9"/>
      <c r="AE826" s="8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</row>
    <row r="827" spans="1:191" x14ac:dyDescent="0.15">
      <c r="A827" s="68">
        <f t="shared" si="237"/>
        <v>45321</v>
      </c>
      <c r="B827" s="81">
        <f t="shared" si="228"/>
        <v>352.63347458999988</v>
      </c>
      <c r="C827" s="70">
        <f t="shared" si="241"/>
        <v>333.33399999999989</v>
      </c>
      <c r="D827" s="11">
        <f>IF(VLOOKUP(A827,[1]DI!$A$4:$B$15000,2)=0,D826,VLOOKUP(A827,[1]DI!$A$4:$B$15000,2))</f>
        <v>0.11650000000000001</v>
      </c>
      <c r="E827" s="70">
        <f t="shared" si="238"/>
        <v>1.0004373900000001</v>
      </c>
      <c r="F827" s="70">
        <f>(TRUNC(PRODUCT($E$12:$E826),16))</f>
        <v>1.3427207434878601</v>
      </c>
      <c r="G827" s="70">
        <f t="shared" si="239"/>
        <v>1.2875387182986</v>
      </c>
      <c r="H827" s="70">
        <f t="shared" si="240"/>
        <v>1.0428585399999999</v>
      </c>
      <c r="I827" s="69">
        <f t="shared" si="229"/>
        <v>0.04</v>
      </c>
      <c r="J827" s="71">
        <f t="shared" si="230"/>
        <v>45184</v>
      </c>
      <c r="K827" s="72">
        <f t="shared" si="231"/>
        <v>92</v>
      </c>
      <c r="L827" s="73">
        <f t="shared" si="242"/>
        <v>92</v>
      </c>
      <c r="M827" s="74">
        <f t="shared" si="243"/>
        <v>1.014421676</v>
      </c>
      <c r="N827" s="74">
        <f t="shared" si="244"/>
        <v>1.057898308</v>
      </c>
      <c r="O827" s="73">
        <f t="shared" si="232"/>
        <v>0</v>
      </c>
      <c r="P827" s="70">
        <f t="shared" si="233"/>
        <v>19.299474589999999</v>
      </c>
      <c r="Q827" s="70">
        <f t="shared" si="234"/>
        <v>0</v>
      </c>
      <c r="R827" s="75" t="str">
        <f t="shared" si="235"/>
        <v>J=</v>
      </c>
      <c r="S827" s="71">
        <f t="shared" si="236"/>
        <v>45366</v>
      </c>
      <c r="T827" s="8"/>
      <c r="U827" s="8"/>
      <c r="V827" s="8"/>
      <c r="W827" s="8"/>
      <c r="X827" s="1"/>
      <c r="Y827" s="8"/>
      <c r="Z827" s="8"/>
      <c r="AA827" s="8"/>
      <c r="AB827" s="8"/>
      <c r="AC827" s="8"/>
      <c r="AD827" s="9"/>
      <c r="AE827" s="8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</row>
    <row r="828" spans="1:191" x14ac:dyDescent="0.15">
      <c r="A828" s="68">
        <f t="shared" si="237"/>
        <v>45322</v>
      </c>
      <c r="B828" s="81">
        <f t="shared" si="228"/>
        <v>352.84262234999989</v>
      </c>
      <c r="C828" s="70">
        <f t="shared" si="241"/>
        <v>333.33399999999989</v>
      </c>
      <c r="D828" s="11">
        <f>IF(VLOOKUP(A828,[1]DI!$A$4:$B$15000,2)=0,D827,VLOOKUP(A828,[1]DI!$A$4:$B$15000,2))</f>
        <v>0.11650000000000001</v>
      </c>
      <c r="E828" s="70">
        <f t="shared" si="238"/>
        <v>1.0004373900000001</v>
      </c>
      <c r="F828" s="70">
        <f>(TRUNC(PRODUCT($E$12:$E827),16))</f>
        <v>1.3433080361138501</v>
      </c>
      <c r="G828" s="70">
        <f t="shared" si="239"/>
        <v>1.2875387182986</v>
      </c>
      <c r="H828" s="70">
        <f t="shared" si="240"/>
        <v>1.04331467</v>
      </c>
      <c r="I828" s="69">
        <f t="shared" si="229"/>
        <v>0.04</v>
      </c>
      <c r="J828" s="71">
        <f t="shared" si="230"/>
        <v>45184</v>
      </c>
      <c r="K828" s="72">
        <f t="shared" si="231"/>
        <v>93</v>
      </c>
      <c r="L828" s="73">
        <f t="shared" si="242"/>
        <v>93</v>
      </c>
      <c r="M828" s="74">
        <f t="shared" si="243"/>
        <v>1.0145795710000001</v>
      </c>
      <c r="N828" s="74">
        <f t="shared" si="244"/>
        <v>1.05852575</v>
      </c>
      <c r="O828" s="73">
        <f t="shared" si="232"/>
        <v>0</v>
      </c>
      <c r="P828" s="70">
        <f t="shared" si="233"/>
        <v>19.50862235</v>
      </c>
      <c r="Q828" s="70">
        <f t="shared" si="234"/>
        <v>0</v>
      </c>
      <c r="R828" s="75" t="str">
        <f t="shared" si="235"/>
        <v>J=</v>
      </c>
      <c r="S828" s="71">
        <f t="shared" si="236"/>
        <v>45366</v>
      </c>
      <c r="T828" s="8"/>
      <c r="U828" s="8"/>
      <c r="V828" s="8"/>
      <c r="W828" s="8"/>
      <c r="X828" s="1"/>
      <c r="Y828" s="8"/>
      <c r="Z828" s="8"/>
      <c r="AA828" s="8"/>
      <c r="AB828" s="8"/>
      <c r="AC828" s="8"/>
      <c r="AD828" s="9"/>
      <c r="AE828" s="8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</row>
    <row r="829" spans="1:191" x14ac:dyDescent="0.15">
      <c r="A829" s="68">
        <f t="shared" si="237"/>
        <v>45323</v>
      </c>
      <c r="B829" s="81">
        <f t="shared" si="228"/>
        <v>353.05189775999986</v>
      </c>
      <c r="C829" s="70">
        <f t="shared" si="241"/>
        <v>333.33399999999989</v>
      </c>
      <c r="D829" s="11">
        <f>IF(VLOOKUP(A829,[1]DI!$A$4:$B$15000,2)=0,D828,VLOOKUP(A829,[1]DI!$A$4:$B$15000,2))</f>
        <v>0.1115</v>
      </c>
      <c r="E829" s="70">
        <f t="shared" si="238"/>
        <v>1.00041957</v>
      </c>
      <c r="F829" s="70">
        <f>(TRUNC(PRODUCT($E$12:$E828),16))</f>
        <v>1.3438955856157699</v>
      </c>
      <c r="G829" s="70">
        <f t="shared" si="239"/>
        <v>1.2875387182986</v>
      </c>
      <c r="H829" s="70">
        <f t="shared" si="240"/>
        <v>1.0437710099999999</v>
      </c>
      <c r="I829" s="69">
        <f t="shared" si="229"/>
        <v>0.04</v>
      </c>
      <c r="J829" s="71">
        <f t="shared" si="230"/>
        <v>45184</v>
      </c>
      <c r="K829" s="72">
        <f t="shared" si="231"/>
        <v>94</v>
      </c>
      <c r="L829" s="73">
        <f t="shared" si="242"/>
        <v>94</v>
      </c>
      <c r="M829" s="74">
        <f t="shared" si="243"/>
        <v>1.0147374899999999</v>
      </c>
      <c r="N829" s="74">
        <f t="shared" si="244"/>
        <v>1.0591535750000001</v>
      </c>
      <c r="O829" s="73">
        <f t="shared" si="232"/>
        <v>0</v>
      </c>
      <c r="P829" s="70">
        <f t="shared" si="233"/>
        <v>19.71789776</v>
      </c>
      <c r="Q829" s="70">
        <f t="shared" si="234"/>
        <v>0</v>
      </c>
      <c r="R829" s="75" t="str">
        <f t="shared" si="235"/>
        <v>J=</v>
      </c>
      <c r="S829" s="71">
        <f t="shared" si="236"/>
        <v>45366</v>
      </c>
      <c r="T829" s="8"/>
      <c r="U829" s="8"/>
      <c r="V829" s="8"/>
      <c r="W829" s="8"/>
      <c r="X829" s="1"/>
      <c r="Y829" s="8"/>
      <c r="Z829" s="8"/>
      <c r="AA829" s="8"/>
      <c r="AB829" s="8"/>
      <c r="AC829" s="8"/>
      <c r="AD829" s="9"/>
      <c r="AE829" s="8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</row>
    <row r="830" spans="1:191" x14ac:dyDescent="0.15">
      <c r="A830" s="68">
        <f t="shared" si="237"/>
        <v>45324</v>
      </c>
      <c r="B830" s="81">
        <f t="shared" si="228"/>
        <v>353.25500149999988</v>
      </c>
      <c r="C830" s="70">
        <f t="shared" si="241"/>
        <v>333.33399999999989</v>
      </c>
      <c r="D830" s="11">
        <f>IF(VLOOKUP(A830,[1]DI!$A$4:$B$15000,2)=0,D829,VLOOKUP(A830,[1]DI!$A$4:$B$15000,2))</f>
        <v>0.1115</v>
      </c>
      <c r="E830" s="70">
        <f t="shared" si="238"/>
        <v>1.00041957</v>
      </c>
      <c r="F830" s="70">
        <f>(TRUNC(PRODUCT($E$12:$E829),16))</f>
        <v>1.34445944388662</v>
      </c>
      <c r="G830" s="70">
        <f t="shared" si="239"/>
        <v>1.2875387182986</v>
      </c>
      <c r="H830" s="70">
        <f t="shared" si="240"/>
        <v>1.0442089400000001</v>
      </c>
      <c r="I830" s="69">
        <f t="shared" si="229"/>
        <v>0.04</v>
      </c>
      <c r="J830" s="71">
        <f t="shared" si="230"/>
        <v>45184</v>
      </c>
      <c r="K830" s="72">
        <f t="shared" si="231"/>
        <v>95</v>
      </c>
      <c r="L830" s="73">
        <f t="shared" si="242"/>
        <v>95</v>
      </c>
      <c r="M830" s="74">
        <f t="shared" si="243"/>
        <v>1.014895434</v>
      </c>
      <c r="N830" s="74">
        <f t="shared" si="244"/>
        <v>1.059762885</v>
      </c>
      <c r="O830" s="73">
        <f t="shared" si="232"/>
        <v>0</v>
      </c>
      <c r="P830" s="70">
        <f t="shared" si="233"/>
        <v>19.921001499999999</v>
      </c>
      <c r="Q830" s="70">
        <f t="shared" si="234"/>
        <v>0</v>
      </c>
      <c r="R830" s="75" t="str">
        <f t="shared" si="235"/>
        <v>J=</v>
      </c>
      <c r="S830" s="71">
        <f t="shared" si="236"/>
        <v>45366</v>
      </c>
      <c r="T830" s="8"/>
      <c r="U830" s="8"/>
      <c r="V830" s="8"/>
      <c r="W830" s="8"/>
      <c r="X830" s="1"/>
      <c r="Y830" s="8"/>
      <c r="Z830" s="8"/>
      <c r="AA830" s="8"/>
      <c r="AB830" s="8"/>
      <c r="AC830" s="8"/>
      <c r="AD830" s="9"/>
      <c r="AE830" s="8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</row>
    <row r="831" spans="1:191" x14ac:dyDescent="0.15">
      <c r="A831" s="68">
        <f t="shared" si="237"/>
        <v>45327</v>
      </c>
      <c r="B831" s="81">
        <f t="shared" si="228"/>
        <v>353.45822423999988</v>
      </c>
      <c r="C831" s="70">
        <f t="shared" si="241"/>
        <v>333.33399999999989</v>
      </c>
      <c r="D831" s="11">
        <f>IF(VLOOKUP(A831,[1]DI!$A$4:$B$15000,2)=0,D830,VLOOKUP(A831,[1]DI!$A$4:$B$15000,2))</f>
        <v>0.1115</v>
      </c>
      <c r="E831" s="70">
        <f t="shared" si="238"/>
        <v>1.00041957</v>
      </c>
      <c r="F831" s="70">
        <f>(TRUNC(PRODUCT($E$12:$E830),16))</f>
        <v>1.3450235387355001</v>
      </c>
      <c r="G831" s="70">
        <f t="shared" si="239"/>
        <v>1.2875387182986</v>
      </c>
      <c r="H831" s="70">
        <f t="shared" si="240"/>
        <v>1.04464706</v>
      </c>
      <c r="I831" s="69">
        <f t="shared" si="229"/>
        <v>0.04</v>
      </c>
      <c r="J831" s="71">
        <f t="shared" si="230"/>
        <v>45184</v>
      </c>
      <c r="K831" s="72">
        <f t="shared" si="231"/>
        <v>96</v>
      </c>
      <c r="L831" s="73">
        <f t="shared" si="242"/>
        <v>96</v>
      </c>
      <c r="M831" s="74">
        <f t="shared" si="243"/>
        <v>1.0150534019999999</v>
      </c>
      <c r="N831" s="74">
        <f t="shared" si="244"/>
        <v>1.060372552</v>
      </c>
      <c r="O831" s="73">
        <f t="shared" si="232"/>
        <v>0</v>
      </c>
      <c r="P831" s="70">
        <f t="shared" si="233"/>
        <v>20.12422424</v>
      </c>
      <c r="Q831" s="70">
        <f t="shared" si="234"/>
        <v>0</v>
      </c>
      <c r="R831" s="75" t="str">
        <f t="shared" si="235"/>
        <v>J=</v>
      </c>
      <c r="S831" s="71">
        <f t="shared" si="236"/>
        <v>45366</v>
      </c>
      <c r="T831" s="8"/>
      <c r="U831" s="8"/>
      <c r="V831" s="8"/>
      <c r="W831" s="8"/>
      <c r="X831" s="1"/>
      <c r="Y831" s="8"/>
      <c r="Z831" s="8"/>
      <c r="AA831" s="8"/>
      <c r="AB831" s="8"/>
      <c r="AC831" s="8"/>
      <c r="AD831" s="9"/>
      <c r="AE831" s="8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</row>
    <row r="832" spans="1:191" x14ac:dyDescent="0.15">
      <c r="A832" s="68">
        <f t="shared" si="237"/>
        <v>45328</v>
      </c>
      <c r="B832" s="81">
        <f t="shared" si="228"/>
        <v>353.66156264999989</v>
      </c>
      <c r="C832" s="70">
        <f t="shared" si="241"/>
        <v>333.33399999999989</v>
      </c>
      <c r="D832" s="11">
        <f>IF(VLOOKUP(A832,[1]DI!$A$4:$B$15000,2)=0,D831,VLOOKUP(A832,[1]DI!$A$4:$B$15000,2))</f>
        <v>0.1115</v>
      </c>
      <c r="E832" s="70">
        <f t="shared" si="238"/>
        <v>1.00041957</v>
      </c>
      <c r="F832" s="70">
        <f>(TRUNC(PRODUCT($E$12:$E831),16))</f>
        <v>1.34558787026164</v>
      </c>
      <c r="G832" s="70">
        <f t="shared" si="239"/>
        <v>1.2875387182986</v>
      </c>
      <c r="H832" s="70">
        <f t="shared" si="240"/>
        <v>1.0450853600000001</v>
      </c>
      <c r="I832" s="69">
        <f t="shared" si="229"/>
        <v>0.04</v>
      </c>
      <c r="J832" s="71">
        <f t="shared" si="230"/>
        <v>45184</v>
      </c>
      <c r="K832" s="72">
        <f t="shared" si="231"/>
        <v>97</v>
      </c>
      <c r="L832" s="73">
        <f t="shared" si="242"/>
        <v>97</v>
      </c>
      <c r="M832" s="74">
        <f t="shared" si="243"/>
        <v>1.0152113949999999</v>
      </c>
      <c r="N832" s="74">
        <f t="shared" si="244"/>
        <v>1.0609825660000001</v>
      </c>
      <c r="O832" s="73">
        <f t="shared" si="232"/>
        <v>0</v>
      </c>
      <c r="P832" s="70">
        <f t="shared" si="233"/>
        <v>20.327562650000001</v>
      </c>
      <c r="Q832" s="70">
        <f t="shared" si="234"/>
        <v>0</v>
      </c>
      <c r="R832" s="75" t="str">
        <f t="shared" si="235"/>
        <v>J=</v>
      </c>
      <c r="S832" s="71">
        <f t="shared" si="236"/>
        <v>45366</v>
      </c>
      <c r="T832" s="8"/>
      <c r="U832" s="8"/>
      <c r="V832" s="8"/>
      <c r="W832" s="8"/>
      <c r="X832" s="1"/>
      <c r="Y832" s="8"/>
      <c r="Z832" s="8"/>
      <c r="AA832" s="8"/>
      <c r="AB832" s="8"/>
      <c r="AC832" s="8"/>
      <c r="AD832" s="9"/>
      <c r="AE832" s="8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</row>
    <row r="833" spans="1:191" x14ac:dyDescent="0.15">
      <c r="A833" s="68">
        <f t="shared" si="237"/>
        <v>45329</v>
      </c>
      <c r="B833" s="81">
        <f t="shared" si="228"/>
        <v>353.86502038999987</v>
      </c>
      <c r="C833" s="70">
        <f t="shared" si="241"/>
        <v>333.33399999999989</v>
      </c>
      <c r="D833" s="11">
        <f>IF(VLOOKUP(A833,[1]DI!$A$4:$B$15000,2)=0,D832,VLOOKUP(A833,[1]DI!$A$4:$B$15000,2))</f>
        <v>0.1115</v>
      </c>
      <c r="E833" s="70">
        <f t="shared" si="238"/>
        <v>1.00041957</v>
      </c>
      <c r="F833" s="70">
        <f>(TRUNC(PRODUCT($E$12:$E832),16))</f>
        <v>1.3461524385643699</v>
      </c>
      <c r="G833" s="70">
        <f t="shared" si="239"/>
        <v>1.2875387182986</v>
      </c>
      <c r="H833" s="70">
        <f t="shared" si="240"/>
        <v>1.0455238499999999</v>
      </c>
      <c r="I833" s="69">
        <f t="shared" si="229"/>
        <v>0.04</v>
      </c>
      <c r="J833" s="71">
        <f t="shared" si="230"/>
        <v>45184</v>
      </c>
      <c r="K833" s="72">
        <f t="shared" si="231"/>
        <v>98</v>
      </c>
      <c r="L833" s="73">
        <f t="shared" si="242"/>
        <v>98</v>
      </c>
      <c r="M833" s="74">
        <f t="shared" si="243"/>
        <v>1.0153694129999999</v>
      </c>
      <c r="N833" s="74">
        <f t="shared" si="244"/>
        <v>1.061592938</v>
      </c>
      <c r="O833" s="73">
        <f t="shared" si="232"/>
        <v>0</v>
      </c>
      <c r="P833" s="70">
        <f t="shared" si="233"/>
        <v>20.531020389999998</v>
      </c>
      <c r="Q833" s="70">
        <f t="shared" si="234"/>
        <v>0</v>
      </c>
      <c r="R833" s="75" t="str">
        <f t="shared" si="235"/>
        <v>J=</v>
      </c>
      <c r="S833" s="71">
        <f t="shared" si="236"/>
        <v>45366</v>
      </c>
      <c r="T833" s="8"/>
      <c r="U833" s="8"/>
      <c r="V833" s="8"/>
      <c r="W833" s="8"/>
      <c r="X833" s="1"/>
      <c r="Y833" s="8"/>
      <c r="Z833" s="8"/>
      <c r="AA833" s="8"/>
      <c r="AB833" s="8"/>
      <c r="AC833" s="8"/>
      <c r="AD833" s="9"/>
      <c r="AE833" s="8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</row>
    <row r="834" spans="1:191" x14ac:dyDescent="0.15">
      <c r="A834" s="68">
        <f t="shared" si="237"/>
        <v>45330</v>
      </c>
      <c r="B834" s="81">
        <f t="shared" si="228"/>
        <v>354.06859345999987</v>
      </c>
      <c r="C834" s="70">
        <f t="shared" si="241"/>
        <v>333.33399999999989</v>
      </c>
      <c r="D834" s="11">
        <f>IF(VLOOKUP(A834,[1]DI!$A$4:$B$15000,2)=0,D833,VLOOKUP(A834,[1]DI!$A$4:$B$15000,2))</f>
        <v>0.1115</v>
      </c>
      <c r="E834" s="70">
        <f t="shared" si="238"/>
        <v>1.00041957</v>
      </c>
      <c r="F834" s="70">
        <f>(TRUNC(PRODUCT($E$12:$E833),16))</f>
        <v>1.3467172437430199</v>
      </c>
      <c r="G834" s="70">
        <f t="shared" si="239"/>
        <v>1.2875387182986</v>
      </c>
      <c r="H834" s="70">
        <f t="shared" si="240"/>
        <v>1.04596252</v>
      </c>
      <c r="I834" s="69">
        <f t="shared" si="229"/>
        <v>0.04</v>
      </c>
      <c r="J834" s="71">
        <f t="shared" si="230"/>
        <v>45184</v>
      </c>
      <c r="K834" s="72">
        <f t="shared" si="231"/>
        <v>99</v>
      </c>
      <c r="L834" s="73">
        <f t="shared" si="242"/>
        <v>99</v>
      </c>
      <c r="M834" s="74">
        <f t="shared" si="243"/>
        <v>1.015527455</v>
      </c>
      <c r="N834" s="74">
        <f t="shared" si="244"/>
        <v>1.0622036560000001</v>
      </c>
      <c r="O834" s="73">
        <f t="shared" si="232"/>
        <v>0</v>
      </c>
      <c r="P834" s="70">
        <f t="shared" si="233"/>
        <v>20.734593459999999</v>
      </c>
      <c r="Q834" s="70">
        <f t="shared" si="234"/>
        <v>0</v>
      </c>
      <c r="R834" s="75" t="str">
        <f t="shared" si="235"/>
        <v>J=</v>
      </c>
      <c r="S834" s="71">
        <f t="shared" si="236"/>
        <v>45366</v>
      </c>
      <c r="T834" s="8"/>
      <c r="U834" s="8"/>
      <c r="V834" s="8"/>
      <c r="W834" s="8"/>
      <c r="X834" s="1"/>
      <c r="Y834" s="8"/>
      <c r="Z834" s="8"/>
      <c r="AA834" s="8"/>
      <c r="AB834" s="8"/>
      <c r="AC834" s="8"/>
      <c r="AD834" s="9"/>
      <c r="AE834" s="8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</row>
    <row r="835" spans="1:191" x14ac:dyDescent="0.15">
      <c r="A835" s="68">
        <f t="shared" si="237"/>
        <v>45331</v>
      </c>
      <c r="B835" s="81">
        <f t="shared" si="228"/>
        <v>354.27228553999987</v>
      </c>
      <c r="C835" s="70">
        <f t="shared" si="241"/>
        <v>333.33399999999989</v>
      </c>
      <c r="D835" s="11">
        <f>IF(VLOOKUP(A835,[1]DI!$A$4:$B$15000,2)=0,D834,VLOOKUP(A835,[1]DI!$A$4:$B$15000,2))</f>
        <v>0.1115</v>
      </c>
      <c r="E835" s="70">
        <f t="shared" si="238"/>
        <v>1.00041957</v>
      </c>
      <c r="F835" s="70">
        <f>(TRUNC(PRODUCT($E$12:$E834),16))</f>
        <v>1.34728228589697</v>
      </c>
      <c r="G835" s="70">
        <f t="shared" si="239"/>
        <v>1.2875387182986</v>
      </c>
      <c r="H835" s="70">
        <f t="shared" si="240"/>
        <v>1.04640138</v>
      </c>
      <c r="I835" s="69">
        <f t="shared" si="229"/>
        <v>0.04</v>
      </c>
      <c r="J835" s="71">
        <f t="shared" si="230"/>
        <v>45184</v>
      </c>
      <c r="K835" s="72">
        <f t="shared" si="231"/>
        <v>100</v>
      </c>
      <c r="L835" s="73">
        <f t="shared" si="242"/>
        <v>100</v>
      </c>
      <c r="M835" s="74">
        <f t="shared" si="243"/>
        <v>1.015685521</v>
      </c>
      <c r="N835" s="74">
        <f t="shared" si="244"/>
        <v>1.062814731</v>
      </c>
      <c r="O835" s="73">
        <f t="shared" si="232"/>
        <v>0</v>
      </c>
      <c r="P835" s="70">
        <f t="shared" si="233"/>
        <v>20.938285539999999</v>
      </c>
      <c r="Q835" s="70">
        <f t="shared" si="234"/>
        <v>0</v>
      </c>
      <c r="R835" s="75" t="str">
        <f t="shared" si="235"/>
        <v>J=</v>
      </c>
      <c r="S835" s="71">
        <f t="shared" si="236"/>
        <v>45366</v>
      </c>
      <c r="T835" s="8"/>
      <c r="U835" s="8"/>
      <c r="V835" s="8"/>
      <c r="W835" s="8"/>
      <c r="X835" s="1"/>
      <c r="Y835" s="8"/>
      <c r="Z835" s="8"/>
      <c r="AA835" s="8"/>
      <c r="AB835" s="8"/>
      <c r="AC835" s="8"/>
      <c r="AD835" s="9"/>
      <c r="AE835" s="8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</row>
    <row r="836" spans="1:191" x14ac:dyDescent="0.15">
      <c r="A836" s="68">
        <f t="shared" si="237"/>
        <v>45336</v>
      </c>
      <c r="B836" s="81">
        <f t="shared" si="228"/>
        <v>354.47609027999988</v>
      </c>
      <c r="C836" s="70">
        <f t="shared" si="241"/>
        <v>333.33399999999989</v>
      </c>
      <c r="D836" s="11">
        <f>IF(VLOOKUP(A836,[1]DI!$A$4:$B$15000,2)=0,D835,VLOOKUP(A836,[1]DI!$A$4:$B$15000,2))</f>
        <v>0.1115</v>
      </c>
      <c r="E836" s="70">
        <f t="shared" si="238"/>
        <v>1.00041957</v>
      </c>
      <c r="F836" s="70">
        <f>(TRUNC(PRODUCT($E$12:$E835),16))</f>
        <v>1.3478475651256701</v>
      </c>
      <c r="G836" s="70">
        <f t="shared" si="239"/>
        <v>1.2875387182986</v>
      </c>
      <c r="H836" s="70">
        <f t="shared" si="240"/>
        <v>1.0468404099999999</v>
      </c>
      <c r="I836" s="69">
        <f t="shared" si="229"/>
        <v>0.04</v>
      </c>
      <c r="J836" s="71">
        <f t="shared" si="230"/>
        <v>45184</v>
      </c>
      <c r="K836" s="72">
        <f t="shared" si="231"/>
        <v>101</v>
      </c>
      <c r="L836" s="73">
        <f t="shared" si="242"/>
        <v>101</v>
      </c>
      <c r="M836" s="74">
        <f t="shared" si="243"/>
        <v>1.0158436129999999</v>
      </c>
      <c r="N836" s="74">
        <f t="shared" si="244"/>
        <v>1.0634261439999999</v>
      </c>
      <c r="O836" s="73">
        <f t="shared" si="232"/>
        <v>0</v>
      </c>
      <c r="P836" s="70">
        <f t="shared" si="233"/>
        <v>21.142090280000001</v>
      </c>
      <c r="Q836" s="70">
        <f t="shared" si="234"/>
        <v>0</v>
      </c>
      <c r="R836" s="75" t="str">
        <f t="shared" si="235"/>
        <v>J=</v>
      </c>
      <c r="S836" s="71">
        <f t="shared" si="236"/>
        <v>45366</v>
      </c>
      <c r="T836" s="8"/>
      <c r="U836" s="8"/>
      <c r="V836" s="8"/>
      <c r="W836" s="8"/>
      <c r="X836" s="1"/>
      <c r="Y836" s="8"/>
      <c r="Z836" s="8"/>
      <c r="AA836" s="8"/>
      <c r="AB836" s="8"/>
      <c r="AC836" s="8"/>
      <c r="AD836" s="9"/>
      <c r="AE836" s="8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</row>
    <row r="837" spans="1:191" x14ac:dyDescent="0.15">
      <c r="A837" s="68">
        <f t="shared" si="237"/>
        <v>45337</v>
      </c>
      <c r="B837" s="81">
        <f t="shared" si="228"/>
        <v>354.68001768999989</v>
      </c>
      <c r="C837" s="70">
        <f t="shared" si="241"/>
        <v>333.33399999999989</v>
      </c>
      <c r="D837" s="11">
        <f>IF(VLOOKUP(A837,[1]DI!$A$4:$B$15000,2)=0,D836,VLOOKUP(A837,[1]DI!$A$4:$B$15000,2))</f>
        <v>0.1115</v>
      </c>
      <c r="E837" s="70">
        <f t="shared" si="238"/>
        <v>1.00041957</v>
      </c>
      <c r="F837" s="70">
        <f>(TRUNC(PRODUCT($E$12:$E836),16))</f>
        <v>1.34841308152857</v>
      </c>
      <c r="G837" s="70">
        <f t="shared" si="239"/>
        <v>1.2875387182986</v>
      </c>
      <c r="H837" s="70">
        <f t="shared" si="240"/>
        <v>1.04727964</v>
      </c>
      <c r="I837" s="69">
        <f t="shared" si="229"/>
        <v>0.04</v>
      </c>
      <c r="J837" s="71">
        <f t="shared" si="230"/>
        <v>45184</v>
      </c>
      <c r="K837" s="72">
        <f t="shared" si="231"/>
        <v>102</v>
      </c>
      <c r="L837" s="73">
        <f t="shared" si="242"/>
        <v>102</v>
      </c>
      <c r="M837" s="74">
        <f t="shared" si="243"/>
        <v>1.0160017290000001</v>
      </c>
      <c r="N837" s="74">
        <f t="shared" si="244"/>
        <v>1.0640379250000001</v>
      </c>
      <c r="O837" s="73">
        <f t="shared" si="232"/>
        <v>0</v>
      </c>
      <c r="P837" s="70">
        <f t="shared" si="233"/>
        <v>21.34601769</v>
      </c>
      <c r="Q837" s="70">
        <f t="shared" si="234"/>
        <v>0</v>
      </c>
      <c r="R837" s="75" t="str">
        <f t="shared" si="235"/>
        <v>J=</v>
      </c>
      <c r="S837" s="71">
        <f t="shared" si="236"/>
        <v>45366</v>
      </c>
      <c r="T837" s="8"/>
      <c r="U837" s="8"/>
      <c r="V837" s="8"/>
      <c r="W837" s="8"/>
      <c r="X837" s="1"/>
      <c r="Y837" s="8"/>
      <c r="Z837" s="8"/>
      <c r="AA837" s="8"/>
      <c r="AB837" s="8"/>
      <c r="AC837" s="8"/>
      <c r="AD837" s="9"/>
      <c r="AE837" s="8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</row>
    <row r="838" spans="1:191" x14ac:dyDescent="0.15">
      <c r="A838" s="68">
        <f t="shared" si="237"/>
        <v>45338</v>
      </c>
      <c r="B838" s="81">
        <f t="shared" si="228"/>
        <v>354.88405709999989</v>
      </c>
      <c r="C838" s="70">
        <f t="shared" si="241"/>
        <v>333.33399999999989</v>
      </c>
      <c r="D838" s="11">
        <f>IF(VLOOKUP(A838,[1]DI!$A$4:$B$15000,2)=0,D837,VLOOKUP(A838,[1]DI!$A$4:$B$15000,2))</f>
        <v>0.1115</v>
      </c>
      <c r="E838" s="70">
        <f t="shared" si="238"/>
        <v>1.00041957</v>
      </c>
      <c r="F838" s="70">
        <f>(TRUNC(PRODUCT($E$12:$E837),16))</f>
        <v>1.3489788352051799</v>
      </c>
      <c r="G838" s="70">
        <f t="shared" si="239"/>
        <v>1.2875387182986</v>
      </c>
      <c r="H838" s="70">
        <f t="shared" si="240"/>
        <v>1.04771904</v>
      </c>
      <c r="I838" s="69">
        <f t="shared" si="229"/>
        <v>0.04</v>
      </c>
      <c r="J838" s="71">
        <f t="shared" si="230"/>
        <v>45184</v>
      </c>
      <c r="K838" s="72">
        <f t="shared" si="231"/>
        <v>103</v>
      </c>
      <c r="L838" s="73">
        <f t="shared" si="242"/>
        <v>103</v>
      </c>
      <c r="M838" s="74">
        <f t="shared" si="243"/>
        <v>1.016159869</v>
      </c>
      <c r="N838" s="74">
        <f t="shared" si="244"/>
        <v>1.064650042</v>
      </c>
      <c r="O838" s="73">
        <f t="shared" si="232"/>
        <v>0</v>
      </c>
      <c r="P838" s="70">
        <f t="shared" si="233"/>
        <v>21.5500571</v>
      </c>
      <c r="Q838" s="70">
        <f t="shared" si="234"/>
        <v>0</v>
      </c>
      <c r="R838" s="75" t="str">
        <f t="shared" si="235"/>
        <v>J=</v>
      </c>
      <c r="S838" s="71">
        <f t="shared" si="236"/>
        <v>45366</v>
      </c>
      <c r="T838" s="8"/>
      <c r="U838" s="8"/>
      <c r="V838" s="8"/>
      <c r="W838" s="8"/>
      <c r="X838" s="1"/>
      <c r="Y838" s="8"/>
      <c r="Z838" s="8"/>
      <c r="AA838" s="8"/>
      <c r="AB838" s="8"/>
      <c r="AC838" s="8"/>
      <c r="AD838" s="9"/>
      <c r="AE838" s="8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</row>
    <row r="839" spans="1:191" x14ac:dyDescent="0.15">
      <c r="A839" s="68">
        <f t="shared" si="237"/>
        <v>45341</v>
      </c>
      <c r="B839" s="81">
        <f t="shared" si="228"/>
        <v>355.08821949999987</v>
      </c>
      <c r="C839" s="70">
        <f t="shared" si="241"/>
        <v>333.33399999999989</v>
      </c>
      <c r="D839" s="11">
        <f>IF(VLOOKUP(A839,[1]DI!$A$4:$B$15000,2)=0,D838,VLOOKUP(A839,[1]DI!$A$4:$B$15000,2))</f>
        <v>0.1115</v>
      </c>
      <c r="E839" s="70">
        <f t="shared" si="238"/>
        <v>1.00041957</v>
      </c>
      <c r="F839" s="70">
        <f>(TRUNC(PRODUCT($E$12:$E838),16))</f>
        <v>1.34954482625507</v>
      </c>
      <c r="G839" s="70">
        <f t="shared" si="239"/>
        <v>1.2875387182986</v>
      </c>
      <c r="H839" s="70">
        <f t="shared" si="240"/>
        <v>1.04815864</v>
      </c>
      <c r="I839" s="69">
        <f t="shared" si="229"/>
        <v>0.04</v>
      </c>
      <c r="J839" s="71">
        <f t="shared" si="230"/>
        <v>45184</v>
      </c>
      <c r="K839" s="72">
        <f t="shared" si="231"/>
        <v>104</v>
      </c>
      <c r="L839" s="73">
        <f t="shared" si="242"/>
        <v>104</v>
      </c>
      <c r="M839" s="74">
        <f t="shared" si="243"/>
        <v>1.016318034</v>
      </c>
      <c r="N839" s="74">
        <f t="shared" si="244"/>
        <v>1.0652625280000001</v>
      </c>
      <c r="O839" s="73">
        <f t="shared" si="232"/>
        <v>0</v>
      </c>
      <c r="P839" s="70">
        <f t="shared" si="233"/>
        <v>21.754219500000001</v>
      </c>
      <c r="Q839" s="70">
        <f t="shared" si="234"/>
        <v>0</v>
      </c>
      <c r="R839" s="75" t="str">
        <f t="shared" si="235"/>
        <v>J=</v>
      </c>
      <c r="S839" s="71">
        <f t="shared" si="236"/>
        <v>45366</v>
      </c>
      <c r="T839" s="8"/>
      <c r="U839" s="8"/>
      <c r="V839" s="8"/>
      <c r="W839" s="8"/>
      <c r="X839" s="1"/>
      <c r="Y839" s="8"/>
      <c r="Z839" s="8"/>
      <c r="AA839" s="8"/>
      <c r="AB839" s="8"/>
      <c r="AC839" s="8"/>
      <c r="AD839" s="9"/>
      <c r="AE839" s="8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</row>
    <row r="840" spans="1:191" x14ac:dyDescent="0.15">
      <c r="A840" s="68">
        <f t="shared" si="237"/>
        <v>45342</v>
      </c>
      <c r="B840" s="81">
        <f t="shared" si="228"/>
        <v>355.29249457999987</v>
      </c>
      <c r="C840" s="70">
        <f t="shared" si="241"/>
        <v>333.33399999999989</v>
      </c>
      <c r="D840" s="11">
        <f>IF(VLOOKUP(A840,[1]DI!$A$4:$B$15000,2)=0,D839,VLOOKUP(A840,[1]DI!$A$4:$B$15000,2))</f>
        <v>0.1115</v>
      </c>
      <c r="E840" s="70">
        <f t="shared" si="238"/>
        <v>1.00041957</v>
      </c>
      <c r="F840" s="70">
        <f>(TRUNC(PRODUCT($E$12:$E839),16))</f>
        <v>1.3501110547778199</v>
      </c>
      <c r="G840" s="70">
        <f t="shared" si="239"/>
        <v>1.2875387182986</v>
      </c>
      <c r="H840" s="70">
        <f t="shared" si="240"/>
        <v>1.0485984100000001</v>
      </c>
      <c r="I840" s="69">
        <f t="shared" si="229"/>
        <v>0.04</v>
      </c>
      <c r="J840" s="71">
        <f t="shared" si="230"/>
        <v>45184</v>
      </c>
      <c r="K840" s="72">
        <f t="shared" si="231"/>
        <v>105</v>
      </c>
      <c r="L840" s="73">
        <f t="shared" si="242"/>
        <v>105</v>
      </c>
      <c r="M840" s="74">
        <f t="shared" si="243"/>
        <v>1.016476224</v>
      </c>
      <c r="N840" s="74">
        <f t="shared" si="244"/>
        <v>1.0658753519999999</v>
      </c>
      <c r="O840" s="73">
        <f t="shared" si="232"/>
        <v>0</v>
      </c>
      <c r="P840" s="70">
        <f t="shared" si="233"/>
        <v>21.95849458</v>
      </c>
      <c r="Q840" s="70">
        <f t="shared" si="234"/>
        <v>0</v>
      </c>
      <c r="R840" s="75" t="str">
        <f t="shared" si="235"/>
        <v>J=</v>
      </c>
      <c r="S840" s="71">
        <f t="shared" si="236"/>
        <v>45366</v>
      </c>
      <c r="T840" s="8"/>
      <c r="U840" s="8"/>
      <c r="V840" s="8"/>
      <c r="W840" s="8"/>
      <c r="X840" s="1"/>
      <c r="Y840" s="8"/>
      <c r="Z840" s="8"/>
      <c r="AA840" s="8"/>
      <c r="AB840" s="8"/>
      <c r="AC840" s="8"/>
      <c r="AD840" s="9"/>
      <c r="AE840" s="8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</row>
    <row r="841" spans="1:191" x14ac:dyDescent="0.15">
      <c r="A841" s="68">
        <f t="shared" si="237"/>
        <v>45343</v>
      </c>
      <c r="B841" s="81">
        <f t="shared" si="228"/>
        <v>355.49688898999989</v>
      </c>
      <c r="C841" s="70">
        <f t="shared" si="241"/>
        <v>333.33399999999989</v>
      </c>
      <c r="D841" s="11">
        <f>IF(VLOOKUP(A841,[1]DI!$A$4:$B$15000,2)=0,D840,VLOOKUP(A841,[1]DI!$A$4:$B$15000,2))</f>
        <v>0.1115</v>
      </c>
      <c r="E841" s="70">
        <f t="shared" si="238"/>
        <v>1.00041957</v>
      </c>
      <c r="F841" s="70">
        <f>(TRUNC(PRODUCT($E$12:$E840),16))</f>
        <v>1.3506775208730799</v>
      </c>
      <c r="G841" s="70">
        <f t="shared" si="239"/>
        <v>1.2875387182986</v>
      </c>
      <c r="H841" s="70">
        <f t="shared" si="240"/>
        <v>1.0490383700000001</v>
      </c>
      <c r="I841" s="69">
        <f t="shared" si="229"/>
        <v>0.04</v>
      </c>
      <c r="J841" s="71">
        <f t="shared" si="230"/>
        <v>45184</v>
      </c>
      <c r="K841" s="72">
        <f t="shared" si="231"/>
        <v>106</v>
      </c>
      <c r="L841" s="73">
        <f t="shared" si="242"/>
        <v>106</v>
      </c>
      <c r="M841" s="74">
        <f t="shared" si="243"/>
        <v>1.0166344380000001</v>
      </c>
      <c r="N841" s="74">
        <f t="shared" si="244"/>
        <v>1.0664885340000001</v>
      </c>
      <c r="O841" s="73">
        <f t="shared" si="232"/>
        <v>0</v>
      </c>
      <c r="P841" s="70">
        <f t="shared" si="233"/>
        <v>22.162888989999999</v>
      </c>
      <c r="Q841" s="70">
        <f t="shared" si="234"/>
        <v>0</v>
      </c>
      <c r="R841" s="75" t="str">
        <f t="shared" si="235"/>
        <v>J=</v>
      </c>
      <c r="S841" s="71">
        <f t="shared" si="236"/>
        <v>45366</v>
      </c>
      <c r="T841" s="8"/>
      <c r="U841" s="8"/>
      <c r="V841" s="8"/>
      <c r="W841" s="8"/>
      <c r="X841" s="1"/>
      <c r="Y841" s="8"/>
      <c r="Z841" s="8"/>
      <c r="AA841" s="8"/>
      <c r="AB841" s="8"/>
      <c r="AC841" s="8"/>
      <c r="AD841" s="9"/>
      <c r="AE841" s="8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</row>
    <row r="842" spans="1:191" x14ac:dyDescent="0.15">
      <c r="A842" s="68">
        <f t="shared" si="237"/>
        <v>45344</v>
      </c>
      <c r="B842" s="81">
        <f t="shared" si="228"/>
        <v>355.70140272999987</v>
      </c>
      <c r="C842" s="70">
        <f t="shared" si="241"/>
        <v>333.33399999999989</v>
      </c>
      <c r="D842" s="11">
        <f>IF(VLOOKUP(A842,[1]DI!$A$4:$B$15000,2)=0,D841,VLOOKUP(A842,[1]DI!$A$4:$B$15000,2))</f>
        <v>0.1115</v>
      </c>
      <c r="E842" s="70">
        <f t="shared" si="238"/>
        <v>1.00041957</v>
      </c>
      <c r="F842" s="70">
        <f>(TRUNC(PRODUCT($E$12:$E841),16))</f>
        <v>1.3512442246405101</v>
      </c>
      <c r="G842" s="70">
        <f t="shared" si="239"/>
        <v>1.2875387182986</v>
      </c>
      <c r="H842" s="70">
        <f t="shared" si="240"/>
        <v>1.0494785200000001</v>
      </c>
      <c r="I842" s="69">
        <f t="shared" si="229"/>
        <v>0.04</v>
      </c>
      <c r="J842" s="71">
        <f t="shared" si="230"/>
        <v>45184</v>
      </c>
      <c r="K842" s="72">
        <f t="shared" si="231"/>
        <v>107</v>
      </c>
      <c r="L842" s="73">
        <f t="shared" si="242"/>
        <v>107</v>
      </c>
      <c r="M842" s="74">
        <f t="shared" si="243"/>
        <v>1.016792677</v>
      </c>
      <c r="N842" s="74">
        <f t="shared" si="244"/>
        <v>1.0671020739999999</v>
      </c>
      <c r="O842" s="73">
        <f t="shared" si="232"/>
        <v>0</v>
      </c>
      <c r="P842" s="70">
        <f t="shared" si="233"/>
        <v>22.367402729999998</v>
      </c>
      <c r="Q842" s="70">
        <f t="shared" si="234"/>
        <v>0</v>
      </c>
      <c r="R842" s="75" t="str">
        <f t="shared" si="235"/>
        <v>J=</v>
      </c>
      <c r="S842" s="71">
        <f t="shared" si="236"/>
        <v>45366</v>
      </c>
      <c r="T842" s="8"/>
      <c r="U842" s="8"/>
      <c r="V842" s="8"/>
      <c r="W842" s="8"/>
      <c r="X842" s="1"/>
      <c r="Y842" s="8"/>
      <c r="Z842" s="8"/>
      <c r="AA842" s="8"/>
      <c r="AB842" s="8"/>
      <c r="AC842" s="8"/>
      <c r="AD842" s="9"/>
      <c r="AE842" s="8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</row>
    <row r="843" spans="1:191" x14ac:dyDescent="0.15">
      <c r="A843" s="68">
        <f t="shared" si="237"/>
        <v>45345</v>
      </c>
      <c r="B843" s="81">
        <f t="shared" si="228"/>
        <v>355.9060324699999</v>
      </c>
      <c r="C843" s="70">
        <f t="shared" si="241"/>
        <v>333.33399999999989</v>
      </c>
      <c r="D843" s="11">
        <f>IF(VLOOKUP(A843,[1]DI!$A$4:$B$15000,2)=0,D842,VLOOKUP(A843,[1]DI!$A$4:$B$15000,2))</f>
        <v>0.1115</v>
      </c>
      <c r="E843" s="70">
        <f t="shared" si="238"/>
        <v>1.00041957</v>
      </c>
      <c r="F843" s="70">
        <f>(TRUNC(PRODUCT($E$12:$E842),16))</f>
        <v>1.35181116617984</v>
      </c>
      <c r="G843" s="70">
        <f t="shared" si="239"/>
        <v>1.2875387182986</v>
      </c>
      <c r="H843" s="70">
        <f t="shared" si="240"/>
        <v>1.0499188500000001</v>
      </c>
      <c r="I843" s="69">
        <f t="shared" si="229"/>
        <v>0.04</v>
      </c>
      <c r="J843" s="71">
        <f t="shared" si="230"/>
        <v>45184</v>
      </c>
      <c r="K843" s="72">
        <f t="shared" si="231"/>
        <v>108</v>
      </c>
      <c r="L843" s="73">
        <f t="shared" si="242"/>
        <v>108</v>
      </c>
      <c r="M843" s="74">
        <f t="shared" si="243"/>
        <v>1.0169509409999999</v>
      </c>
      <c r="N843" s="74">
        <f t="shared" si="244"/>
        <v>1.0677159620000001</v>
      </c>
      <c r="O843" s="73">
        <f t="shared" si="232"/>
        <v>0</v>
      </c>
      <c r="P843" s="70">
        <f t="shared" si="233"/>
        <v>22.57203247</v>
      </c>
      <c r="Q843" s="70">
        <f t="shared" si="234"/>
        <v>0</v>
      </c>
      <c r="R843" s="75" t="str">
        <f t="shared" si="235"/>
        <v>J=</v>
      </c>
      <c r="S843" s="71">
        <f t="shared" si="236"/>
        <v>45366</v>
      </c>
      <c r="T843" s="8"/>
      <c r="U843" s="8"/>
      <c r="V843" s="8"/>
      <c r="W843" s="8"/>
      <c r="X843" s="1"/>
      <c r="Y843" s="8"/>
      <c r="Z843" s="8"/>
      <c r="AA843" s="8"/>
      <c r="AB843" s="8"/>
      <c r="AC843" s="8"/>
      <c r="AD843" s="9"/>
      <c r="AE843" s="8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</row>
    <row r="844" spans="1:191" x14ac:dyDescent="0.15">
      <c r="A844" s="68">
        <f t="shared" si="237"/>
        <v>45348</v>
      </c>
      <c r="B844" s="81">
        <f t="shared" si="228"/>
        <v>356.11077854999991</v>
      </c>
      <c r="C844" s="70">
        <f t="shared" si="241"/>
        <v>333.33399999999989</v>
      </c>
      <c r="D844" s="11">
        <f>IF(VLOOKUP(A844,[1]DI!$A$4:$B$15000,2)=0,D843,VLOOKUP(A844,[1]DI!$A$4:$B$15000,2))</f>
        <v>0.1115</v>
      </c>
      <c r="E844" s="70">
        <f t="shared" si="238"/>
        <v>1.00041957</v>
      </c>
      <c r="F844" s="70">
        <f>(TRUNC(PRODUCT($E$12:$E843),16))</f>
        <v>1.35237834559084</v>
      </c>
      <c r="G844" s="70">
        <f t="shared" si="239"/>
        <v>1.2875387182986</v>
      </c>
      <c r="H844" s="70">
        <f t="shared" si="240"/>
        <v>1.0503593600000001</v>
      </c>
      <c r="I844" s="69">
        <f t="shared" si="229"/>
        <v>0.04</v>
      </c>
      <c r="J844" s="71">
        <f t="shared" si="230"/>
        <v>45184</v>
      </c>
      <c r="K844" s="72">
        <f t="shared" si="231"/>
        <v>109</v>
      </c>
      <c r="L844" s="73">
        <f t="shared" si="242"/>
        <v>109</v>
      </c>
      <c r="M844" s="74">
        <f t="shared" si="243"/>
        <v>1.0171092289999999</v>
      </c>
      <c r="N844" s="74">
        <f t="shared" si="244"/>
        <v>1.068330199</v>
      </c>
      <c r="O844" s="73">
        <f t="shared" si="232"/>
        <v>0</v>
      </c>
      <c r="P844" s="70">
        <f t="shared" si="233"/>
        <v>22.77677855</v>
      </c>
      <c r="Q844" s="70">
        <f t="shared" si="234"/>
        <v>0</v>
      </c>
      <c r="R844" s="75" t="str">
        <f t="shared" si="235"/>
        <v>J=</v>
      </c>
      <c r="S844" s="71">
        <f t="shared" si="236"/>
        <v>45366</v>
      </c>
      <c r="T844" s="8"/>
      <c r="U844" s="8"/>
      <c r="V844" s="8"/>
      <c r="W844" s="8"/>
      <c r="X844" s="1"/>
      <c r="Y844" s="8"/>
      <c r="Z844" s="8"/>
      <c r="AA844" s="8"/>
      <c r="AB844" s="8"/>
      <c r="AC844" s="8"/>
      <c r="AD844" s="9"/>
      <c r="AE844" s="8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</row>
    <row r="845" spans="1:191" x14ac:dyDescent="0.15">
      <c r="A845" s="68">
        <f t="shared" si="237"/>
        <v>45349</v>
      </c>
      <c r="B845" s="81">
        <f t="shared" ref="B845:B908" si="245">C845+P845</f>
        <v>356.31564395999987</v>
      </c>
      <c r="C845" s="70">
        <f t="shared" si="241"/>
        <v>333.33399999999989</v>
      </c>
      <c r="D845" s="11">
        <f>IF(VLOOKUP(A845,[1]DI!$A$4:$B$15000,2)=0,D844,VLOOKUP(A845,[1]DI!$A$4:$B$15000,2))</f>
        <v>0.1115</v>
      </c>
      <c r="E845" s="70">
        <f t="shared" si="238"/>
        <v>1.00041957</v>
      </c>
      <c r="F845" s="70">
        <f>(TRUNC(PRODUCT($E$12:$E844),16))</f>
        <v>1.3529457629732999</v>
      </c>
      <c r="G845" s="70">
        <f t="shared" si="239"/>
        <v>1.2875387182986</v>
      </c>
      <c r="H845" s="70">
        <f t="shared" si="240"/>
        <v>1.05080006</v>
      </c>
      <c r="I845" s="69">
        <f t="shared" ref="I845:I908" si="246">I844</f>
        <v>0.04</v>
      </c>
      <c r="J845" s="71">
        <f t="shared" ref="J845:J908" si="247">IF(O844&gt;0,VLOOKUP(O844,U$12:AE$48,2),J844)</f>
        <v>45184</v>
      </c>
      <c r="K845" s="72">
        <f t="shared" ref="K845:K908" si="248">IF(A845&gt;J845,IF(NETWORKDAYS(J845,A845,$U$72:$U$436)-1=0,1,NETWORKDAYS(J845,A845,$U$72:$U$436)-1),0)</f>
        <v>110</v>
      </c>
      <c r="L845" s="73">
        <f t="shared" si="242"/>
        <v>110</v>
      </c>
      <c r="M845" s="74">
        <f t="shared" si="243"/>
        <v>1.0172675419999999</v>
      </c>
      <c r="N845" s="74">
        <f t="shared" si="244"/>
        <v>1.0689447940000001</v>
      </c>
      <c r="O845" s="73">
        <f t="shared" ref="O845:O908" si="249">IF(VLOOKUP(A845,V$12:AC$60,8)=VLOOKUP(A844,V$12:AC$60,8),0,VLOOKUP(A845,V$12:AC$60,8))</f>
        <v>0</v>
      </c>
      <c r="P845" s="70">
        <f t="shared" ref="P845:P908" si="250">TRUNC(((N845-1)*C845),8)</f>
        <v>22.98164396</v>
      </c>
      <c r="Q845" s="70">
        <f t="shared" ref="Q845:Q908" si="251">IF(O845&gt;0,VLOOKUP(O845,$U$12:$Z$60,6),0)</f>
        <v>0</v>
      </c>
      <c r="R845" s="75" t="str">
        <f t="shared" ref="R845:R908" si="252">IF(O844&gt;0,VLOOKUP(O844,U$12:AE$60,10),R844)</f>
        <v>J=</v>
      </c>
      <c r="S845" s="71">
        <f t="shared" ref="S845:S908" si="253">IF(O844&gt;0,VLOOKUP(O844,U$12:AE$60,11),S844)</f>
        <v>45366</v>
      </c>
      <c r="T845" s="8"/>
      <c r="U845" s="8"/>
      <c r="V845" s="8"/>
      <c r="W845" s="8"/>
      <c r="X845" s="1"/>
      <c r="Y845" s="8"/>
      <c r="Z845" s="8"/>
      <c r="AA845" s="8"/>
      <c r="AB845" s="8"/>
      <c r="AC845" s="8"/>
      <c r="AD845" s="9"/>
      <c r="AE845" s="8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</row>
    <row r="846" spans="1:191" x14ac:dyDescent="0.15">
      <c r="A846" s="68">
        <f t="shared" ref="A846:A909" si="254">WORKDAY(A845,1,$U$72:$U$214)</f>
        <v>45350</v>
      </c>
      <c r="B846" s="81">
        <f t="shared" si="245"/>
        <v>356.52062569999987</v>
      </c>
      <c r="C846" s="70">
        <f t="shared" si="241"/>
        <v>333.33399999999989</v>
      </c>
      <c r="D846" s="11">
        <f>IF(VLOOKUP(A846,[1]DI!$A$4:$B$15000,2)=0,D845,VLOOKUP(A846,[1]DI!$A$4:$B$15000,2))</f>
        <v>0.1115</v>
      </c>
      <c r="E846" s="70">
        <f t="shared" ref="E846:E909" si="255">IF(A846&lt;A$10,1,ROUND(((1+D846)^(1/252)),8))</f>
        <v>1.00041957</v>
      </c>
      <c r="F846" s="70">
        <f>(TRUNC(PRODUCT($E$12:$E845),16))</f>
        <v>1.3535134184270701</v>
      </c>
      <c r="G846" s="70">
        <f t="shared" ref="G846:G909" si="256">IF(O845&gt;0,F845,G845)</f>
        <v>1.2875387182986</v>
      </c>
      <c r="H846" s="70">
        <f t="shared" ref="H846:H909" si="257">ROUND(F846/G846,8)</f>
        <v>1.05124094</v>
      </c>
      <c r="I846" s="69">
        <f t="shared" si="246"/>
        <v>0.04</v>
      </c>
      <c r="J846" s="71">
        <f t="shared" si="247"/>
        <v>45184</v>
      </c>
      <c r="K846" s="72">
        <f t="shared" si="248"/>
        <v>111</v>
      </c>
      <c r="L846" s="73">
        <f t="shared" si="242"/>
        <v>111</v>
      </c>
      <c r="M846" s="74">
        <f t="shared" si="243"/>
        <v>1.01742588</v>
      </c>
      <c r="N846" s="74">
        <f t="shared" si="244"/>
        <v>1.0695597379999999</v>
      </c>
      <c r="O846" s="73">
        <f t="shared" si="249"/>
        <v>0</v>
      </c>
      <c r="P846" s="70">
        <f t="shared" si="250"/>
        <v>23.1866257</v>
      </c>
      <c r="Q846" s="70">
        <f t="shared" si="251"/>
        <v>0</v>
      </c>
      <c r="R846" s="75" t="str">
        <f t="shared" si="252"/>
        <v>J=</v>
      </c>
      <c r="S846" s="71">
        <f t="shared" si="253"/>
        <v>45366</v>
      </c>
      <c r="T846" s="8"/>
      <c r="U846" s="8"/>
      <c r="V846" s="8"/>
      <c r="W846" s="8"/>
      <c r="X846" s="1"/>
      <c r="Y846" s="8"/>
      <c r="Z846" s="8"/>
      <c r="AA846" s="8"/>
      <c r="AB846" s="8"/>
      <c r="AC846" s="8"/>
      <c r="AD846" s="9"/>
      <c r="AE846" s="8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</row>
    <row r="847" spans="1:191" x14ac:dyDescent="0.15">
      <c r="A847" s="68">
        <f t="shared" si="254"/>
        <v>45351</v>
      </c>
      <c r="B847" s="81">
        <f t="shared" si="245"/>
        <v>356.72572710999987</v>
      </c>
      <c r="C847" s="70">
        <f t="shared" si="241"/>
        <v>333.33399999999989</v>
      </c>
      <c r="D847" s="11">
        <f>IF(VLOOKUP(A847,[1]DI!$A$4:$B$15000,2)=0,D846,VLOOKUP(A847,[1]DI!$A$4:$B$15000,2))</f>
        <v>0.1115</v>
      </c>
      <c r="E847" s="70">
        <f t="shared" si="255"/>
        <v>1.00041957</v>
      </c>
      <c r="F847" s="70">
        <f>(TRUNC(PRODUCT($E$12:$E846),16))</f>
        <v>1.3540813120520401</v>
      </c>
      <c r="G847" s="70">
        <f t="shared" si="256"/>
        <v>1.2875387182986</v>
      </c>
      <c r="H847" s="70">
        <f t="shared" si="257"/>
        <v>1.0516820099999999</v>
      </c>
      <c r="I847" s="69">
        <f t="shared" si="246"/>
        <v>0.04</v>
      </c>
      <c r="J847" s="71">
        <f t="shared" si="247"/>
        <v>45184</v>
      </c>
      <c r="K847" s="72">
        <f t="shared" si="248"/>
        <v>112</v>
      </c>
      <c r="L847" s="73">
        <f t="shared" si="242"/>
        <v>112</v>
      </c>
      <c r="M847" s="74">
        <f t="shared" si="243"/>
        <v>1.0175842420000001</v>
      </c>
      <c r="N847" s="74">
        <f t="shared" si="244"/>
        <v>1.0701750409999999</v>
      </c>
      <c r="O847" s="73">
        <f t="shared" si="249"/>
        <v>0</v>
      </c>
      <c r="P847" s="70">
        <f t="shared" si="250"/>
        <v>23.391727110000001</v>
      </c>
      <c r="Q847" s="70">
        <f t="shared" si="251"/>
        <v>0</v>
      </c>
      <c r="R847" s="75" t="str">
        <f t="shared" si="252"/>
        <v>J=</v>
      </c>
      <c r="S847" s="71">
        <f t="shared" si="253"/>
        <v>45366</v>
      </c>
      <c r="T847" s="8"/>
      <c r="U847" s="8"/>
      <c r="V847" s="8"/>
      <c r="W847" s="8"/>
      <c r="X847" s="1"/>
      <c r="Y847" s="8"/>
      <c r="Z847" s="8"/>
      <c r="AA847" s="8"/>
      <c r="AB847" s="8"/>
      <c r="AC847" s="8"/>
      <c r="AD847" s="9"/>
      <c r="AE847" s="8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</row>
    <row r="848" spans="1:191" x14ac:dyDescent="0.15">
      <c r="A848" s="68">
        <f t="shared" si="254"/>
        <v>45352</v>
      </c>
      <c r="B848" s="81">
        <f t="shared" si="245"/>
        <v>356.93094818999987</v>
      </c>
      <c r="C848" s="70">
        <f t="shared" si="241"/>
        <v>333.33399999999989</v>
      </c>
      <c r="D848" s="11">
        <f>IF(VLOOKUP(A848,[1]DI!$A$4:$B$15000,2)=0,D847,VLOOKUP(A848,[1]DI!$A$4:$B$15000,2))</f>
        <v>0.1115</v>
      </c>
      <c r="E848" s="70">
        <f t="shared" si="255"/>
        <v>1.00041957</v>
      </c>
      <c r="F848" s="70">
        <f>(TRUNC(PRODUCT($E$12:$E847),16))</f>
        <v>1.35464944394813</v>
      </c>
      <c r="G848" s="70">
        <f t="shared" si="256"/>
        <v>1.2875387182986</v>
      </c>
      <c r="H848" s="70">
        <f t="shared" si="257"/>
        <v>1.0521232700000001</v>
      </c>
      <c r="I848" s="69">
        <f t="shared" si="246"/>
        <v>0.04</v>
      </c>
      <c r="J848" s="71">
        <f t="shared" si="247"/>
        <v>45184</v>
      </c>
      <c r="K848" s="72">
        <f t="shared" si="248"/>
        <v>113</v>
      </c>
      <c r="L848" s="73">
        <f t="shared" si="242"/>
        <v>113</v>
      </c>
      <c r="M848" s="74">
        <f t="shared" si="243"/>
        <v>1.017742629</v>
      </c>
      <c r="N848" s="74">
        <f t="shared" si="244"/>
        <v>1.0707907029999999</v>
      </c>
      <c r="O848" s="73">
        <f t="shared" si="249"/>
        <v>0</v>
      </c>
      <c r="P848" s="70">
        <f t="shared" si="250"/>
        <v>23.596948189999999</v>
      </c>
      <c r="Q848" s="70">
        <f t="shared" si="251"/>
        <v>0</v>
      </c>
      <c r="R848" s="75" t="str">
        <f t="shared" si="252"/>
        <v>J=</v>
      </c>
      <c r="S848" s="71">
        <f t="shared" si="253"/>
        <v>45366</v>
      </c>
      <c r="T848" s="8"/>
      <c r="U848" s="8"/>
      <c r="V848" s="8"/>
      <c r="W848" s="8"/>
      <c r="X848" s="1"/>
      <c r="Y848" s="8"/>
      <c r="Z848" s="8"/>
      <c r="AA848" s="8"/>
      <c r="AB848" s="8"/>
      <c r="AC848" s="8"/>
      <c r="AD848" s="9"/>
      <c r="AE848" s="8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</row>
    <row r="849" spans="1:191" x14ac:dyDescent="0.15">
      <c r="A849" s="68">
        <f t="shared" si="254"/>
        <v>45355</v>
      </c>
      <c r="B849" s="81">
        <f t="shared" si="245"/>
        <v>357.13628526999992</v>
      </c>
      <c r="C849" s="70">
        <f t="shared" si="241"/>
        <v>333.33399999999989</v>
      </c>
      <c r="D849" s="11">
        <f>IF(VLOOKUP(A849,[1]DI!$A$4:$B$15000,2)=0,D848,VLOOKUP(A849,[1]DI!$A$4:$B$15000,2))</f>
        <v>0.1115</v>
      </c>
      <c r="E849" s="70">
        <f t="shared" si="255"/>
        <v>1.00041957</v>
      </c>
      <c r="F849" s="70">
        <f>(TRUNC(PRODUCT($E$12:$E848),16))</f>
        <v>1.3552178142153299</v>
      </c>
      <c r="G849" s="70">
        <f t="shared" si="256"/>
        <v>1.2875387182986</v>
      </c>
      <c r="H849" s="70">
        <f t="shared" si="257"/>
        <v>1.05256471</v>
      </c>
      <c r="I849" s="69">
        <f t="shared" si="246"/>
        <v>0.04</v>
      </c>
      <c r="J849" s="71">
        <f t="shared" si="247"/>
        <v>45184</v>
      </c>
      <c r="K849" s="72">
        <f t="shared" si="248"/>
        <v>114</v>
      </c>
      <c r="L849" s="73">
        <f t="shared" si="242"/>
        <v>114</v>
      </c>
      <c r="M849" s="74">
        <f t="shared" si="243"/>
        <v>1.0179010399999999</v>
      </c>
      <c r="N849" s="74">
        <f t="shared" si="244"/>
        <v>1.071406713</v>
      </c>
      <c r="O849" s="73">
        <f t="shared" si="249"/>
        <v>0</v>
      </c>
      <c r="P849" s="70">
        <f t="shared" si="250"/>
        <v>23.802285269999999</v>
      </c>
      <c r="Q849" s="70">
        <f t="shared" si="251"/>
        <v>0</v>
      </c>
      <c r="R849" s="75" t="str">
        <f t="shared" si="252"/>
        <v>J=</v>
      </c>
      <c r="S849" s="71">
        <f t="shared" si="253"/>
        <v>45366</v>
      </c>
      <c r="T849" s="8"/>
      <c r="U849" s="8"/>
      <c r="V849" s="8"/>
      <c r="W849" s="8"/>
      <c r="X849" s="1"/>
      <c r="Y849" s="8"/>
      <c r="Z849" s="8"/>
      <c r="AA849" s="8"/>
      <c r="AB849" s="8"/>
      <c r="AC849" s="8"/>
      <c r="AD849" s="9"/>
      <c r="AE849" s="8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</row>
    <row r="850" spans="1:191" x14ac:dyDescent="0.15">
      <c r="A850" s="68">
        <f t="shared" si="254"/>
        <v>45356</v>
      </c>
      <c r="B850" s="81">
        <f t="shared" si="245"/>
        <v>357.34173933999989</v>
      </c>
      <c r="C850" s="70">
        <f t="shared" si="241"/>
        <v>333.33399999999989</v>
      </c>
      <c r="D850" s="11">
        <f>IF(VLOOKUP(A850,[1]DI!$A$4:$B$15000,2)=0,D849,VLOOKUP(A850,[1]DI!$A$4:$B$15000,2))</f>
        <v>0.1115</v>
      </c>
      <c r="E850" s="70">
        <f t="shared" si="255"/>
        <v>1.00041957</v>
      </c>
      <c r="F850" s="70">
        <f>(TRUNC(PRODUCT($E$12:$E849),16))</f>
        <v>1.35578642295364</v>
      </c>
      <c r="G850" s="70">
        <f t="shared" si="256"/>
        <v>1.2875387182986</v>
      </c>
      <c r="H850" s="70">
        <f t="shared" si="257"/>
        <v>1.0530063300000001</v>
      </c>
      <c r="I850" s="69">
        <f t="shared" si="246"/>
        <v>0.04</v>
      </c>
      <c r="J850" s="71">
        <f t="shared" si="247"/>
        <v>45184</v>
      </c>
      <c r="K850" s="72">
        <f t="shared" si="248"/>
        <v>115</v>
      </c>
      <c r="L850" s="73">
        <f t="shared" si="242"/>
        <v>115</v>
      </c>
      <c r="M850" s="74">
        <f t="shared" si="243"/>
        <v>1.018059477</v>
      </c>
      <c r="N850" s="74">
        <f t="shared" si="244"/>
        <v>1.0720230740000001</v>
      </c>
      <c r="O850" s="73">
        <f t="shared" si="249"/>
        <v>0</v>
      </c>
      <c r="P850" s="70">
        <f t="shared" si="250"/>
        <v>24.007739340000001</v>
      </c>
      <c r="Q850" s="70">
        <f t="shared" si="251"/>
        <v>0</v>
      </c>
      <c r="R850" s="75" t="str">
        <f t="shared" si="252"/>
        <v>J=</v>
      </c>
      <c r="S850" s="71">
        <f t="shared" si="253"/>
        <v>45366</v>
      </c>
      <c r="T850" s="8"/>
      <c r="U850" s="8"/>
      <c r="V850" s="8"/>
      <c r="W850" s="8"/>
      <c r="X850" s="1"/>
      <c r="Y850" s="8"/>
      <c r="Z850" s="8"/>
      <c r="AA850" s="8"/>
      <c r="AB850" s="8"/>
      <c r="AC850" s="8"/>
      <c r="AD850" s="9"/>
      <c r="AE850" s="8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</row>
    <row r="851" spans="1:191" x14ac:dyDescent="0.15">
      <c r="A851" s="68">
        <f t="shared" si="254"/>
        <v>45357</v>
      </c>
      <c r="B851" s="81">
        <f t="shared" si="245"/>
        <v>357.54731241999991</v>
      </c>
      <c r="C851" s="70">
        <f t="shared" si="241"/>
        <v>333.33399999999989</v>
      </c>
      <c r="D851" s="11">
        <f>IF(VLOOKUP(A851,[1]DI!$A$4:$B$15000,2)=0,D850,VLOOKUP(A851,[1]DI!$A$4:$B$15000,2))</f>
        <v>0.1115</v>
      </c>
      <c r="E851" s="70">
        <f t="shared" si="255"/>
        <v>1.00041957</v>
      </c>
      <c r="F851" s="70">
        <f>(TRUNC(PRODUCT($E$12:$E850),16))</f>
        <v>1.3563552702631201</v>
      </c>
      <c r="G851" s="70">
        <f t="shared" si="256"/>
        <v>1.2875387182986</v>
      </c>
      <c r="H851" s="70">
        <f t="shared" si="257"/>
        <v>1.05344814</v>
      </c>
      <c r="I851" s="69">
        <f t="shared" si="246"/>
        <v>0.04</v>
      </c>
      <c r="J851" s="71">
        <f t="shared" si="247"/>
        <v>45184</v>
      </c>
      <c r="K851" s="72">
        <f t="shared" si="248"/>
        <v>116</v>
      </c>
      <c r="L851" s="73">
        <f t="shared" si="242"/>
        <v>116</v>
      </c>
      <c r="M851" s="74">
        <f t="shared" si="243"/>
        <v>1.018217937</v>
      </c>
      <c r="N851" s="74">
        <f t="shared" si="244"/>
        <v>1.0726397919999999</v>
      </c>
      <c r="O851" s="73">
        <f t="shared" si="249"/>
        <v>0</v>
      </c>
      <c r="P851" s="70">
        <f t="shared" si="250"/>
        <v>24.213312420000001</v>
      </c>
      <c r="Q851" s="70">
        <f t="shared" si="251"/>
        <v>0</v>
      </c>
      <c r="R851" s="75" t="str">
        <f t="shared" si="252"/>
        <v>J=</v>
      </c>
      <c r="S851" s="71">
        <f t="shared" si="253"/>
        <v>45366</v>
      </c>
      <c r="T851" s="8"/>
      <c r="U851" s="8"/>
      <c r="V851" s="8"/>
      <c r="W851" s="8"/>
      <c r="X851" s="1"/>
      <c r="Y851" s="8"/>
      <c r="Z851" s="8"/>
      <c r="AA851" s="8"/>
      <c r="AB851" s="8"/>
      <c r="AC851" s="8"/>
      <c r="AD851" s="9"/>
      <c r="AE851" s="8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</row>
    <row r="852" spans="1:191" x14ac:dyDescent="0.15">
      <c r="A852" s="68">
        <f t="shared" si="254"/>
        <v>45358</v>
      </c>
      <c r="B852" s="81">
        <f t="shared" si="245"/>
        <v>357.75300582999989</v>
      </c>
      <c r="C852" s="70">
        <f t="shared" si="241"/>
        <v>333.33399999999989</v>
      </c>
      <c r="D852" s="11">
        <f>IF(VLOOKUP(A852,[1]DI!$A$4:$B$15000,2)=0,D851,VLOOKUP(A852,[1]DI!$A$4:$B$15000,2))</f>
        <v>0.1115</v>
      </c>
      <c r="E852" s="70">
        <f t="shared" si="255"/>
        <v>1.00041957</v>
      </c>
      <c r="F852" s="70">
        <f>(TRUNC(PRODUCT($E$12:$E851),16))</f>
        <v>1.35692435624387</v>
      </c>
      <c r="G852" s="70">
        <f t="shared" si="256"/>
        <v>1.2875387182986</v>
      </c>
      <c r="H852" s="70">
        <f t="shared" si="257"/>
        <v>1.05389014</v>
      </c>
      <c r="I852" s="69">
        <f t="shared" si="246"/>
        <v>0.04</v>
      </c>
      <c r="J852" s="71">
        <f t="shared" si="247"/>
        <v>45184</v>
      </c>
      <c r="K852" s="72">
        <f t="shared" si="248"/>
        <v>117</v>
      </c>
      <c r="L852" s="73">
        <f t="shared" si="242"/>
        <v>117</v>
      </c>
      <c r="M852" s="74">
        <f t="shared" si="243"/>
        <v>1.0183764230000001</v>
      </c>
      <c r="N852" s="74">
        <f t="shared" si="244"/>
        <v>1.0732568709999999</v>
      </c>
      <c r="O852" s="73">
        <f t="shared" si="249"/>
        <v>0</v>
      </c>
      <c r="P852" s="70">
        <f t="shared" si="250"/>
        <v>24.41900583</v>
      </c>
      <c r="Q852" s="70">
        <f t="shared" si="251"/>
        <v>0</v>
      </c>
      <c r="R852" s="75" t="str">
        <f t="shared" si="252"/>
        <v>J=</v>
      </c>
      <c r="S852" s="71">
        <f t="shared" si="253"/>
        <v>45366</v>
      </c>
      <c r="T852" s="8"/>
      <c r="U852" s="8"/>
      <c r="V852" s="8"/>
      <c r="W852" s="8"/>
      <c r="X852" s="1"/>
      <c r="Y852" s="8"/>
      <c r="Z852" s="8"/>
      <c r="AA852" s="8"/>
      <c r="AB852" s="8"/>
      <c r="AC852" s="8"/>
      <c r="AD852" s="9"/>
      <c r="AE852" s="8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</row>
    <row r="853" spans="1:191" x14ac:dyDescent="0.15">
      <c r="A853" s="68">
        <f t="shared" si="254"/>
        <v>45359</v>
      </c>
      <c r="B853" s="81">
        <f t="shared" si="245"/>
        <v>357.95881557999991</v>
      </c>
      <c r="C853" s="70">
        <f t="shared" si="241"/>
        <v>333.33399999999989</v>
      </c>
      <c r="D853" s="11">
        <f>IF(VLOOKUP(A853,[1]DI!$A$4:$B$15000,2)=0,D852,VLOOKUP(A853,[1]DI!$A$4:$B$15000,2))</f>
        <v>0.1115</v>
      </c>
      <c r="E853" s="70">
        <f t="shared" si="255"/>
        <v>1.00041957</v>
      </c>
      <c r="F853" s="70">
        <f>(TRUNC(PRODUCT($E$12:$E852),16))</f>
        <v>1.3574936809960101</v>
      </c>
      <c r="G853" s="70">
        <f t="shared" si="256"/>
        <v>1.2875387182986</v>
      </c>
      <c r="H853" s="70">
        <f t="shared" si="257"/>
        <v>1.0543323200000001</v>
      </c>
      <c r="I853" s="69">
        <f t="shared" si="246"/>
        <v>0.04</v>
      </c>
      <c r="J853" s="71">
        <f t="shared" si="247"/>
        <v>45184</v>
      </c>
      <c r="K853" s="72">
        <f t="shared" si="248"/>
        <v>118</v>
      </c>
      <c r="L853" s="73">
        <f t="shared" si="242"/>
        <v>118</v>
      </c>
      <c r="M853" s="74">
        <f t="shared" si="243"/>
        <v>1.018534933</v>
      </c>
      <c r="N853" s="74">
        <f t="shared" si="244"/>
        <v>1.0738742990000001</v>
      </c>
      <c r="O853" s="73">
        <f t="shared" si="249"/>
        <v>0</v>
      </c>
      <c r="P853" s="70">
        <f t="shared" si="250"/>
        <v>24.62481558</v>
      </c>
      <c r="Q853" s="70">
        <f t="shared" si="251"/>
        <v>0</v>
      </c>
      <c r="R853" s="75" t="str">
        <f t="shared" si="252"/>
        <v>J=</v>
      </c>
      <c r="S853" s="71">
        <f t="shared" si="253"/>
        <v>45366</v>
      </c>
      <c r="T853" s="8"/>
      <c r="U853" s="8"/>
      <c r="V853" s="8"/>
      <c r="W853" s="8"/>
      <c r="X853" s="1"/>
      <c r="Y853" s="8"/>
      <c r="Z853" s="8"/>
      <c r="AA853" s="8"/>
      <c r="AB853" s="8"/>
      <c r="AC853" s="8"/>
      <c r="AD853" s="9"/>
      <c r="AE853" s="8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</row>
    <row r="854" spans="1:191" x14ac:dyDescent="0.15">
      <c r="A854" s="68">
        <f t="shared" si="254"/>
        <v>45362</v>
      </c>
      <c r="B854" s="81">
        <f t="shared" si="245"/>
        <v>358.16474198999987</v>
      </c>
      <c r="C854" s="70">
        <f t="shared" si="241"/>
        <v>333.33399999999989</v>
      </c>
      <c r="D854" s="11">
        <f>IF(VLOOKUP(A854,[1]DI!$A$4:$B$15000,2)=0,D853,VLOOKUP(A854,[1]DI!$A$4:$B$15000,2))</f>
        <v>0.1115</v>
      </c>
      <c r="E854" s="70">
        <f t="shared" si="255"/>
        <v>1.00041957</v>
      </c>
      <c r="F854" s="70">
        <f>(TRUNC(PRODUCT($E$12:$E853),16))</f>
        <v>1.35806324461975</v>
      </c>
      <c r="G854" s="70">
        <f t="shared" si="256"/>
        <v>1.2875387182986</v>
      </c>
      <c r="H854" s="70">
        <f t="shared" si="257"/>
        <v>1.05477468</v>
      </c>
      <c r="I854" s="69">
        <f t="shared" si="246"/>
        <v>0.04</v>
      </c>
      <c r="J854" s="71">
        <f t="shared" si="247"/>
        <v>45184</v>
      </c>
      <c r="K854" s="72">
        <f t="shared" si="248"/>
        <v>119</v>
      </c>
      <c r="L854" s="73">
        <f t="shared" si="242"/>
        <v>119</v>
      </c>
      <c r="M854" s="74">
        <f t="shared" si="243"/>
        <v>1.0186934679999999</v>
      </c>
      <c r="N854" s="74">
        <f t="shared" si="244"/>
        <v>1.0744920769999999</v>
      </c>
      <c r="O854" s="73">
        <f t="shared" si="249"/>
        <v>0</v>
      </c>
      <c r="P854" s="70">
        <f t="shared" si="250"/>
        <v>24.83074199</v>
      </c>
      <c r="Q854" s="70">
        <f t="shared" si="251"/>
        <v>0</v>
      </c>
      <c r="R854" s="75" t="str">
        <f t="shared" si="252"/>
        <v>J=</v>
      </c>
      <c r="S854" s="71">
        <f t="shared" si="253"/>
        <v>45366</v>
      </c>
      <c r="T854" s="8"/>
      <c r="U854" s="8"/>
      <c r="V854" s="8"/>
      <c r="W854" s="8"/>
      <c r="X854" s="1"/>
      <c r="Y854" s="8"/>
      <c r="Z854" s="8"/>
      <c r="AA854" s="8"/>
      <c r="AB854" s="8"/>
      <c r="AC854" s="8"/>
      <c r="AD854" s="9"/>
      <c r="AE854" s="8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</row>
    <row r="855" spans="1:191" x14ac:dyDescent="0.15">
      <c r="A855" s="68">
        <f t="shared" si="254"/>
        <v>45363</v>
      </c>
      <c r="B855" s="81">
        <f t="shared" si="245"/>
        <v>358.37079139999992</v>
      </c>
      <c r="C855" s="70">
        <f t="shared" si="241"/>
        <v>333.33399999999989</v>
      </c>
      <c r="D855" s="11">
        <f>IF(VLOOKUP(A855,[1]DI!$A$4:$B$15000,2)=0,D854,VLOOKUP(A855,[1]DI!$A$4:$B$15000,2))</f>
        <v>0.1115</v>
      </c>
      <c r="E855" s="70">
        <f t="shared" si="255"/>
        <v>1.00041957</v>
      </c>
      <c r="F855" s="70">
        <f>(TRUNC(PRODUCT($E$12:$E854),16))</f>
        <v>1.3586330472152901</v>
      </c>
      <c r="G855" s="70">
        <f t="shared" si="256"/>
        <v>1.2875387182986</v>
      </c>
      <c r="H855" s="70">
        <f t="shared" si="257"/>
        <v>1.0552172399999999</v>
      </c>
      <c r="I855" s="69">
        <f t="shared" si="246"/>
        <v>0.04</v>
      </c>
      <c r="J855" s="71">
        <f t="shared" si="247"/>
        <v>45184</v>
      </c>
      <c r="K855" s="72">
        <f t="shared" si="248"/>
        <v>120</v>
      </c>
      <c r="L855" s="73">
        <f t="shared" si="242"/>
        <v>120</v>
      </c>
      <c r="M855" s="74">
        <f t="shared" si="243"/>
        <v>1.0188520270000001</v>
      </c>
      <c r="N855" s="74">
        <f t="shared" si="244"/>
        <v>1.0751102239999999</v>
      </c>
      <c r="O855" s="73">
        <f t="shared" si="249"/>
        <v>0</v>
      </c>
      <c r="P855" s="70">
        <f t="shared" si="250"/>
        <v>25.036791399999998</v>
      </c>
      <c r="Q855" s="70">
        <f t="shared" si="251"/>
        <v>0</v>
      </c>
      <c r="R855" s="75" t="str">
        <f t="shared" si="252"/>
        <v>J=</v>
      </c>
      <c r="S855" s="71">
        <f t="shared" si="253"/>
        <v>45366</v>
      </c>
      <c r="T855" s="8"/>
      <c r="U855" s="8"/>
      <c r="V855" s="8"/>
      <c r="W855" s="8"/>
      <c r="X855" s="1"/>
      <c r="Y855" s="8"/>
      <c r="Z855" s="8"/>
      <c r="AA855" s="8"/>
      <c r="AB855" s="8"/>
      <c r="AC855" s="8"/>
      <c r="AD855" s="9"/>
      <c r="AE855" s="8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</row>
    <row r="856" spans="1:191" x14ac:dyDescent="0.15">
      <c r="A856" s="68">
        <f t="shared" si="254"/>
        <v>45364</v>
      </c>
      <c r="B856" s="81">
        <f t="shared" si="245"/>
        <v>358.57695414999989</v>
      </c>
      <c r="C856" s="70">
        <f t="shared" si="241"/>
        <v>333.33399999999989</v>
      </c>
      <c r="D856" s="11">
        <f>IF(VLOOKUP(A856,[1]DI!$A$4:$B$15000,2)=0,D855,VLOOKUP(A856,[1]DI!$A$4:$B$15000,2))</f>
        <v>0.1115</v>
      </c>
      <c r="E856" s="70">
        <f t="shared" si="255"/>
        <v>1.00041957</v>
      </c>
      <c r="F856" s="70">
        <f>(TRUNC(PRODUCT($E$12:$E855),16))</f>
        <v>1.3592030888829201</v>
      </c>
      <c r="G856" s="70">
        <f t="shared" si="256"/>
        <v>1.2875387182986</v>
      </c>
      <c r="H856" s="70">
        <f t="shared" si="257"/>
        <v>1.05565997</v>
      </c>
      <c r="I856" s="69">
        <f t="shared" si="246"/>
        <v>0.04</v>
      </c>
      <c r="J856" s="71">
        <f t="shared" si="247"/>
        <v>45184</v>
      </c>
      <c r="K856" s="72">
        <f t="shared" si="248"/>
        <v>121</v>
      </c>
      <c r="L856" s="73">
        <f t="shared" si="242"/>
        <v>121</v>
      </c>
      <c r="M856" s="74">
        <f t="shared" si="243"/>
        <v>1.0190106109999999</v>
      </c>
      <c r="N856" s="74">
        <f t="shared" si="244"/>
        <v>1.075728711</v>
      </c>
      <c r="O856" s="73">
        <f t="shared" si="249"/>
        <v>0</v>
      </c>
      <c r="P856" s="70">
        <f t="shared" si="250"/>
        <v>25.242954149999999</v>
      </c>
      <c r="Q856" s="70">
        <f t="shared" si="251"/>
        <v>0</v>
      </c>
      <c r="R856" s="75" t="str">
        <f t="shared" si="252"/>
        <v>J=</v>
      </c>
      <c r="S856" s="71">
        <f t="shared" si="253"/>
        <v>45366</v>
      </c>
      <c r="T856" s="8"/>
      <c r="U856" s="8"/>
      <c r="V856" s="8"/>
      <c r="W856" s="8"/>
      <c r="X856" s="1"/>
      <c r="Y856" s="8"/>
      <c r="Z856" s="8"/>
      <c r="AA856" s="8"/>
      <c r="AB856" s="8"/>
      <c r="AC856" s="8"/>
      <c r="AD856" s="9"/>
      <c r="AE856" s="8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</row>
    <row r="857" spans="1:191" x14ac:dyDescent="0.15">
      <c r="A857" s="68">
        <f t="shared" si="254"/>
        <v>45365</v>
      </c>
      <c r="B857" s="81">
        <f t="shared" si="245"/>
        <v>358.78324055999991</v>
      </c>
      <c r="C857" s="70">
        <f t="shared" si="241"/>
        <v>333.33399999999989</v>
      </c>
      <c r="D857" s="11">
        <f>IF(VLOOKUP(A857,[1]DI!$A$4:$B$15000,2)=0,D856,VLOOKUP(A857,[1]DI!$A$4:$B$15000,2))</f>
        <v>0.1115</v>
      </c>
      <c r="E857" s="70">
        <f t="shared" si="255"/>
        <v>1.00041957</v>
      </c>
      <c r="F857" s="70">
        <f>(TRUNC(PRODUCT($E$12:$E856),16))</f>
        <v>1.35977336972292</v>
      </c>
      <c r="G857" s="70">
        <f t="shared" si="256"/>
        <v>1.2875387182986</v>
      </c>
      <c r="H857" s="70">
        <f t="shared" si="257"/>
        <v>1.0561029</v>
      </c>
      <c r="I857" s="69">
        <f t="shared" si="246"/>
        <v>0.04</v>
      </c>
      <c r="J857" s="71">
        <f t="shared" si="247"/>
        <v>45184</v>
      </c>
      <c r="K857" s="72">
        <f t="shared" si="248"/>
        <v>122</v>
      </c>
      <c r="L857" s="73">
        <f t="shared" si="242"/>
        <v>122</v>
      </c>
      <c r="M857" s="74">
        <f t="shared" si="243"/>
        <v>1.01916922</v>
      </c>
      <c r="N857" s="74">
        <f t="shared" si="244"/>
        <v>1.0763475689999999</v>
      </c>
      <c r="O857" s="73">
        <f t="shared" si="249"/>
        <v>0</v>
      </c>
      <c r="P857" s="70">
        <f t="shared" si="250"/>
        <v>25.44924056</v>
      </c>
      <c r="Q857" s="70">
        <f t="shared" si="251"/>
        <v>0</v>
      </c>
      <c r="R857" s="75" t="str">
        <f t="shared" si="252"/>
        <v>J=</v>
      </c>
      <c r="S857" s="71">
        <f t="shared" si="253"/>
        <v>45366</v>
      </c>
      <c r="T857" s="8"/>
      <c r="U857" s="8"/>
      <c r="V857" s="8"/>
      <c r="W857" s="8"/>
      <c r="X857" s="1"/>
      <c r="Y857" s="8"/>
      <c r="Z857" s="8"/>
      <c r="AA857" s="8"/>
      <c r="AB857" s="8"/>
      <c r="AC857" s="8"/>
      <c r="AD857" s="9"/>
      <c r="AE857" s="8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</row>
    <row r="858" spans="1:191" x14ac:dyDescent="0.15">
      <c r="A858" s="68">
        <f t="shared" si="254"/>
        <v>45366</v>
      </c>
      <c r="B858" s="81">
        <f t="shared" si="245"/>
        <v>358.98964363999988</v>
      </c>
      <c r="C858" s="70">
        <f t="shared" si="241"/>
        <v>333.33399999999989</v>
      </c>
      <c r="D858" s="11">
        <f>IF(VLOOKUP(A858,[1]DI!$A$4:$B$15000,2)=0,D857,VLOOKUP(A858,[1]DI!$A$4:$B$15000,2))</f>
        <v>0.1115</v>
      </c>
      <c r="E858" s="70">
        <f t="shared" si="255"/>
        <v>1.00041957</v>
      </c>
      <c r="F858" s="70">
        <f>(TRUNC(PRODUCT($E$12:$E857),16))</f>
        <v>1.3603438898356499</v>
      </c>
      <c r="G858" s="70">
        <f t="shared" si="256"/>
        <v>1.2875387182986</v>
      </c>
      <c r="H858" s="70">
        <f t="shared" si="257"/>
        <v>1.0565460099999999</v>
      </c>
      <c r="I858" s="69">
        <f t="shared" si="246"/>
        <v>0.04</v>
      </c>
      <c r="J858" s="71">
        <f t="shared" si="247"/>
        <v>45184</v>
      </c>
      <c r="K858" s="72">
        <f t="shared" si="248"/>
        <v>123</v>
      </c>
      <c r="L858" s="73">
        <f t="shared" si="242"/>
        <v>123</v>
      </c>
      <c r="M858" s="74">
        <f t="shared" si="243"/>
        <v>1.0193278539999999</v>
      </c>
      <c r="N858" s="74">
        <f t="shared" si="244"/>
        <v>1.076966777</v>
      </c>
      <c r="O858" s="73">
        <f t="shared" si="249"/>
        <v>7</v>
      </c>
      <c r="P858" s="70">
        <f t="shared" si="250"/>
        <v>25.655643640000001</v>
      </c>
      <c r="Q858" s="70">
        <f t="shared" si="251"/>
        <v>0</v>
      </c>
      <c r="R858" s="75" t="str">
        <f t="shared" si="252"/>
        <v>J=</v>
      </c>
      <c r="S858" s="71">
        <f t="shared" si="253"/>
        <v>45366</v>
      </c>
      <c r="T858" s="8"/>
      <c r="U858" s="8"/>
      <c r="V858" s="8"/>
      <c r="W858" s="8"/>
      <c r="X858" s="1"/>
      <c r="Y858" s="8"/>
      <c r="Z858" s="8"/>
      <c r="AA858" s="8"/>
      <c r="AB858" s="8"/>
      <c r="AC858" s="8"/>
      <c r="AD858" s="9"/>
      <c r="AE858" s="8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</row>
    <row r="859" spans="1:191" x14ac:dyDescent="0.15">
      <c r="A859" s="68">
        <f t="shared" si="254"/>
        <v>45369</v>
      </c>
      <c r="B859" s="81">
        <f t="shared" si="245"/>
        <v>333.52576204999991</v>
      </c>
      <c r="C859" s="70">
        <f t="shared" si="241"/>
        <v>333.33399999999989</v>
      </c>
      <c r="D859" s="11">
        <f>IF(VLOOKUP(A859,[1]DI!$A$4:$B$15000,2)=0,D858,VLOOKUP(A859,[1]DI!$A$4:$B$15000,2))</f>
        <v>0.1115</v>
      </c>
      <c r="E859" s="70">
        <f t="shared" si="255"/>
        <v>1.00041957</v>
      </c>
      <c r="F859" s="70">
        <f>(TRUNC(PRODUCT($E$12:$E858),16))</f>
        <v>1.3609146493215101</v>
      </c>
      <c r="G859" s="70">
        <f t="shared" si="256"/>
        <v>1.3603438898356499</v>
      </c>
      <c r="H859" s="70">
        <f t="shared" si="257"/>
        <v>1.00041957</v>
      </c>
      <c r="I859" s="69">
        <f t="shared" si="246"/>
        <v>0.04</v>
      </c>
      <c r="J859" s="71">
        <f t="shared" si="247"/>
        <v>45366</v>
      </c>
      <c r="K859" s="72">
        <f t="shared" si="248"/>
        <v>1</v>
      </c>
      <c r="L859" s="73">
        <f t="shared" si="242"/>
        <v>1</v>
      </c>
      <c r="M859" s="74">
        <f t="shared" si="243"/>
        <v>1.00015565</v>
      </c>
      <c r="N859" s="74">
        <f t="shared" si="244"/>
        <v>1.000575285</v>
      </c>
      <c r="O859" s="73">
        <f t="shared" si="249"/>
        <v>0</v>
      </c>
      <c r="P859" s="70">
        <f t="shared" si="250"/>
        <v>0.19176204999999999</v>
      </c>
      <c r="Q859" s="70">
        <f t="shared" si="251"/>
        <v>0</v>
      </c>
      <c r="R859" s="75" t="str">
        <f t="shared" si="252"/>
        <v>A+J=</v>
      </c>
      <c r="S859" s="71">
        <f t="shared" si="253"/>
        <v>45551</v>
      </c>
      <c r="T859" s="8"/>
      <c r="U859" s="8"/>
      <c r="V859" s="8"/>
      <c r="W859" s="8"/>
      <c r="X859" s="1"/>
      <c r="Y859" s="8"/>
      <c r="Z859" s="8"/>
      <c r="AA859" s="8"/>
      <c r="AB859" s="8"/>
      <c r="AC859" s="8"/>
      <c r="AD859" s="9"/>
      <c r="AE859" s="8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</row>
    <row r="860" spans="1:191" x14ac:dyDescent="0.15">
      <c r="A860" s="68">
        <f t="shared" si="254"/>
        <v>45370</v>
      </c>
      <c r="B860" s="81">
        <f t="shared" si="245"/>
        <v>333.71763575999989</v>
      </c>
      <c r="C860" s="70">
        <f t="shared" si="241"/>
        <v>333.33399999999989</v>
      </c>
      <c r="D860" s="11">
        <f>IF(VLOOKUP(A860,[1]DI!$A$4:$B$15000,2)=0,D859,VLOOKUP(A860,[1]DI!$A$4:$B$15000,2))</f>
        <v>0.1115</v>
      </c>
      <c r="E860" s="70">
        <f t="shared" si="255"/>
        <v>1.00041957</v>
      </c>
      <c r="F860" s="70">
        <f>(TRUNC(PRODUCT($E$12:$E859),16))</f>
        <v>1.3614856482809301</v>
      </c>
      <c r="G860" s="70">
        <f t="shared" si="256"/>
        <v>1.3603438898356499</v>
      </c>
      <c r="H860" s="70">
        <f t="shared" si="257"/>
        <v>1.0008393200000001</v>
      </c>
      <c r="I860" s="69">
        <f t="shared" si="246"/>
        <v>0.04</v>
      </c>
      <c r="J860" s="71">
        <f t="shared" si="247"/>
        <v>45366</v>
      </c>
      <c r="K860" s="72">
        <f t="shared" si="248"/>
        <v>2</v>
      </c>
      <c r="L860" s="73">
        <f t="shared" si="242"/>
        <v>2</v>
      </c>
      <c r="M860" s="74">
        <f t="shared" si="243"/>
        <v>1.0003113239999999</v>
      </c>
      <c r="N860" s="74">
        <f t="shared" si="244"/>
        <v>1.001150905</v>
      </c>
      <c r="O860" s="73">
        <f t="shared" si="249"/>
        <v>0</v>
      </c>
      <c r="P860" s="70">
        <f t="shared" si="250"/>
        <v>0.38363575999999999</v>
      </c>
      <c r="Q860" s="70">
        <f t="shared" si="251"/>
        <v>0</v>
      </c>
      <c r="R860" s="75" t="str">
        <f t="shared" si="252"/>
        <v>A+J=</v>
      </c>
      <c r="S860" s="71">
        <f t="shared" si="253"/>
        <v>45551</v>
      </c>
      <c r="T860" s="8"/>
      <c r="U860" s="8"/>
      <c r="V860" s="8"/>
      <c r="W860" s="8"/>
      <c r="X860" s="1"/>
      <c r="Y860" s="8"/>
      <c r="Z860" s="8"/>
      <c r="AA860" s="8"/>
      <c r="AB860" s="8"/>
      <c r="AC860" s="8"/>
      <c r="AD860" s="9"/>
      <c r="AE860" s="8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</row>
    <row r="861" spans="1:191" x14ac:dyDescent="0.15">
      <c r="A861" s="68">
        <f t="shared" si="254"/>
        <v>45371</v>
      </c>
      <c r="B861" s="81">
        <f t="shared" si="245"/>
        <v>333.90961780999987</v>
      </c>
      <c r="C861" s="70">
        <f t="shared" si="241"/>
        <v>333.33399999999989</v>
      </c>
      <c r="D861" s="11">
        <f>IF(VLOOKUP(A861,[1]DI!$A$4:$B$15000,2)=0,D860,VLOOKUP(A861,[1]DI!$A$4:$B$15000,2))</f>
        <v>0.1115</v>
      </c>
      <c r="E861" s="70">
        <f t="shared" si="255"/>
        <v>1.00041957</v>
      </c>
      <c r="F861" s="70">
        <f>(TRUNC(PRODUCT($E$12:$E860),16))</f>
        <v>1.3620568868143801</v>
      </c>
      <c r="G861" s="70">
        <f t="shared" si="256"/>
        <v>1.3603438898356499</v>
      </c>
      <c r="H861" s="70">
        <f t="shared" si="257"/>
        <v>1.00125924</v>
      </c>
      <c r="I861" s="69">
        <f t="shared" si="246"/>
        <v>0.04</v>
      </c>
      <c r="J861" s="71">
        <f t="shared" si="247"/>
        <v>45366</v>
      </c>
      <c r="K861" s="72">
        <f t="shared" si="248"/>
        <v>3</v>
      </c>
      <c r="L861" s="73">
        <f t="shared" si="242"/>
        <v>3</v>
      </c>
      <c r="M861" s="74">
        <f t="shared" si="243"/>
        <v>1.000467022</v>
      </c>
      <c r="N861" s="74">
        <f t="shared" si="244"/>
        <v>1.0017268500000001</v>
      </c>
      <c r="O861" s="73">
        <f t="shared" si="249"/>
        <v>0</v>
      </c>
      <c r="P861" s="70">
        <f t="shared" si="250"/>
        <v>0.57561781000000001</v>
      </c>
      <c r="Q861" s="70">
        <f t="shared" si="251"/>
        <v>0</v>
      </c>
      <c r="R861" s="75" t="str">
        <f t="shared" si="252"/>
        <v>A+J=</v>
      </c>
      <c r="S861" s="71">
        <f t="shared" si="253"/>
        <v>45551</v>
      </c>
      <c r="T861" s="8"/>
      <c r="U861" s="8"/>
      <c r="V861" s="8"/>
      <c r="W861" s="8"/>
      <c r="X861" s="1"/>
      <c r="Y861" s="8"/>
      <c r="Z861" s="8"/>
      <c r="AA861" s="8"/>
      <c r="AB861" s="8"/>
      <c r="AC861" s="8"/>
      <c r="AD861" s="9"/>
      <c r="AE861" s="8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</row>
    <row r="862" spans="1:191" x14ac:dyDescent="0.15">
      <c r="A862" s="68">
        <f t="shared" si="254"/>
        <v>45372</v>
      </c>
      <c r="B862" s="81">
        <f t="shared" si="245"/>
        <v>334.10171185999991</v>
      </c>
      <c r="C862" s="70">
        <f t="shared" si="241"/>
        <v>333.33399999999989</v>
      </c>
      <c r="D862" s="11">
        <f>IF(VLOOKUP(A862,[1]DI!$A$4:$B$15000,2)=0,D861,VLOOKUP(A862,[1]DI!$A$4:$B$15000,2))</f>
        <v>0.1065</v>
      </c>
      <c r="E862" s="70">
        <f t="shared" si="255"/>
        <v>1.00040168</v>
      </c>
      <c r="F862" s="70">
        <f>(TRUNC(PRODUCT($E$12:$E861),16))</f>
        <v>1.3626283650223801</v>
      </c>
      <c r="G862" s="70">
        <f t="shared" si="256"/>
        <v>1.3603438898356499</v>
      </c>
      <c r="H862" s="70">
        <f t="shared" si="257"/>
        <v>1.0016793399999999</v>
      </c>
      <c r="I862" s="69">
        <f t="shared" si="246"/>
        <v>0.04</v>
      </c>
      <c r="J862" s="71">
        <f t="shared" si="247"/>
        <v>45366</v>
      </c>
      <c r="K862" s="72">
        <f t="shared" si="248"/>
        <v>4</v>
      </c>
      <c r="L862" s="73">
        <f t="shared" si="242"/>
        <v>4</v>
      </c>
      <c r="M862" s="74">
        <f t="shared" si="243"/>
        <v>1.000622745</v>
      </c>
      <c r="N862" s="74">
        <f t="shared" si="244"/>
        <v>1.0023031309999999</v>
      </c>
      <c r="O862" s="73">
        <f t="shared" si="249"/>
        <v>0</v>
      </c>
      <c r="P862" s="70">
        <f t="shared" si="250"/>
        <v>0.76771186000000002</v>
      </c>
      <c r="Q862" s="70">
        <f t="shared" si="251"/>
        <v>0</v>
      </c>
      <c r="R862" s="75" t="str">
        <f t="shared" si="252"/>
        <v>A+J=</v>
      </c>
      <c r="S862" s="71">
        <f t="shared" si="253"/>
        <v>45551</v>
      </c>
      <c r="T862" s="8"/>
      <c r="U862" s="8"/>
      <c r="V862" s="8"/>
      <c r="W862" s="8"/>
      <c r="X862" s="1"/>
      <c r="Y862" s="8"/>
      <c r="Z862" s="8"/>
      <c r="AA862" s="8"/>
      <c r="AB862" s="8"/>
      <c r="AC862" s="8"/>
      <c r="AD862" s="9"/>
      <c r="AE862" s="8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</row>
    <row r="863" spans="1:191" x14ac:dyDescent="0.15">
      <c r="A863" s="68">
        <f t="shared" si="254"/>
        <v>45373</v>
      </c>
      <c r="B863" s="81">
        <f t="shared" si="245"/>
        <v>334.28793623999991</v>
      </c>
      <c r="C863" s="70">
        <f t="shared" si="241"/>
        <v>333.33399999999989</v>
      </c>
      <c r="D863" s="11">
        <f>IF(VLOOKUP(A863,[1]DI!$A$4:$B$15000,2)=0,D862,VLOOKUP(A863,[1]DI!$A$4:$B$15000,2))</f>
        <v>0.1065</v>
      </c>
      <c r="E863" s="70">
        <f t="shared" si="255"/>
        <v>1.00040168</v>
      </c>
      <c r="F863" s="70">
        <f>(TRUNC(PRODUCT($E$12:$E862),16))</f>
        <v>1.3631757055840401</v>
      </c>
      <c r="G863" s="70">
        <f t="shared" si="256"/>
        <v>1.3603438898356499</v>
      </c>
      <c r="H863" s="70">
        <f t="shared" si="257"/>
        <v>1.00208169</v>
      </c>
      <c r="I863" s="69">
        <f t="shared" si="246"/>
        <v>0.04</v>
      </c>
      <c r="J863" s="71">
        <f t="shared" si="247"/>
        <v>45366</v>
      </c>
      <c r="K863" s="72">
        <f t="shared" si="248"/>
        <v>5</v>
      </c>
      <c r="L863" s="73">
        <f t="shared" si="242"/>
        <v>5</v>
      </c>
      <c r="M863" s="74">
        <f t="shared" si="243"/>
        <v>1.000778492</v>
      </c>
      <c r="N863" s="74">
        <f t="shared" si="244"/>
        <v>1.0028618030000001</v>
      </c>
      <c r="O863" s="73">
        <f t="shared" si="249"/>
        <v>0</v>
      </c>
      <c r="P863" s="70">
        <f t="shared" si="250"/>
        <v>0.95393623999999999</v>
      </c>
      <c r="Q863" s="70">
        <f t="shared" si="251"/>
        <v>0</v>
      </c>
      <c r="R863" s="75" t="str">
        <f t="shared" si="252"/>
        <v>A+J=</v>
      </c>
      <c r="S863" s="71">
        <f t="shared" si="253"/>
        <v>45551</v>
      </c>
      <c r="T863" s="8"/>
      <c r="U863" s="8"/>
      <c r="V863" s="8"/>
      <c r="W863" s="8"/>
      <c r="X863" s="1"/>
      <c r="Y863" s="8"/>
      <c r="Z863" s="8"/>
      <c r="AA863" s="8"/>
      <c r="AB863" s="8"/>
      <c r="AC863" s="8"/>
      <c r="AD863" s="9"/>
      <c r="AE863" s="8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</row>
    <row r="864" spans="1:191" x14ac:dyDescent="0.15">
      <c r="A864" s="68">
        <f t="shared" si="254"/>
        <v>45376</v>
      </c>
      <c r="B864" s="81">
        <f t="shared" si="245"/>
        <v>334.47426693999989</v>
      </c>
      <c r="C864" s="70">
        <f t="shared" si="241"/>
        <v>333.33399999999989</v>
      </c>
      <c r="D864" s="11">
        <f>IF(VLOOKUP(A864,[1]DI!$A$4:$B$15000,2)=0,D863,VLOOKUP(A864,[1]DI!$A$4:$B$15000,2))</f>
        <v>0.1065</v>
      </c>
      <c r="E864" s="70">
        <f t="shared" si="255"/>
        <v>1.00040168</v>
      </c>
      <c r="F864" s="70">
        <f>(TRUNC(PRODUCT($E$12:$E863),16))</f>
        <v>1.36372326600146</v>
      </c>
      <c r="G864" s="70">
        <f t="shared" si="256"/>
        <v>1.3603438898356499</v>
      </c>
      <c r="H864" s="70">
        <f t="shared" si="257"/>
        <v>1.00248421</v>
      </c>
      <c r="I864" s="69">
        <f t="shared" si="246"/>
        <v>0.04</v>
      </c>
      <c r="J864" s="71">
        <f t="shared" si="247"/>
        <v>45366</v>
      </c>
      <c r="K864" s="72">
        <f t="shared" si="248"/>
        <v>6</v>
      </c>
      <c r="L864" s="73">
        <f t="shared" si="242"/>
        <v>6</v>
      </c>
      <c r="M864" s="74">
        <f t="shared" si="243"/>
        <v>1.000934263</v>
      </c>
      <c r="N864" s="74">
        <f t="shared" si="244"/>
        <v>1.0034207939999999</v>
      </c>
      <c r="O864" s="73">
        <f t="shared" si="249"/>
        <v>0</v>
      </c>
      <c r="P864" s="70">
        <f t="shared" si="250"/>
        <v>1.1402669400000001</v>
      </c>
      <c r="Q864" s="70">
        <f t="shared" si="251"/>
        <v>0</v>
      </c>
      <c r="R864" s="75" t="str">
        <f t="shared" si="252"/>
        <v>A+J=</v>
      </c>
      <c r="S864" s="71">
        <f t="shared" si="253"/>
        <v>45551</v>
      </c>
      <c r="T864" s="8"/>
      <c r="U864" s="8"/>
      <c r="V864" s="8"/>
      <c r="W864" s="8"/>
      <c r="X864" s="1"/>
      <c r="Y864" s="8"/>
      <c r="Z864" s="8"/>
      <c r="AA864" s="8"/>
      <c r="AB864" s="8"/>
      <c r="AC864" s="8"/>
      <c r="AD864" s="9"/>
      <c r="AE864" s="8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</row>
    <row r="865" spans="1:191" x14ac:dyDescent="0.15">
      <c r="A865" s="68">
        <f t="shared" si="254"/>
        <v>45377</v>
      </c>
      <c r="B865" s="81">
        <f t="shared" si="245"/>
        <v>334.66070097999989</v>
      </c>
      <c r="C865" s="70">
        <f t="shared" si="241"/>
        <v>333.33399999999989</v>
      </c>
      <c r="D865" s="11">
        <f>IF(VLOOKUP(A865,[1]DI!$A$4:$B$15000,2)=0,D864,VLOOKUP(A865,[1]DI!$A$4:$B$15000,2))</f>
        <v>0.1065</v>
      </c>
      <c r="E865" s="70">
        <f t="shared" si="255"/>
        <v>1.00040168</v>
      </c>
      <c r="F865" s="70">
        <f>(TRUNC(PRODUCT($E$12:$E864),16))</f>
        <v>1.3642710463629499</v>
      </c>
      <c r="G865" s="70">
        <f t="shared" si="256"/>
        <v>1.3603438898356499</v>
      </c>
      <c r="H865" s="70">
        <f t="shared" si="257"/>
        <v>1.0028868900000001</v>
      </c>
      <c r="I865" s="69">
        <f t="shared" si="246"/>
        <v>0.04</v>
      </c>
      <c r="J865" s="71">
        <f t="shared" si="247"/>
        <v>45366</v>
      </c>
      <c r="K865" s="72">
        <f t="shared" si="248"/>
        <v>7</v>
      </c>
      <c r="L865" s="73">
        <f t="shared" si="242"/>
        <v>7</v>
      </c>
      <c r="M865" s="74">
        <f t="shared" si="243"/>
        <v>1.0010900579999999</v>
      </c>
      <c r="N865" s="74">
        <f t="shared" si="244"/>
        <v>1.003980095</v>
      </c>
      <c r="O865" s="73">
        <f t="shared" si="249"/>
        <v>0</v>
      </c>
      <c r="P865" s="70">
        <f t="shared" si="250"/>
        <v>1.32670098</v>
      </c>
      <c r="Q865" s="70">
        <f t="shared" si="251"/>
        <v>0</v>
      </c>
      <c r="R865" s="75" t="str">
        <f t="shared" si="252"/>
        <v>A+J=</v>
      </c>
      <c r="S865" s="71">
        <f t="shared" si="253"/>
        <v>45551</v>
      </c>
      <c r="T865" s="8"/>
      <c r="U865" s="8"/>
      <c r="V865" s="8"/>
      <c r="W865" s="8"/>
      <c r="X865" s="1"/>
      <c r="Y865" s="8"/>
      <c r="Z865" s="8"/>
      <c r="AA865" s="8"/>
      <c r="AB865" s="8"/>
      <c r="AC865" s="8"/>
      <c r="AD865" s="9"/>
      <c r="AE865" s="8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</row>
    <row r="866" spans="1:191" x14ac:dyDescent="0.15">
      <c r="A866" s="68">
        <f t="shared" si="254"/>
        <v>45378</v>
      </c>
      <c r="B866" s="81">
        <f t="shared" si="245"/>
        <v>334.84723501999991</v>
      </c>
      <c r="C866" s="70">
        <f t="shared" si="241"/>
        <v>333.33399999999989</v>
      </c>
      <c r="D866" s="11">
        <f>IF(VLOOKUP(A866,[1]DI!$A$4:$B$15000,2)=0,D865,VLOOKUP(A866,[1]DI!$A$4:$B$15000,2))</f>
        <v>0.1065</v>
      </c>
      <c r="E866" s="70">
        <f t="shared" si="255"/>
        <v>1.00040168</v>
      </c>
      <c r="F866" s="70">
        <f>(TRUNC(PRODUCT($E$12:$E865),16))</f>
        <v>1.36481904675685</v>
      </c>
      <c r="G866" s="70">
        <f t="shared" si="256"/>
        <v>1.3603438898356499</v>
      </c>
      <c r="H866" s="70">
        <f t="shared" si="257"/>
        <v>1.0032897199999999</v>
      </c>
      <c r="I866" s="69">
        <f t="shared" si="246"/>
        <v>0.04</v>
      </c>
      <c r="J866" s="71">
        <f t="shared" si="247"/>
        <v>45366</v>
      </c>
      <c r="K866" s="72">
        <f t="shared" si="248"/>
        <v>8</v>
      </c>
      <c r="L866" s="73">
        <f t="shared" si="242"/>
        <v>8</v>
      </c>
      <c r="M866" s="74">
        <f t="shared" si="243"/>
        <v>1.0012458769999999</v>
      </c>
      <c r="N866" s="74">
        <f t="shared" si="244"/>
        <v>1.0045396959999999</v>
      </c>
      <c r="O866" s="73">
        <f t="shared" si="249"/>
        <v>0</v>
      </c>
      <c r="P866" s="70">
        <f t="shared" si="250"/>
        <v>1.51323502</v>
      </c>
      <c r="Q866" s="70">
        <f t="shared" si="251"/>
        <v>0</v>
      </c>
      <c r="R866" s="75" t="str">
        <f t="shared" si="252"/>
        <v>A+J=</v>
      </c>
      <c r="S866" s="71">
        <f t="shared" si="253"/>
        <v>45551</v>
      </c>
      <c r="T866" s="8"/>
      <c r="U866" s="8"/>
      <c r="V866" s="8"/>
      <c r="W866" s="8"/>
      <c r="X866" s="1"/>
      <c r="Y866" s="8"/>
      <c r="Z866" s="8"/>
      <c r="AA866" s="8"/>
      <c r="AB866" s="8"/>
      <c r="AC866" s="8"/>
      <c r="AD866" s="9"/>
      <c r="AE866" s="8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</row>
    <row r="867" spans="1:191" x14ac:dyDescent="0.15">
      <c r="A867" s="68">
        <f t="shared" si="254"/>
        <v>45379</v>
      </c>
      <c r="B867" s="81">
        <f t="shared" si="245"/>
        <v>335.03387905999989</v>
      </c>
      <c r="C867" s="70">
        <f t="shared" si="241"/>
        <v>333.33399999999989</v>
      </c>
      <c r="D867" s="11">
        <f>IF(VLOOKUP(A867,[1]DI!$A$4:$B$15000,2)=0,D866,VLOOKUP(A867,[1]DI!$A$4:$B$15000,2))</f>
        <v>0.1065</v>
      </c>
      <c r="E867" s="70">
        <f t="shared" si="255"/>
        <v>1.00040168</v>
      </c>
      <c r="F867" s="70">
        <f>(TRUNC(PRODUCT($E$12:$E866),16))</f>
        <v>1.36536726727155</v>
      </c>
      <c r="G867" s="70">
        <f t="shared" si="256"/>
        <v>1.3603438898356499</v>
      </c>
      <c r="H867" s="70">
        <f t="shared" si="257"/>
        <v>1.00369273</v>
      </c>
      <c r="I867" s="69">
        <f t="shared" si="246"/>
        <v>0.04</v>
      </c>
      <c r="J867" s="71">
        <f t="shared" si="247"/>
        <v>45366</v>
      </c>
      <c r="K867" s="72">
        <f t="shared" si="248"/>
        <v>9</v>
      </c>
      <c r="L867" s="73">
        <f t="shared" si="242"/>
        <v>9</v>
      </c>
      <c r="M867" s="74">
        <f t="shared" si="243"/>
        <v>1.0014017209999999</v>
      </c>
      <c r="N867" s="74">
        <f t="shared" si="244"/>
        <v>1.0050996270000001</v>
      </c>
      <c r="O867" s="73">
        <f t="shared" si="249"/>
        <v>0</v>
      </c>
      <c r="P867" s="70">
        <f t="shared" si="250"/>
        <v>1.69987906</v>
      </c>
      <c r="Q867" s="70">
        <f t="shared" si="251"/>
        <v>0</v>
      </c>
      <c r="R867" s="75" t="str">
        <f t="shared" si="252"/>
        <v>A+J=</v>
      </c>
      <c r="S867" s="71">
        <f t="shared" si="253"/>
        <v>45551</v>
      </c>
      <c r="T867" s="8"/>
      <c r="U867" s="8"/>
      <c r="V867" s="8"/>
      <c r="W867" s="8"/>
      <c r="X867" s="1"/>
      <c r="Y867" s="8"/>
      <c r="Z867" s="8"/>
      <c r="AA867" s="8"/>
      <c r="AB867" s="8"/>
      <c r="AC867" s="8"/>
      <c r="AD867" s="9"/>
      <c r="AE867" s="8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</row>
    <row r="868" spans="1:191" x14ac:dyDescent="0.15">
      <c r="A868" s="68">
        <f t="shared" si="254"/>
        <v>45383</v>
      </c>
      <c r="B868" s="81">
        <f t="shared" si="245"/>
        <v>335.22062342999988</v>
      </c>
      <c r="C868" s="70">
        <f t="shared" si="241"/>
        <v>333.33399999999989</v>
      </c>
      <c r="D868" s="11">
        <f>IF(VLOOKUP(A868,[1]DI!$A$4:$B$15000,2)=0,D867,VLOOKUP(A868,[1]DI!$A$4:$B$15000,2))</f>
        <v>0.1065</v>
      </c>
      <c r="E868" s="70">
        <f t="shared" si="255"/>
        <v>1.00040168</v>
      </c>
      <c r="F868" s="70">
        <f>(TRUNC(PRODUCT($E$12:$E867),16))</f>
        <v>1.36591570799547</v>
      </c>
      <c r="G868" s="70">
        <f t="shared" si="256"/>
        <v>1.3603438898356499</v>
      </c>
      <c r="H868" s="70">
        <f t="shared" si="257"/>
        <v>1.0040958900000001</v>
      </c>
      <c r="I868" s="69">
        <f t="shared" si="246"/>
        <v>0.04</v>
      </c>
      <c r="J868" s="71">
        <f t="shared" si="247"/>
        <v>45366</v>
      </c>
      <c r="K868" s="72">
        <f t="shared" si="248"/>
        <v>10</v>
      </c>
      <c r="L868" s="73">
        <f t="shared" si="242"/>
        <v>10</v>
      </c>
      <c r="M868" s="74">
        <f t="shared" si="243"/>
        <v>1.0015575889999999</v>
      </c>
      <c r="N868" s="74">
        <f t="shared" si="244"/>
        <v>1.0056598590000001</v>
      </c>
      <c r="O868" s="73">
        <f t="shared" si="249"/>
        <v>0</v>
      </c>
      <c r="P868" s="70">
        <f t="shared" si="250"/>
        <v>1.88662343</v>
      </c>
      <c r="Q868" s="70">
        <f t="shared" si="251"/>
        <v>0</v>
      </c>
      <c r="R868" s="75" t="str">
        <f t="shared" si="252"/>
        <v>A+J=</v>
      </c>
      <c r="S868" s="71">
        <f t="shared" si="253"/>
        <v>45551</v>
      </c>
      <c r="T868" s="8"/>
      <c r="U868" s="8"/>
      <c r="V868" s="8"/>
      <c r="W868" s="8"/>
      <c r="X868" s="1"/>
      <c r="Y868" s="8"/>
      <c r="Z868" s="8"/>
      <c r="AA868" s="8"/>
      <c r="AB868" s="8"/>
      <c r="AC868" s="8"/>
      <c r="AD868" s="9"/>
      <c r="AE868" s="8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</row>
    <row r="869" spans="1:191" x14ac:dyDescent="0.15">
      <c r="A869" s="68">
        <f t="shared" si="254"/>
        <v>45384</v>
      </c>
      <c r="B869" s="81">
        <f t="shared" si="245"/>
        <v>335.40747113999987</v>
      </c>
      <c r="C869" s="70">
        <f t="shared" si="241"/>
        <v>333.33399999999989</v>
      </c>
      <c r="D869" s="11">
        <f>IF(VLOOKUP(A869,[1]DI!$A$4:$B$15000,2)=0,D868,VLOOKUP(A869,[1]DI!$A$4:$B$15000,2))</f>
        <v>0.1065</v>
      </c>
      <c r="E869" s="70">
        <f t="shared" si="255"/>
        <v>1.00040168</v>
      </c>
      <c r="F869" s="70">
        <f>(TRUNC(PRODUCT($E$12:$E868),16))</f>
        <v>1.3664643690170499</v>
      </c>
      <c r="G869" s="70">
        <f t="shared" si="256"/>
        <v>1.3603438898356499</v>
      </c>
      <c r="H869" s="70">
        <f t="shared" si="257"/>
        <v>1.0044992100000001</v>
      </c>
      <c r="I869" s="69">
        <f t="shared" si="246"/>
        <v>0.04</v>
      </c>
      <c r="J869" s="71">
        <f t="shared" si="247"/>
        <v>45366</v>
      </c>
      <c r="K869" s="72">
        <f t="shared" si="248"/>
        <v>11</v>
      </c>
      <c r="L869" s="73">
        <f t="shared" si="242"/>
        <v>11</v>
      </c>
      <c r="M869" s="74">
        <f t="shared" si="243"/>
        <v>1.001713482</v>
      </c>
      <c r="N869" s="74">
        <f t="shared" si="244"/>
        <v>1.006220401</v>
      </c>
      <c r="O869" s="73">
        <f t="shared" si="249"/>
        <v>0</v>
      </c>
      <c r="P869" s="70">
        <f t="shared" si="250"/>
        <v>2.0734711400000001</v>
      </c>
      <c r="Q869" s="70">
        <f t="shared" si="251"/>
        <v>0</v>
      </c>
      <c r="R869" s="75" t="str">
        <f t="shared" si="252"/>
        <v>A+J=</v>
      </c>
      <c r="S869" s="71">
        <f t="shared" si="253"/>
        <v>45551</v>
      </c>
      <c r="T869" s="8"/>
      <c r="U869" s="8"/>
      <c r="V869" s="8"/>
      <c r="W869" s="8"/>
      <c r="X869" s="1"/>
      <c r="Y869" s="8"/>
      <c r="Z869" s="8"/>
      <c r="AA869" s="8"/>
      <c r="AB869" s="8"/>
      <c r="AC869" s="8"/>
      <c r="AD869" s="9"/>
      <c r="AE869" s="8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</row>
    <row r="870" spans="1:191" x14ac:dyDescent="0.15">
      <c r="A870" s="68">
        <f t="shared" si="254"/>
        <v>45385</v>
      </c>
      <c r="B870" s="81">
        <f t="shared" si="245"/>
        <v>335.5944255199999</v>
      </c>
      <c r="C870" s="70">
        <f t="shared" si="241"/>
        <v>333.33399999999989</v>
      </c>
      <c r="D870" s="11">
        <f>IF(VLOOKUP(A870,[1]DI!$A$4:$B$15000,2)=0,D869,VLOOKUP(A870,[1]DI!$A$4:$B$15000,2))</f>
        <v>0.1065</v>
      </c>
      <c r="E870" s="70">
        <f t="shared" si="255"/>
        <v>1.00040168</v>
      </c>
      <c r="F870" s="70">
        <f>(TRUNC(PRODUCT($E$12:$E869),16))</f>
        <v>1.3670132504248</v>
      </c>
      <c r="G870" s="70">
        <f t="shared" si="256"/>
        <v>1.3603438898356499</v>
      </c>
      <c r="H870" s="70">
        <f t="shared" si="257"/>
        <v>1.0049026999999999</v>
      </c>
      <c r="I870" s="69">
        <f t="shared" si="246"/>
        <v>0.04</v>
      </c>
      <c r="J870" s="71">
        <f t="shared" si="247"/>
        <v>45366</v>
      </c>
      <c r="K870" s="72">
        <f t="shared" si="248"/>
        <v>12</v>
      </c>
      <c r="L870" s="73">
        <f t="shared" si="242"/>
        <v>12</v>
      </c>
      <c r="M870" s="74">
        <f t="shared" si="243"/>
        <v>1.001869398</v>
      </c>
      <c r="N870" s="74">
        <f t="shared" si="244"/>
        <v>1.0067812629999999</v>
      </c>
      <c r="O870" s="73">
        <f t="shared" si="249"/>
        <v>0</v>
      </c>
      <c r="P870" s="70">
        <f t="shared" si="250"/>
        <v>2.2604255200000001</v>
      </c>
      <c r="Q870" s="70">
        <f t="shared" si="251"/>
        <v>0</v>
      </c>
      <c r="R870" s="75" t="str">
        <f t="shared" si="252"/>
        <v>A+J=</v>
      </c>
      <c r="S870" s="71">
        <f t="shared" si="253"/>
        <v>45551</v>
      </c>
      <c r="T870" s="8"/>
      <c r="U870" s="8"/>
      <c r="V870" s="8"/>
      <c r="W870" s="8"/>
      <c r="X870" s="1"/>
      <c r="Y870" s="8"/>
      <c r="Z870" s="8"/>
      <c r="AA870" s="8"/>
      <c r="AB870" s="8"/>
      <c r="AC870" s="8"/>
      <c r="AD870" s="9"/>
      <c r="AE870" s="8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</row>
    <row r="871" spans="1:191" x14ac:dyDescent="0.15">
      <c r="A871" s="68">
        <f t="shared" si="254"/>
        <v>45386</v>
      </c>
      <c r="B871" s="81">
        <f t="shared" si="245"/>
        <v>335.78148355999991</v>
      </c>
      <c r="C871" s="70">
        <f t="shared" si="241"/>
        <v>333.33399999999989</v>
      </c>
      <c r="D871" s="11">
        <f>IF(VLOOKUP(A871,[1]DI!$A$4:$B$15000,2)=0,D870,VLOOKUP(A871,[1]DI!$A$4:$B$15000,2))</f>
        <v>0.1065</v>
      </c>
      <c r="E871" s="70">
        <f t="shared" si="255"/>
        <v>1.00040168</v>
      </c>
      <c r="F871" s="70">
        <f>(TRUNC(PRODUCT($E$12:$E870),16))</f>
        <v>1.36756235230723</v>
      </c>
      <c r="G871" s="70">
        <f t="shared" si="256"/>
        <v>1.3603438898356499</v>
      </c>
      <c r="H871" s="70">
        <f t="shared" si="257"/>
        <v>1.0053063499999999</v>
      </c>
      <c r="I871" s="69">
        <f t="shared" si="246"/>
        <v>0.04</v>
      </c>
      <c r="J871" s="71">
        <f t="shared" si="247"/>
        <v>45366</v>
      </c>
      <c r="K871" s="72">
        <f t="shared" si="248"/>
        <v>13</v>
      </c>
      <c r="L871" s="73">
        <f t="shared" si="242"/>
        <v>13</v>
      </c>
      <c r="M871" s="74">
        <f t="shared" si="243"/>
        <v>1.002025339</v>
      </c>
      <c r="N871" s="74">
        <f t="shared" si="244"/>
        <v>1.0073424360000001</v>
      </c>
      <c r="O871" s="73">
        <f t="shared" si="249"/>
        <v>0</v>
      </c>
      <c r="P871" s="70">
        <f t="shared" si="250"/>
        <v>2.4474835599999998</v>
      </c>
      <c r="Q871" s="70">
        <f t="shared" si="251"/>
        <v>0</v>
      </c>
      <c r="R871" s="75" t="str">
        <f t="shared" si="252"/>
        <v>A+J=</v>
      </c>
      <c r="S871" s="71">
        <f t="shared" si="253"/>
        <v>45551</v>
      </c>
      <c r="T871" s="8"/>
      <c r="U871" s="8"/>
      <c r="V871" s="8"/>
      <c r="W871" s="8"/>
      <c r="X871" s="1"/>
      <c r="Y871" s="8"/>
      <c r="Z871" s="8"/>
      <c r="AA871" s="8"/>
      <c r="AB871" s="8"/>
      <c r="AC871" s="8"/>
      <c r="AD871" s="9"/>
      <c r="AE871" s="8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</row>
    <row r="872" spans="1:191" x14ac:dyDescent="0.15">
      <c r="A872" s="68">
        <f t="shared" si="254"/>
        <v>45387</v>
      </c>
      <c r="B872" s="81">
        <f t="shared" si="245"/>
        <v>335.9686452599999</v>
      </c>
      <c r="C872" s="70">
        <f t="shared" si="241"/>
        <v>333.33399999999989</v>
      </c>
      <c r="D872" s="11">
        <f>IF(VLOOKUP(A872,[1]DI!$A$4:$B$15000,2)=0,D871,VLOOKUP(A872,[1]DI!$A$4:$B$15000,2))</f>
        <v>0.1065</v>
      </c>
      <c r="E872" s="70">
        <f t="shared" si="255"/>
        <v>1.00040168</v>
      </c>
      <c r="F872" s="70">
        <f>(TRUNC(PRODUCT($E$12:$E871),16))</f>
        <v>1.3681116747529101</v>
      </c>
      <c r="G872" s="70">
        <f t="shared" si="256"/>
        <v>1.3603438898356499</v>
      </c>
      <c r="H872" s="70">
        <f t="shared" si="257"/>
        <v>1.00571016</v>
      </c>
      <c r="I872" s="69">
        <f t="shared" si="246"/>
        <v>0.04</v>
      </c>
      <c r="J872" s="71">
        <f t="shared" si="247"/>
        <v>45366</v>
      </c>
      <c r="K872" s="72">
        <f t="shared" si="248"/>
        <v>14</v>
      </c>
      <c r="L872" s="73">
        <f t="shared" si="242"/>
        <v>14</v>
      </c>
      <c r="M872" s="74">
        <f t="shared" si="243"/>
        <v>1.0021813040000001</v>
      </c>
      <c r="N872" s="74">
        <f t="shared" si="244"/>
        <v>1.00790392</v>
      </c>
      <c r="O872" s="73">
        <f t="shared" si="249"/>
        <v>0</v>
      </c>
      <c r="P872" s="70">
        <f t="shared" si="250"/>
        <v>2.6346452600000001</v>
      </c>
      <c r="Q872" s="70">
        <f t="shared" si="251"/>
        <v>0</v>
      </c>
      <c r="R872" s="75" t="str">
        <f t="shared" si="252"/>
        <v>A+J=</v>
      </c>
      <c r="S872" s="71">
        <f t="shared" si="253"/>
        <v>45551</v>
      </c>
      <c r="T872" s="8"/>
      <c r="U872" s="8"/>
      <c r="V872" s="8"/>
      <c r="W872" s="8"/>
      <c r="X872" s="1"/>
      <c r="Y872" s="8"/>
      <c r="Z872" s="8"/>
      <c r="AA872" s="8"/>
      <c r="AB872" s="8"/>
      <c r="AC872" s="8"/>
      <c r="AD872" s="9"/>
      <c r="AE872" s="8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</row>
    <row r="873" spans="1:191" x14ac:dyDescent="0.15">
      <c r="A873" s="68">
        <f t="shared" si="254"/>
        <v>45390</v>
      </c>
      <c r="B873" s="81">
        <f t="shared" si="245"/>
        <v>336.15591363999988</v>
      </c>
      <c r="C873" s="70">
        <f t="shared" si="241"/>
        <v>333.33399999999989</v>
      </c>
      <c r="D873" s="11">
        <f>IF(VLOOKUP(A873,[1]DI!$A$4:$B$15000,2)=0,D872,VLOOKUP(A873,[1]DI!$A$4:$B$15000,2))</f>
        <v>0.1065</v>
      </c>
      <c r="E873" s="70">
        <f t="shared" si="255"/>
        <v>1.00040168</v>
      </c>
      <c r="F873" s="70">
        <f>(TRUNC(PRODUCT($E$12:$E872),16))</f>
        <v>1.3686612178504201</v>
      </c>
      <c r="G873" s="70">
        <f t="shared" si="256"/>
        <v>1.3603438898356499</v>
      </c>
      <c r="H873" s="70">
        <f t="shared" si="257"/>
        <v>1.00611414</v>
      </c>
      <c r="I873" s="69">
        <f t="shared" si="246"/>
        <v>0.04</v>
      </c>
      <c r="J873" s="71">
        <f t="shared" si="247"/>
        <v>45366</v>
      </c>
      <c r="K873" s="72">
        <f t="shared" si="248"/>
        <v>15</v>
      </c>
      <c r="L873" s="73">
        <f t="shared" si="242"/>
        <v>15</v>
      </c>
      <c r="M873" s="74">
        <f t="shared" si="243"/>
        <v>1.0023372930000001</v>
      </c>
      <c r="N873" s="74">
        <f t="shared" si="244"/>
        <v>1.0084657239999999</v>
      </c>
      <c r="O873" s="73">
        <f t="shared" si="249"/>
        <v>0</v>
      </c>
      <c r="P873" s="70">
        <f t="shared" si="250"/>
        <v>2.82191364</v>
      </c>
      <c r="Q873" s="70">
        <f t="shared" si="251"/>
        <v>0</v>
      </c>
      <c r="R873" s="75" t="str">
        <f t="shared" si="252"/>
        <v>A+J=</v>
      </c>
      <c r="S873" s="71">
        <f t="shared" si="253"/>
        <v>45551</v>
      </c>
      <c r="T873" s="8"/>
      <c r="U873" s="8"/>
      <c r="V873" s="8"/>
      <c r="W873" s="8"/>
      <c r="X873" s="1"/>
      <c r="Y873" s="8"/>
      <c r="Z873" s="8"/>
      <c r="AA873" s="8"/>
      <c r="AB873" s="8"/>
      <c r="AC873" s="8"/>
      <c r="AD873" s="9"/>
      <c r="AE873" s="8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</row>
    <row r="874" spans="1:191" x14ac:dyDescent="0.15">
      <c r="A874" s="68">
        <f t="shared" si="254"/>
        <v>45391</v>
      </c>
      <c r="B874" s="81">
        <f t="shared" si="245"/>
        <v>336.34328234999987</v>
      </c>
      <c r="C874" s="70">
        <f t="shared" si="241"/>
        <v>333.33399999999989</v>
      </c>
      <c r="D874" s="11">
        <f>IF(VLOOKUP(A874,[1]DI!$A$4:$B$15000,2)=0,D873,VLOOKUP(A874,[1]DI!$A$4:$B$15000,2))</f>
        <v>0.1065</v>
      </c>
      <c r="E874" s="70">
        <f t="shared" si="255"/>
        <v>1.00040168</v>
      </c>
      <c r="F874" s="70">
        <f>(TRUNC(PRODUCT($E$12:$E873),16))</f>
        <v>1.3692109816884099</v>
      </c>
      <c r="G874" s="70">
        <f t="shared" si="256"/>
        <v>1.3603438898356499</v>
      </c>
      <c r="H874" s="70">
        <f t="shared" si="257"/>
        <v>1.0065182699999999</v>
      </c>
      <c r="I874" s="69">
        <f t="shared" si="246"/>
        <v>0.04</v>
      </c>
      <c r="J874" s="71">
        <f t="shared" si="247"/>
        <v>45366</v>
      </c>
      <c r="K874" s="72">
        <f t="shared" si="248"/>
        <v>16</v>
      </c>
      <c r="L874" s="73">
        <f t="shared" si="242"/>
        <v>16</v>
      </c>
      <c r="M874" s="74">
        <f t="shared" si="243"/>
        <v>1.0024933069999999</v>
      </c>
      <c r="N874" s="74">
        <f t="shared" si="244"/>
        <v>1.0090278290000001</v>
      </c>
      <c r="O874" s="73">
        <f t="shared" si="249"/>
        <v>0</v>
      </c>
      <c r="P874" s="70">
        <f t="shared" si="250"/>
        <v>3.0092823499999999</v>
      </c>
      <c r="Q874" s="70">
        <f t="shared" si="251"/>
        <v>0</v>
      </c>
      <c r="R874" s="75" t="str">
        <f t="shared" si="252"/>
        <v>A+J=</v>
      </c>
      <c r="S874" s="71">
        <f t="shared" si="253"/>
        <v>45551</v>
      </c>
      <c r="T874" s="8"/>
      <c r="U874" s="8"/>
      <c r="V874" s="8"/>
      <c r="W874" s="8"/>
      <c r="X874" s="1"/>
      <c r="Y874" s="8"/>
      <c r="Z874" s="8"/>
      <c r="AA874" s="8"/>
      <c r="AB874" s="8"/>
      <c r="AC874" s="8"/>
      <c r="AD874" s="9"/>
      <c r="AE874" s="8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</row>
    <row r="875" spans="1:191" x14ac:dyDescent="0.15">
      <c r="A875" s="68">
        <f t="shared" si="254"/>
        <v>45392</v>
      </c>
      <c r="B875" s="81">
        <f t="shared" si="245"/>
        <v>336.53075805999987</v>
      </c>
      <c r="C875" s="70">
        <f t="shared" si="241"/>
        <v>333.33399999999989</v>
      </c>
      <c r="D875" s="11">
        <f>IF(VLOOKUP(A875,[1]DI!$A$4:$B$15000,2)=0,D874,VLOOKUP(A875,[1]DI!$A$4:$B$15000,2))</f>
        <v>0.1065</v>
      </c>
      <c r="E875" s="70">
        <f t="shared" si="255"/>
        <v>1.00040168</v>
      </c>
      <c r="F875" s="70">
        <f>(TRUNC(PRODUCT($E$12:$E874),16))</f>
        <v>1.3697609663555299</v>
      </c>
      <c r="G875" s="70">
        <f t="shared" si="256"/>
        <v>1.3603438898356499</v>
      </c>
      <c r="H875" s="70">
        <f t="shared" si="257"/>
        <v>1.00692257</v>
      </c>
      <c r="I875" s="69">
        <f t="shared" si="246"/>
        <v>0.04</v>
      </c>
      <c r="J875" s="71">
        <f t="shared" si="247"/>
        <v>45366</v>
      </c>
      <c r="K875" s="72">
        <f t="shared" si="248"/>
        <v>17</v>
      </c>
      <c r="L875" s="73">
        <f t="shared" si="242"/>
        <v>17</v>
      </c>
      <c r="M875" s="74">
        <f t="shared" si="243"/>
        <v>1.002649345</v>
      </c>
      <c r="N875" s="74">
        <f t="shared" si="244"/>
        <v>1.009590255</v>
      </c>
      <c r="O875" s="73">
        <f t="shared" si="249"/>
        <v>0</v>
      </c>
      <c r="P875" s="70">
        <f t="shared" si="250"/>
        <v>3.1967580600000001</v>
      </c>
      <c r="Q875" s="70">
        <f t="shared" si="251"/>
        <v>0</v>
      </c>
      <c r="R875" s="75" t="str">
        <f t="shared" si="252"/>
        <v>A+J=</v>
      </c>
      <c r="S875" s="71">
        <f t="shared" si="253"/>
        <v>45551</v>
      </c>
      <c r="T875" s="8"/>
      <c r="U875" s="8"/>
      <c r="V875" s="8"/>
      <c r="W875" s="8"/>
      <c r="X875" s="1"/>
      <c r="Y875" s="8"/>
      <c r="Z875" s="8"/>
      <c r="AA875" s="8"/>
      <c r="AB875" s="8"/>
      <c r="AC875" s="8"/>
      <c r="AD875" s="9"/>
      <c r="AE875" s="8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</row>
    <row r="876" spans="1:191" x14ac:dyDescent="0.15">
      <c r="A876" s="68">
        <f t="shared" si="254"/>
        <v>45393</v>
      </c>
      <c r="B876" s="81">
        <f t="shared" si="245"/>
        <v>336.71833742999991</v>
      </c>
      <c r="C876" s="70">
        <f t="shared" si="241"/>
        <v>333.33399999999989</v>
      </c>
      <c r="D876" s="11">
        <f>IF(VLOOKUP(A876,[1]DI!$A$4:$B$15000,2)=0,D875,VLOOKUP(A876,[1]DI!$A$4:$B$15000,2))</f>
        <v>0.1065</v>
      </c>
      <c r="E876" s="70">
        <f t="shared" si="255"/>
        <v>1.00040168</v>
      </c>
      <c r="F876" s="70">
        <f>(TRUNC(PRODUCT($E$12:$E875),16))</f>
        <v>1.3703111719404999</v>
      </c>
      <c r="G876" s="70">
        <f t="shared" si="256"/>
        <v>1.3603438898356499</v>
      </c>
      <c r="H876" s="70">
        <f t="shared" si="257"/>
        <v>1.0073270299999999</v>
      </c>
      <c r="I876" s="69">
        <f t="shared" si="246"/>
        <v>0.04</v>
      </c>
      <c r="J876" s="71">
        <f t="shared" si="247"/>
        <v>45366</v>
      </c>
      <c r="K876" s="72">
        <f t="shared" si="248"/>
        <v>18</v>
      </c>
      <c r="L876" s="73">
        <f t="shared" si="242"/>
        <v>18</v>
      </c>
      <c r="M876" s="74">
        <f t="shared" si="243"/>
        <v>1.0028054070000001</v>
      </c>
      <c r="N876" s="74">
        <f t="shared" si="244"/>
        <v>1.0101529920000001</v>
      </c>
      <c r="O876" s="73">
        <f t="shared" si="249"/>
        <v>0</v>
      </c>
      <c r="P876" s="70">
        <f t="shared" si="250"/>
        <v>3.38433743</v>
      </c>
      <c r="Q876" s="70">
        <f t="shared" si="251"/>
        <v>0</v>
      </c>
      <c r="R876" s="75" t="str">
        <f t="shared" si="252"/>
        <v>A+J=</v>
      </c>
      <c r="S876" s="71">
        <f t="shared" si="253"/>
        <v>45551</v>
      </c>
      <c r="T876" s="8"/>
      <c r="U876" s="8"/>
      <c r="V876" s="8"/>
      <c r="W876" s="8"/>
      <c r="X876" s="1"/>
      <c r="Y876" s="8"/>
      <c r="Z876" s="8"/>
      <c r="AA876" s="8"/>
      <c r="AB876" s="8"/>
      <c r="AC876" s="8"/>
      <c r="AD876" s="9"/>
      <c r="AE876" s="8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</row>
    <row r="877" spans="1:191" x14ac:dyDescent="0.15">
      <c r="A877" s="68">
        <f t="shared" si="254"/>
        <v>45394</v>
      </c>
      <c r="B877" s="81">
        <f t="shared" si="245"/>
        <v>336.90602080999992</v>
      </c>
      <c r="C877" s="70">
        <f t="shared" si="241"/>
        <v>333.33399999999989</v>
      </c>
      <c r="D877" s="11">
        <f>IF(VLOOKUP(A877,[1]DI!$A$4:$B$15000,2)=0,D876,VLOOKUP(A877,[1]DI!$A$4:$B$15000,2))</f>
        <v>0.1065</v>
      </c>
      <c r="E877" s="70">
        <f t="shared" si="255"/>
        <v>1.00040168</v>
      </c>
      <c r="F877" s="70">
        <f>(TRUNC(PRODUCT($E$12:$E876),16))</f>
        <v>1.37086159853204</v>
      </c>
      <c r="G877" s="70">
        <f t="shared" si="256"/>
        <v>1.3603438898356499</v>
      </c>
      <c r="H877" s="70">
        <f t="shared" si="257"/>
        <v>1.00773165</v>
      </c>
      <c r="I877" s="69">
        <f t="shared" si="246"/>
        <v>0.04</v>
      </c>
      <c r="J877" s="71">
        <f t="shared" si="247"/>
        <v>45366</v>
      </c>
      <c r="K877" s="72">
        <f t="shared" si="248"/>
        <v>19</v>
      </c>
      <c r="L877" s="73">
        <f t="shared" si="242"/>
        <v>19</v>
      </c>
      <c r="M877" s="74">
        <f t="shared" si="243"/>
        <v>1.002961494</v>
      </c>
      <c r="N877" s="74">
        <f t="shared" si="244"/>
        <v>1.010716041</v>
      </c>
      <c r="O877" s="73">
        <f t="shared" si="249"/>
        <v>0</v>
      </c>
      <c r="P877" s="70">
        <f t="shared" si="250"/>
        <v>3.5720208100000002</v>
      </c>
      <c r="Q877" s="70">
        <f t="shared" si="251"/>
        <v>0</v>
      </c>
      <c r="R877" s="75" t="str">
        <f t="shared" si="252"/>
        <v>A+J=</v>
      </c>
      <c r="S877" s="71">
        <f t="shared" si="253"/>
        <v>45551</v>
      </c>
      <c r="T877" s="8"/>
      <c r="U877" s="8"/>
      <c r="V877" s="8"/>
      <c r="W877" s="8"/>
      <c r="X877" s="1"/>
      <c r="Y877" s="8"/>
      <c r="Z877" s="8"/>
      <c r="AA877" s="8"/>
      <c r="AB877" s="8"/>
      <c r="AC877" s="8"/>
      <c r="AD877" s="9"/>
      <c r="AE877" s="8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</row>
    <row r="878" spans="1:191" x14ac:dyDescent="0.15">
      <c r="A878" s="68">
        <f t="shared" si="254"/>
        <v>45397</v>
      </c>
      <c r="B878" s="81">
        <f t="shared" si="245"/>
        <v>337.09381117999988</v>
      </c>
      <c r="C878" s="70">
        <f t="shared" si="241"/>
        <v>333.33399999999989</v>
      </c>
      <c r="D878" s="11">
        <f>IF(VLOOKUP(A878,[1]DI!$A$4:$B$15000,2)=0,D877,VLOOKUP(A878,[1]DI!$A$4:$B$15000,2))</f>
        <v>0.1065</v>
      </c>
      <c r="E878" s="70">
        <f t="shared" si="255"/>
        <v>1.00040168</v>
      </c>
      <c r="F878" s="70">
        <f>(TRUNC(PRODUCT($E$12:$E877),16))</f>
        <v>1.37141224621894</v>
      </c>
      <c r="G878" s="70">
        <f t="shared" si="256"/>
        <v>1.3603438898356499</v>
      </c>
      <c r="H878" s="70">
        <f t="shared" si="257"/>
        <v>1.0081364399999999</v>
      </c>
      <c r="I878" s="69">
        <f t="shared" si="246"/>
        <v>0.04</v>
      </c>
      <c r="J878" s="71">
        <f t="shared" si="247"/>
        <v>45366</v>
      </c>
      <c r="K878" s="72">
        <f t="shared" si="248"/>
        <v>20</v>
      </c>
      <c r="L878" s="73">
        <f t="shared" si="242"/>
        <v>20</v>
      </c>
      <c r="M878" s="74">
        <f t="shared" si="243"/>
        <v>1.0031176049999999</v>
      </c>
      <c r="N878" s="74">
        <f t="shared" si="244"/>
        <v>1.0112794110000001</v>
      </c>
      <c r="O878" s="73">
        <f t="shared" si="249"/>
        <v>0</v>
      </c>
      <c r="P878" s="70">
        <f t="shared" si="250"/>
        <v>3.7598111799999998</v>
      </c>
      <c r="Q878" s="70">
        <f t="shared" si="251"/>
        <v>0</v>
      </c>
      <c r="R878" s="75" t="str">
        <f t="shared" si="252"/>
        <v>A+J=</v>
      </c>
      <c r="S878" s="71">
        <f t="shared" si="253"/>
        <v>45551</v>
      </c>
      <c r="T878" s="8"/>
      <c r="U878" s="8"/>
      <c r="V878" s="8"/>
      <c r="W878" s="8"/>
      <c r="X878" s="1"/>
      <c r="Y878" s="8"/>
      <c r="Z878" s="8"/>
      <c r="AA878" s="8"/>
      <c r="AB878" s="8"/>
      <c r="AC878" s="8"/>
      <c r="AD878" s="9"/>
      <c r="AE878" s="8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</row>
    <row r="879" spans="1:191" x14ac:dyDescent="0.15">
      <c r="A879" s="68">
        <f t="shared" si="254"/>
        <v>45398</v>
      </c>
      <c r="B879" s="81">
        <f t="shared" si="245"/>
        <v>337.28170521999988</v>
      </c>
      <c r="C879" s="70">
        <f t="shared" si="241"/>
        <v>333.33399999999989</v>
      </c>
      <c r="D879" s="11">
        <f>IF(VLOOKUP(A879,[1]DI!$A$4:$B$15000,2)=0,D878,VLOOKUP(A879,[1]DI!$A$4:$B$15000,2))</f>
        <v>0.1065</v>
      </c>
      <c r="E879" s="70">
        <f t="shared" si="255"/>
        <v>1.00040168</v>
      </c>
      <c r="F879" s="70">
        <f>(TRUNC(PRODUCT($E$12:$E878),16))</f>
        <v>1.37196311509</v>
      </c>
      <c r="G879" s="70">
        <f t="shared" si="256"/>
        <v>1.3603438898356499</v>
      </c>
      <c r="H879" s="70">
        <f t="shared" si="257"/>
        <v>1.00854139</v>
      </c>
      <c r="I879" s="69">
        <f t="shared" si="246"/>
        <v>0.04</v>
      </c>
      <c r="J879" s="71">
        <f t="shared" si="247"/>
        <v>45366</v>
      </c>
      <c r="K879" s="72">
        <f t="shared" si="248"/>
        <v>21</v>
      </c>
      <c r="L879" s="73">
        <f t="shared" si="242"/>
        <v>21</v>
      </c>
      <c r="M879" s="74">
        <f t="shared" si="243"/>
        <v>1.00327374</v>
      </c>
      <c r="N879" s="74">
        <f t="shared" si="244"/>
        <v>1.0118430920000001</v>
      </c>
      <c r="O879" s="73">
        <f t="shared" si="249"/>
        <v>0</v>
      </c>
      <c r="P879" s="70">
        <f t="shared" si="250"/>
        <v>3.94770522</v>
      </c>
      <c r="Q879" s="70">
        <f t="shared" si="251"/>
        <v>0</v>
      </c>
      <c r="R879" s="75" t="str">
        <f t="shared" si="252"/>
        <v>A+J=</v>
      </c>
      <c r="S879" s="71">
        <f t="shared" si="253"/>
        <v>45551</v>
      </c>
      <c r="T879" s="8"/>
      <c r="U879" s="8"/>
      <c r="V879" s="8"/>
      <c r="W879" s="8"/>
      <c r="X879" s="1"/>
      <c r="Y879" s="8"/>
      <c r="Z879" s="8"/>
      <c r="AA879" s="8"/>
      <c r="AB879" s="8"/>
      <c r="AC879" s="8"/>
      <c r="AD879" s="9"/>
      <c r="AE879" s="8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</row>
    <row r="880" spans="1:191" x14ac:dyDescent="0.15">
      <c r="A880" s="68">
        <f t="shared" si="254"/>
        <v>45399</v>
      </c>
      <c r="B880" s="81">
        <f t="shared" si="245"/>
        <v>337.46970326999991</v>
      </c>
      <c r="C880" s="70">
        <f t="shared" si="241"/>
        <v>333.33399999999989</v>
      </c>
      <c r="D880" s="11">
        <f>IF(VLOOKUP(A880,[1]DI!$A$4:$B$15000,2)=0,D879,VLOOKUP(A880,[1]DI!$A$4:$B$15000,2))</f>
        <v>0.1065</v>
      </c>
      <c r="E880" s="70">
        <f t="shared" si="255"/>
        <v>1.00040168</v>
      </c>
      <c r="F880" s="70">
        <f>(TRUNC(PRODUCT($E$12:$E879),16))</f>
        <v>1.37251420523407</v>
      </c>
      <c r="G880" s="70">
        <f t="shared" si="256"/>
        <v>1.3603438898356499</v>
      </c>
      <c r="H880" s="70">
        <f t="shared" si="257"/>
        <v>1.0089465</v>
      </c>
      <c r="I880" s="69">
        <f t="shared" si="246"/>
        <v>0.04</v>
      </c>
      <c r="J880" s="71">
        <f t="shared" si="247"/>
        <v>45366</v>
      </c>
      <c r="K880" s="72">
        <f t="shared" si="248"/>
        <v>22</v>
      </c>
      <c r="L880" s="73">
        <f t="shared" si="242"/>
        <v>22</v>
      </c>
      <c r="M880" s="74">
        <f t="shared" si="243"/>
        <v>1.0034298989999999</v>
      </c>
      <c r="N880" s="74">
        <f t="shared" si="244"/>
        <v>1.012407085</v>
      </c>
      <c r="O880" s="73">
        <f t="shared" si="249"/>
        <v>0</v>
      </c>
      <c r="P880" s="70">
        <f t="shared" si="250"/>
        <v>4.1357032699999996</v>
      </c>
      <c r="Q880" s="70">
        <f t="shared" si="251"/>
        <v>0</v>
      </c>
      <c r="R880" s="75" t="str">
        <f t="shared" si="252"/>
        <v>A+J=</v>
      </c>
      <c r="S880" s="71">
        <f t="shared" si="253"/>
        <v>45551</v>
      </c>
      <c r="T880" s="8"/>
      <c r="U880" s="8"/>
      <c r="V880" s="8"/>
      <c r="W880" s="8"/>
      <c r="X880" s="1"/>
      <c r="Y880" s="8"/>
      <c r="Z880" s="8"/>
      <c r="AA880" s="8"/>
      <c r="AB880" s="8"/>
      <c r="AC880" s="8"/>
      <c r="AD880" s="9"/>
      <c r="AE880" s="8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</row>
    <row r="881" spans="1:191" x14ac:dyDescent="0.15">
      <c r="A881" s="68">
        <f t="shared" si="254"/>
        <v>45400</v>
      </c>
      <c r="B881" s="81">
        <f t="shared" si="245"/>
        <v>337.65780497999987</v>
      </c>
      <c r="C881" s="70">
        <f t="shared" si="241"/>
        <v>333.33399999999989</v>
      </c>
      <c r="D881" s="11">
        <f>IF(VLOOKUP(A881,[1]DI!$A$4:$B$15000,2)=0,D880,VLOOKUP(A881,[1]DI!$A$4:$B$15000,2))</f>
        <v>0.1065</v>
      </c>
      <c r="E881" s="70">
        <f t="shared" si="255"/>
        <v>1.00040168</v>
      </c>
      <c r="F881" s="70">
        <f>(TRUNC(PRODUCT($E$12:$E880),16))</f>
        <v>1.3730655167400301</v>
      </c>
      <c r="G881" s="70">
        <f t="shared" si="256"/>
        <v>1.3603438898356499</v>
      </c>
      <c r="H881" s="70">
        <f t="shared" si="257"/>
        <v>1.0093517700000001</v>
      </c>
      <c r="I881" s="69">
        <f t="shared" si="246"/>
        <v>0.04</v>
      </c>
      <c r="J881" s="71">
        <f t="shared" si="247"/>
        <v>45366</v>
      </c>
      <c r="K881" s="72">
        <f t="shared" si="248"/>
        <v>23</v>
      </c>
      <c r="L881" s="73">
        <f t="shared" si="242"/>
        <v>23</v>
      </c>
      <c r="M881" s="74">
        <f t="shared" si="243"/>
        <v>1.0035860830000001</v>
      </c>
      <c r="N881" s="74">
        <f t="shared" si="244"/>
        <v>1.0129713890000001</v>
      </c>
      <c r="O881" s="73">
        <f t="shared" si="249"/>
        <v>0</v>
      </c>
      <c r="P881" s="70">
        <f t="shared" si="250"/>
        <v>4.3238049800000002</v>
      </c>
      <c r="Q881" s="70">
        <f t="shared" si="251"/>
        <v>0</v>
      </c>
      <c r="R881" s="75" t="str">
        <f t="shared" si="252"/>
        <v>A+J=</v>
      </c>
      <c r="S881" s="71">
        <f t="shared" si="253"/>
        <v>45551</v>
      </c>
      <c r="T881" s="8"/>
      <c r="U881" s="8"/>
      <c r="V881" s="8"/>
      <c r="W881" s="8"/>
      <c r="X881" s="1"/>
      <c r="Y881" s="8"/>
      <c r="Z881" s="8"/>
      <c r="AA881" s="8"/>
      <c r="AB881" s="8"/>
      <c r="AC881" s="8"/>
      <c r="AD881" s="9"/>
      <c r="AE881" s="8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</row>
    <row r="882" spans="1:191" x14ac:dyDescent="0.15">
      <c r="A882" s="68">
        <f t="shared" si="254"/>
        <v>45401</v>
      </c>
      <c r="B882" s="81">
        <f t="shared" si="245"/>
        <v>337.84601401999987</v>
      </c>
      <c r="C882" s="70">
        <f t="shared" si="241"/>
        <v>333.33399999999989</v>
      </c>
      <c r="D882" s="11">
        <f>IF(VLOOKUP(A882,[1]DI!$A$4:$B$15000,2)=0,D881,VLOOKUP(A882,[1]DI!$A$4:$B$15000,2))</f>
        <v>0.1065</v>
      </c>
      <c r="E882" s="70">
        <f t="shared" si="255"/>
        <v>1.00040168</v>
      </c>
      <c r="F882" s="70">
        <f>(TRUNC(PRODUCT($E$12:$E881),16))</f>
        <v>1.3736170496967901</v>
      </c>
      <c r="G882" s="70">
        <f t="shared" si="256"/>
        <v>1.3603438898356499</v>
      </c>
      <c r="H882" s="70">
        <f t="shared" si="257"/>
        <v>1.0097572100000001</v>
      </c>
      <c r="I882" s="69">
        <f t="shared" si="246"/>
        <v>0.04</v>
      </c>
      <c r="J882" s="71">
        <f t="shared" si="247"/>
        <v>45366</v>
      </c>
      <c r="K882" s="72">
        <f t="shared" si="248"/>
        <v>24</v>
      </c>
      <c r="L882" s="73">
        <f t="shared" si="242"/>
        <v>24</v>
      </c>
      <c r="M882" s="74">
        <f t="shared" si="243"/>
        <v>1.003742291</v>
      </c>
      <c r="N882" s="74">
        <f t="shared" si="244"/>
        <v>1.0135360149999999</v>
      </c>
      <c r="O882" s="73">
        <f t="shared" si="249"/>
        <v>0</v>
      </c>
      <c r="P882" s="70">
        <f t="shared" si="250"/>
        <v>4.5120140199999996</v>
      </c>
      <c r="Q882" s="70">
        <f t="shared" si="251"/>
        <v>0</v>
      </c>
      <c r="R882" s="75" t="str">
        <f t="shared" si="252"/>
        <v>A+J=</v>
      </c>
      <c r="S882" s="71">
        <f t="shared" si="253"/>
        <v>45551</v>
      </c>
      <c r="T882" s="8"/>
      <c r="U882" s="8"/>
      <c r="V882" s="8"/>
      <c r="W882" s="8"/>
      <c r="X882" s="1"/>
      <c r="Y882" s="8"/>
      <c r="Z882" s="8"/>
      <c r="AA882" s="8"/>
      <c r="AB882" s="8"/>
      <c r="AC882" s="8"/>
      <c r="AD882" s="9"/>
      <c r="AE882" s="8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</row>
    <row r="883" spans="1:191" x14ac:dyDescent="0.15">
      <c r="A883" s="68">
        <f t="shared" si="254"/>
        <v>45404</v>
      </c>
      <c r="B883" s="81">
        <f t="shared" si="245"/>
        <v>338.0343270599999</v>
      </c>
      <c r="C883" s="70">
        <f t="shared" si="241"/>
        <v>333.33399999999989</v>
      </c>
      <c r="D883" s="11">
        <f>IF(VLOOKUP(A883,[1]DI!$A$4:$B$15000,2)=0,D882,VLOOKUP(A883,[1]DI!$A$4:$B$15000,2))</f>
        <v>0.1065</v>
      </c>
      <c r="E883" s="70">
        <f t="shared" si="255"/>
        <v>1.00040168</v>
      </c>
      <c r="F883" s="70">
        <f>(TRUNC(PRODUCT($E$12:$E882),16))</f>
        <v>1.37416880419332</v>
      </c>
      <c r="G883" s="70">
        <f t="shared" si="256"/>
        <v>1.3603438898356499</v>
      </c>
      <c r="H883" s="70">
        <f t="shared" si="257"/>
        <v>1.01016281</v>
      </c>
      <c r="I883" s="69">
        <f t="shared" si="246"/>
        <v>0.04</v>
      </c>
      <c r="J883" s="71">
        <f t="shared" si="247"/>
        <v>45366</v>
      </c>
      <c r="K883" s="72">
        <f t="shared" si="248"/>
        <v>25</v>
      </c>
      <c r="L883" s="73">
        <f t="shared" si="242"/>
        <v>25</v>
      </c>
      <c r="M883" s="74">
        <f t="shared" si="243"/>
        <v>1.0038985229999999</v>
      </c>
      <c r="N883" s="74">
        <f t="shared" si="244"/>
        <v>1.014100953</v>
      </c>
      <c r="O883" s="73">
        <f t="shared" si="249"/>
        <v>0</v>
      </c>
      <c r="P883" s="70">
        <f t="shared" si="250"/>
        <v>4.7003270600000002</v>
      </c>
      <c r="Q883" s="70">
        <f t="shared" si="251"/>
        <v>0</v>
      </c>
      <c r="R883" s="75" t="str">
        <f t="shared" si="252"/>
        <v>A+J=</v>
      </c>
      <c r="S883" s="71">
        <f t="shared" si="253"/>
        <v>45551</v>
      </c>
      <c r="T883" s="8"/>
      <c r="U883" s="8"/>
      <c r="V883" s="8"/>
      <c r="W883" s="8"/>
      <c r="X883" s="1"/>
      <c r="Y883" s="8"/>
      <c r="Z883" s="8"/>
      <c r="AA883" s="8"/>
      <c r="AB883" s="8"/>
      <c r="AC883" s="8"/>
      <c r="AD883" s="9"/>
      <c r="AE883" s="8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</row>
    <row r="884" spans="1:191" x14ac:dyDescent="0.15">
      <c r="A884" s="68">
        <f t="shared" si="254"/>
        <v>45405</v>
      </c>
      <c r="B884" s="81">
        <f t="shared" si="245"/>
        <v>338.22274410999989</v>
      </c>
      <c r="C884" s="70">
        <f t="shared" si="241"/>
        <v>333.33399999999989</v>
      </c>
      <c r="D884" s="11">
        <f>IF(VLOOKUP(A884,[1]DI!$A$4:$B$15000,2)=0,D883,VLOOKUP(A884,[1]DI!$A$4:$B$15000,2))</f>
        <v>0.1065</v>
      </c>
      <c r="E884" s="70">
        <f t="shared" si="255"/>
        <v>1.00040168</v>
      </c>
      <c r="F884" s="70">
        <f>(TRUNC(PRODUCT($E$12:$E883),16))</f>
        <v>1.3747207803185799</v>
      </c>
      <c r="G884" s="70">
        <f t="shared" si="256"/>
        <v>1.3603438898356499</v>
      </c>
      <c r="H884" s="70">
        <f t="shared" si="257"/>
        <v>1.01056857</v>
      </c>
      <c r="I884" s="69">
        <f t="shared" si="246"/>
        <v>0.04</v>
      </c>
      <c r="J884" s="71">
        <f t="shared" si="247"/>
        <v>45366</v>
      </c>
      <c r="K884" s="72">
        <f t="shared" si="248"/>
        <v>26</v>
      </c>
      <c r="L884" s="73">
        <f t="shared" si="242"/>
        <v>26</v>
      </c>
      <c r="M884" s="74">
        <f t="shared" si="243"/>
        <v>1.0040547799999999</v>
      </c>
      <c r="N884" s="74">
        <f t="shared" si="244"/>
        <v>1.014666203</v>
      </c>
      <c r="O884" s="73">
        <f t="shared" si="249"/>
        <v>0</v>
      </c>
      <c r="P884" s="70">
        <f t="shared" si="250"/>
        <v>4.8887441100000002</v>
      </c>
      <c r="Q884" s="70">
        <f t="shared" si="251"/>
        <v>0</v>
      </c>
      <c r="R884" s="75" t="str">
        <f t="shared" si="252"/>
        <v>A+J=</v>
      </c>
      <c r="S884" s="71">
        <f t="shared" si="253"/>
        <v>45551</v>
      </c>
      <c r="T884" s="8"/>
      <c r="U884" s="8"/>
      <c r="V884" s="8"/>
      <c r="W884" s="8"/>
      <c r="X884" s="1"/>
      <c r="Y884" s="8"/>
      <c r="Z884" s="8"/>
      <c r="AA884" s="8"/>
      <c r="AB884" s="8"/>
      <c r="AC884" s="8"/>
      <c r="AD884" s="9"/>
      <c r="AE884" s="8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</row>
    <row r="885" spans="1:191" x14ac:dyDescent="0.15">
      <c r="A885" s="68">
        <f t="shared" si="254"/>
        <v>45406</v>
      </c>
      <c r="B885" s="81">
        <f t="shared" si="245"/>
        <v>338.41126847999988</v>
      </c>
      <c r="C885" s="70">
        <f t="shared" si="241"/>
        <v>333.33399999999989</v>
      </c>
      <c r="D885" s="11">
        <f>IF(VLOOKUP(A885,[1]DI!$A$4:$B$15000,2)=0,D884,VLOOKUP(A885,[1]DI!$A$4:$B$15000,2))</f>
        <v>0.1065</v>
      </c>
      <c r="E885" s="70">
        <f t="shared" si="255"/>
        <v>1.00040168</v>
      </c>
      <c r="F885" s="70">
        <f>(TRUNC(PRODUCT($E$12:$E884),16))</f>
        <v>1.37527297816162</v>
      </c>
      <c r="G885" s="70">
        <f t="shared" si="256"/>
        <v>1.3603438898356499</v>
      </c>
      <c r="H885" s="70">
        <f t="shared" si="257"/>
        <v>1.0109745000000001</v>
      </c>
      <c r="I885" s="69">
        <f t="shared" si="246"/>
        <v>0.04</v>
      </c>
      <c r="J885" s="71">
        <f t="shared" si="247"/>
        <v>45366</v>
      </c>
      <c r="K885" s="72">
        <f t="shared" si="248"/>
        <v>27</v>
      </c>
      <c r="L885" s="73">
        <f t="shared" si="242"/>
        <v>27</v>
      </c>
      <c r="M885" s="74">
        <f t="shared" si="243"/>
        <v>1.0042110609999999</v>
      </c>
      <c r="N885" s="74">
        <f t="shared" si="244"/>
        <v>1.0152317749999999</v>
      </c>
      <c r="O885" s="73">
        <f t="shared" si="249"/>
        <v>0</v>
      </c>
      <c r="P885" s="70">
        <f t="shared" si="250"/>
        <v>5.0772684799999999</v>
      </c>
      <c r="Q885" s="70">
        <f t="shared" si="251"/>
        <v>0</v>
      </c>
      <c r="R885" s="75" t="str">
        <f t="shared" si="252"/>
        <v>A+J=</v>
      </c>
      <c r="S885" s="71">
        <f t="shared" si="253"/>
        <v>45551</v>
      </c>
      <c r="T885" s="8"/>
      <c r="U885" s="8"/>
      <c r="V885" s="8"/>
      <c r="W885" s="8"/>
      <c r="X885" s="1"/>
      <c r="Y885" s="8"/>
      <c r="Z885" s="8"/>
      <c r="AA885" s="8"/>
      <c r="AB885" s="8"/>
      <c r="AC885" s="8"/>
      <c r="AD885" s="9"/>
      <c r="AE885" s="8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</row>
    <row r="886" spans="1:191" x14ac:dyDescent="0.15">
      <c r="A886" s="68">
        <f t="shared" si="254"/>
        <v>45407</v>
      </c>
      <c r="B886" s="81">
        <f t="shared" si="245"/>
        <v>338.59989352999992</v>
      </c>
      <c r="C886" s="70">
        <f t="shared" si="241"/>
        <v>333.33399999999989</v>
      </c>
      <c r="D886" s="11">
        <f>IF(VLOOKUP(A886,[1]DI!$A$4:$B$15000,2)=0,D885,VLOOKUP(A886,[1]DI!$A$4:$B$15000,2))</f>
        <v>0.1065</v>
      </c>
      <c r="E886" s="70">
        <f t="shared" si="255"/>
        <v>1.00040168</v>
      </c>
      <c r="F886" s="70">
        <f>(TRUNC(PRODUCT($E$12:$E885),16))</f>
        <v>1.37582539781149</v>
      </c>
      <c r="G886" s="70">
        <f t="shared" si="256"/>
        <v>1.3603438898356499</v>
      </c>
      <c r="H886" s="70">
        <f t="shared" si="257"/>
        <v>1.01138058</v>
      </c>
      <c r="I886" s="69">
        <f t="shared" si="246"/>
        <v>0.04</v>
      </c>
      <c r="J886" s="71">
        <f t="shared" si="247"/>
        <v>45366</v>
      </c>
      <c r="K886" s="72">
        <f t="shared" si="248"/>
        <v>28</v>
      </c>
      <c r="L886" s="73">
        <f t="shared" si="242"/>
        <v>28</v>
      </c>
      <c r="M886" s="74">
        <f t="shared" si="243"/>
        <v>1.0043673660000001</v>
      </c>
      <c r="N886" s="74">
        <f t="shared" si="244"/>
        <v>1.015797649</v>
      </c>
      <c r="O886" s="73">
        <f t="shared" si="249"/>
        <v>0</v>
      </c>
      <c r="P886" s="70">
        <f t="shared" si="250"/>
        <v>5.2658935299999996</v>
      </c>
      <c r="Q886" s="70">
        <f t="shared" si="251"/>
        <v>0</v>
      </c>
      <c r="R886" s="75" t="str">
        <f t="shared" si="252"/>
        <v>A+J=</v>
      </c>
      <c r="S886" s="71">
        <f t="shared" si="253"/>
        <v>45551</v>
      </c>
      <c r="T886" s="8"/>
      <c r="U886" s="8"/>
      <c r="V886" s="8"/>
      <c r="W886" s="8"/>
      <c r="X886" s="1"/>
      <c r="Y886" s="8"/>
      <c r="Z886" s="8"/>
      <c r="AA886" s="8"/>
      <c r="AB886" s="8"/>
      <c r="AC886" s="8"/>
      <c r="AD886" s="9"/>
      <c r="AE886" s="8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</row>
    <row r="887" spans="1:191" x14ac:dyDescent="0.15">
      <c r="A887" s="68">
        <f t="shared" si="254"/>
        <v>45408</v>
      </c>
      <c r="B887" s="81">
        <f t="shared" si="245"/>
        <v>338.7886295699999</v>
      </c>
      <c r="C887" s="70">
        <f t="shared" si="241"/>
        <v>333.33399999999989</v>
      </c>
      <c r="D887" s="11">
        <f>IF(VLOOKUP(A887,[1]DI!$A$4:$B$15000,2)=0,D886,VLOOKUP(A887,[1]DI!$A$4:$B$15000,2))</f>
        <v>0.1065</v>
      </c>
      <c r="E887" s="70">
        <f t="shared" si="255"/>
        <v>1.00040168</v>
      </c>
      <c r="F887" s="70">
        <f>(TRUNC(PRODUCT($E$12:$E886),16))</f>
        <v>1.37637803935728</v>
      </c>
      <c r="G887" s="70">
        <f t="shared" si="256"/>
        <v>1.3603438898356499</v>
      </c>
      <c r="H887" s="70">
        <f t="shared" si="257"/>
        <v>1.0117868400000001</v>
      </c>
      <c r="I887" s="69">
        <f t="shared" si="246"/>
        <v>0.04</v>
      </c>
      <c r="J887" s="71">
        <f t="shared" si="247"/>
        <v>45366</v>
      </c>
      <c r="K887" s="72">
        <f t="shared" si="248"/>
        <v>29</v>
      </c>
      <c r="L887" s="73">
        <f t="shared" si="242"/>
        <v>29</v>
      </c>
      <c r="M887" s="74">
        <f t="shared" si="243"/>
        <v>1.0045236959999999</v>
      </c>
      <c r="N887" s="74">
        <f t="shared" si="244"/>
        <v>1.0163638559999999</v>
      </c>
      <c r="O887" s="73">
        <f t="shared" si="249"/>
        <v>0</v>
      </c>
      <c r="P887" s="70">
        <f t="shared" si="250"/>
        <v>5.4546295699999998</v>
      </c>
      <c r="Q887" s="70">
        <f t="shared" si="251"/>
        <v>0</v>
      </c>
      <c r="R887" s="75" t="str">
        <f t="shared" si="252"/>
        <v>A+J=</v>
      </c>
      <c r="S887" s="71">
        <f t="shared" si="253"/>
        <v>45551</v>
      </c>
      <c r="T887" s="8"/>
      <c r="U887" s="8"/>
      <c r="V887" s="8"/>
      <c r="W887" s="8"/>
      <c r="X887" s="1"/>
      <c r="Y887" s="8"/>
      <c r="Z887" s="8"/>
      <c r="AA887" s="8"/>
      <c r="AB887" s="8"/>
      <c r="AC887" s="8"/>
      <c r="AD887" s="9"/>
      <c r="AE887" s="8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</row>
    <row r="888" spans="1:191" x14ac:dyDescent="0.15">
      <c r="A888" s="68">
        <f t="shared" si="254"/>
        <v>45411</v>
      </c>
      <c r="B888" s="81">
        <f t="shared" si="245"/>
        <v>338.97746627999987</v>
      </c>
      <c r="C888" s="70">
        <f t="shared" si="241"/>
        <v>333.33399999999989</v>
      </c>
      <c r="D888" s="11">
        <f>IF(VLOOKUP(A888,[1]DI!$A$4:$B$15000,2)=0,D887,VLOOKUP(A888,[1]DI!$A$4:$B$15000,2))</f>
        <v>0.1065</v>
      </c>
      <c r="E888" s="70">
        <f t="shared" si="255"/>
        <v>1.00040168</v>
      </c>
      <c r="F888" s="70">
        <f>(TRUNC(PRODUCT($E$12:$E887),16))</f>
        <v>1.37693090288813</v>
      </c>
      <c r="G888" s="70">
        <f t="shared" si="256"/>
        <v>1.3603438898356499</v>
      </c>
      <c r="H888" s="70">
        <f t="shared" si="257"/>
        <v>1.0121932499999999</v>
      </c>
      <c r="I888" s="69">
        <f t="shared" si="246"/>
        <v>0.04</v>
      </c>
      <c r="J888" s="71">
        <f t="shared" si="247"/>
        <v>45366</v>
      </c>
      <c r="K888" s="72">
        <f t="shared" si="248"/>
        <v>30</v>
      </c>
      <c r="L888" s="73">
        <f t="shared" si="242"/>
        <v>30</v>
      </c>
      <c r="M888" s="74">
        <f t="shared" si="243"/>
        <v>1.0046800499999999</v>
      </c>
      <c r="N888" s="74">
        <f t="shared" si="244"/>
        <v>1.0169303649999999</v>
      </c>
      <c r="O888" s="73">
        <f t="shared" si="249"/>
        <v>0</v>
      </c>
      <c r="P888" s="70">
        <f t="shared" si="250"/>
        <v>5.6434662800000002</v>
      </c>
      <c r="Q888" s="70">
        <f t="shared" si="251"/>
        <v>0</v>
      </c>
      <c r="R888" s="75" t="str">
        <f t="shared" si="252"/>
        <v>A+J=</v>
      </c>
      <c r="S888" s="71">
        <f t="shared" si="253"/>
        <v>45551</v>
      </c>
      <c r="T888" s="8"/>
      <c r="U888" s="8"/>
      <c r="V888" s="8"/>
      <c r="W888" s="8"/>
      <c r="X888" s="1"/>
      <c r="Y888" s="8"/>
      <c r="Z888" s="8"/>
      <c r="AA888" s="8"/>
      <c r="AB888" s="8"/>
      <c r="AC888" s="8"/>
      <c r="AD888" s="9"/>
      <c r="AE888" s="8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</row>
    <row r="889" spans="1:191" x14ac:dyDescent="0.15">
      <c r="A889" s="68">
        <f t="shared" si="254"/>
        <v>45412</v>
      </c>
      <c r="B889" s="81">
        <f t="shared" si="245"/>
        <v>339.16641032999991</v>
      </c>
      <c r="C889" s="70">
        <f t="shared" si="241"/>
        <v>333.33399999999989</v>
      </c>
      <c r="D889" s="11">
        <f>IF(VLOOKUP(A889,[1]DI!$A$4:$B$15000,2)=0,D888,VLOOKUP(A889,[1]DI!$A$4:$B$15000,2))</f>
        <v>0.1065</v>
      </c>
      <c r="E889" s="70">
        <f t="shared" si="255"/>
        <v>1.00040168</v>
      </c>
      <c r="F889" s="70">
        <f>(TRUNC(PRODUCT($E$12:$E888),16))</f>
        <v>1.3774839884932</v>
      </c>
      <c r="G889" s="70">
        <f t="shared" si="256"/>
        <v>1.3603438898356499</v>
      </c>
      <c r="H889" s="70">
        <f t="shared" si="257"/>
        <v>1.0125998300000001</v>
      </c>
      <c r="I889" s="69">
        <f t="shared" si="246"/>
        <v>0.04</v>
      </c>
      <c r="J889" s="71">
        <f t="shared" si="247"/>
        <v>45366</v>
      </c>
      <c r="K889" s="72">
        <f t="shared" si="248"/>
        <v>31</v>
      </c>
      <c r="L889" s="73">
        <f t="shared" si="242"/>
        <v>31</v>
      </c>
      <c r="M889" s="74">
        <f t="shared" si="243"/>
        <v>1.0048364279999999</v>
      </c>
      <c r="N889" s="74">
        <f t="shared" si="244"/>
        <v>1.0174971960000001</v>
      </c>
      <c r="O889" s="73">
        <f t="shared" si="249"/>
        <v>0</v>
      </c>
      <c r="P889" s="70">
        <f t="shared" si="250"/>
        <v>5.8324103300000001</v>
      </c>
      <c r="Q889" s="70">
        <f t="shared" si="251"/>
        <v>0</v>
      </c>
      <c r="R889" s="75" t="str">
        <f t="shared" si="252"/>
        <v>A+J=</v>
      </c>
      <c r="S889" s="71">
        <f t="shared" si="253"/>
        <v>45551</v>
      </c>
      <c r="T889" s="8"/>
      <c r="U889" s="8"/>
      <c r="V889" s="8"/>
      <c r="W889" s="8"/>
      <c r="X889" s="1"/>
      <c r="Y889" s="8"/>
      <c r="Z889" s="8"/>
      <c r="AA889" s="8"/>
      <c r="AB889" s="8"/>
      <c r="AC889" s="8"/>
      <c r="AD889" s="9"/>
      <c r="AE889" s="8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</row>
    <row r="890" spans="1:191" x14ac:dyDescent="0.15">
      <c r="A890" s="68">
        <f t="shared" si="254"/>
        <v>45414</v>
      </c>
      <c r="B890" s="81">
        <f t="shared" si="245"/>
        <v>339.35545903999991</v>
      </c>
      <c r="C890" s="70">
        <f t="shared" ref="C890:C953" si="258">(C889-Q889)</f>
        <v>333.33399999999989</v>
      </c>
      <c r="D890" s="11">
        <f>IF(VLOOKUP(A890,[1]DI!$A$4:$B$15000,2)=0,D889,VLOOKUP(A890,[1]DI!$A$4:$B$15000,2))</f>
        <v>0.1065</v>
      </c>
      <c r="E890" s="70">
        <f t="shared" si="255"/>
        <v>1.00040168</v>
      </c>
      <c r="F890" s="70">
        <f>(TRUNC(PRODUCT($E$12:$E889),16))</f>
        <v>1.3780372962617</v>
      </c>
      <c r="G890" s="70">
        <f t="shared" si="256"/>
        <v>1.3603438898356499</v>
      </c>
      <c r="H890" s="70">
        <f t="shared" si="257"/>
        <v>1.0130065699999999</v>
      </c>
      <c r="I890" s="69">
        <f t="shared" si="246"/>
        <v>0.04</v>
      </c>
      <c r="J890" s="71">
        <f t="shared" si="247"/>
        <v>45366</v>
      </c>
      <c r="K890" s="72">
        <f t="shared" si="248"/>
        <v>32</v>
      </c>
      <c r="L890" s="73">
        <f t="shared" ref="L890:L953" si="259">IF(AND(K890=1,K889=1),1,IF(K890&gt;0,IF(K890=K889,K890+1,K890),0))</f>
        <v>32</v>
      </c>
      <c r="M890" s="74">
        <f t="shared" ref="M890:M953" si="260">ROUND((I890+1)^(L890/252),9)</f>
        <v>1.004992831</v>
      </c>
      <c r="N890" s="74">
        <f t="shared" ref="N890:N953" si="261">ROUND(H890*M890,9)</f>
        <v>1.0180643410000001</v>
      </c>
      <c r="O890" s="73">
        <f t="shared" si="249"/>
        <v>0</v>
      </c>
      <c r="P890" s="70">
        <f t="shared" si="250"/>
        <v>6.0214590399999999</v>
      </c>
      <c r="Q890" s="70">
        <f t="shared" si="251"/>
        <v>0</v>
      </c>
      <c r="R890" s="75" t="str">
        <f t="shared" si="252"/>
        <v>A+J=</v>
      </c>
      <c r="S890" s="71">
        <f t="shared" si="253"/>
        <v>45551</v>
      </c>
      <c r="T890" s="8"/>
      <c r="U890" s="8"/>
      <c r="V890" s="8"/>
      <c r="W890" s="8"/>
      <c r="X890" s="1"/>
      <c r="Y890" s="8"/>
      <c r="Z890" s="8"/>
      <c r="AA890" s="8"/>
      <c r="AB890" s="8"/>
      <c r="AC890" s="8"/>
      <c r="AD890" s="9"/>
      <c r="AE890" s="8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</row>
    <row r="891" spans="1:191" x14ac:dyDescent="0.15">
      <c r="A891" s="68">
        <f t="shared" si="254"/>
        <v>45415</v>
      </c>
      <c r="B891" s="81">
        <f t="shared" si="245"/>
        <v>339.54461141999991</v>
      </c>
      <c r="C891" s="70">
        <f t="shared" si="258"/>
        <v>333.33399999999989</v>
      </c>
      <c r="D891" s="11">
        <f>IF(VLOOKUP(A891,[1]DI!$A$4:$B$15000,2)=0,D890,VLOOKUP(A891,[1]DI!$A$4:$B$15000,2))</f>
        <v>0.1065</v>
      </c>
      <c r="E891" s="70">
        <f t="shared" si="255"/>
        <v>1.00040168</v>
      </c>
      <c r="F891" s="70">
        <f>(TRUNC(PRODUCT($E$12:$E890),16))</f>
        <v>1.3785908262828599</v>
      </c>
      <c r="G891" s="70">
        <f t="shared" si="256"/>
        <v>1.3603438898356499</v>
      </c>
      <c r="H891" s="70">
        <f t="shared" si="257"/>
        <v>1.0134134699999999</v>
      </c>
      <c r="I891" s="69">
        <f t="shared" si="246"/>
        <v>0.04</v>
      </c>
      <c r="J891" s="71">
        <f t="shared" si="247"/>
        <v>45366</v>
      </c>
      <c r="K891" s="72">
        <f t="shared" si="248"/>
        <v>33</v>
      </c>
      <c r="L891" s="73">
        <f t="shared" si="259"/>
        <v>33</v>
      </c>
      <c r="M891" s="74">
        <f t="shared" si="260"/>
        <v>1.0051492580000001</v>
      </c>
      <c r="N891" s="74">
        <f t="shared" si="261"/>
        <v>1.0186317970000001</v>
      </c>
      <c r="O891" s="73">
        <f t="shared" si="249"/>
        <v>0</v>
      </c>
      <c r="P891" s="70">
        <f t="shared" si="250"/>
        <v>6.2106114200000002</v>
      </c>
      <c r="Q891" s="70">
        <f t="shared" si="251"/>
        <v>0</v>
      </c>
      <c r="R891" s="75" t="str">
        <f t="shared" si="252"/>
        <v>A+J=</v>
      </c>
      <c r="S891" s="71">
        <f t="shared" si="253"/>
        <v>45551</v>
      </c>
      <c r="T891" s="8"/>
      <c r="U891" s="8"/>
      <c r="V891" s="8"/>
      <c r="W891" s="8"/>
      <c r="X891" s="1"/>
      <c r="Y891" s="8"/>
      <c r="Z891" s="8"/>
      <c r="AA891" s="8"/>
      <c r="AB891" s="8"/>
      <c r="AC891" s="8"/>
      <c r="AD891" s="9"/>
      <c r="AE891" s="8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</row>
    <row r="892" spans="1:191" x14ac:dyDescent="0.15">
      <c r="A892" s="68">
        <f t="shared" si="254"/>
        <v>45418</v>
      </c>
      <c r="B892" s="81">
        <f t="shared" si="245"/>
        <v>339.73387178999991</v>
      </c>
      <c r="C892" s="70">
        <f t="shared" si="258"/>
        <v>333.33399999999989</v>
      </c>
      <c r="D892" s="11">
        <f>IF(VLOOKUP(A892,[1]DI!$A$4:$B$15000,2)=0,D891,VLOOKUP(A892,[1]DI!$A$4:$B$15000,2))</f>
        <v>0.1065</v>
      </c>
      <c r="E892" s="70">
        <f t="shared" si="255"/>
        <v>1.00040168</v>
      </c>
      <c r="F892" s="70">
        <f>(TRUNC(PRODUCT($E$12:$E891),16))</f>
        <v>1.37914457864597</v>
      </c>
      <c r="G892" s="70">
        <f t="shared" si="256"/>
        <v>1.3603438898356499</v>
      </c>
      <c r="H892" s="70">
        <f t="shared" si="257"/>
        <v>1.01382054</v>
      </c>
      <c r="I892" s="69">
        <f t="shared" si="246"/>
        <v>0.04</v>
      </c>
      <c r="J892" s="71">
        <f t="shared" si="247"/>
        <v>45366</v>
      </c>
      <c r="K892" s="72">
        <f t="shared" si="248"/>
        <v>34</v>
      </c>
      <c r="L892" s="73">
        <f t="shared" si="259"/>
        <v>34</v>
      </c>
      <c r="M892" s="74">
        <f t="shared" si="260"/>
        <v>1.0053057089999999</v>
      </c>
      <c r="N892" s="74">
        <f t="shared" si="261"/>
        <v>1.019199577</v>
      </c>
      <c r="O892" s="73">
        <f t="shared" si="249"/>
        <v>0</v>
      </c>
      <c r="P892" s="70">
        <f t="shared" si="250"/>
        <v>6.3998717899999997</v>
      </c>
      <c r="Q892" s="70">
        <f t="shared" si="251"/>
        <v>0</v>
      </c>
      <c r="R892" s="75" t="str">
        <f t="shared" si="252"/>
        <v>A+J=</v>
      </c>
      <c r="S892" s="71">
        <f t="shared" si="253"/>
        <v>45551</v>
      </c>
      <c r="T892" s="8"/>
      <c r="U892" s="8"/>
      <c r="V892" s="8"/>
      <c r="W892" s="8"/>
      <c r="X892" s="1"/>
      <c r="Y892" s="8"/>
      <c r="Z892" s="8"/>
      <c r="AA892" s="8"/>
      <c r="AB892" s="8"/>
      <c r="AC892" s="8"/>
      <c r="AD892" s="9"/>
      <c r="AE892" s="8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</row>
    <row r="893" spans="1:191" x14ac:dyDescent="0.15">
      <c r="A893" s="68">
        <f t="shared" si="254"/>
        <v>45419</v>
      </c>
      <c r="B893" s="81">
        <f t="shared" si="245"/>
        <v>339.92323650999987</v>
      </c>
      <c r="C893" s="70">
        <f t="shared" si="258"/>
        <v>333.33399999999989</v>
      </c>
      <c r="D893" s="11">
        <f>IF(VLOOKUP(A893,[1]DI!$A$4:$B$15000,2)=0,D892,VLOOKUP(A893,[1]DI!$A$4:$B$15000,2))</f>
        <v>0.1065</v>
      </c>
      <c r="E893" s="70">
        <f t="shared" si="255"/>
        <v>1.00040168</v>
      </c>
      <c r="F893" s="70">
        <f>(TRUNC(PRODUCT($E$12:$E892),16))</f>
        <v>1.3796985534403201</v>
      </c>
      <c r="G893" s="70">
        <f t="shared" si="256"/>
        <v>1.3603438898356499</v>
      </c>
      <c r="H893" s="70">
        <f t="shared" si="257"/>
        <v>1.01422777</v>
      </c>
      <c r="I893" s="69">
        <f t="shared" si="246"/>
        <v>0.04</v>
      </c>
      <c r="J893" s="71">
        <f t="shared" si="247"/>
        <v>45366</v>
      </c>
      <c r="K893" s="72">
        <f t="shared" si="248"/>
        <v>35</v>
      </c>
      <c r="L893" s="73">
        <f t="shared" si="259"/>
        <v>35</v>
      </c>
      <c r="M893" s="74">
        <f t="shared" si="260"/>
        <v>1.0054621850000001</v>
      </c>
      <c r="N893" s="74">
        <f t="shared" si="261"/>
        <v>1.01976767</v>
      </c>
      <c r="O893" s="73">
        <f t="shared" si="249"/>
        <v>0</v>
      </c>
      <c r="P893" s="70">
        <f t="shared" si="250"/>
        <v>6.5892365100000001</v>
      </c>
      <c r="Q893" s="70">
        <f t="shared" si="251"/>
        <v>0</v>
      </c>
      <c r="R893" s="75" t="str">
        <f t="shared" si="252"/>
        <v>A+J=</v>
      </c>
      <c r="S893" s="71">
        <f t="shared" si="253"/>
        <v>45551</v>
      </c>
      <c r="T893" s="8"/>
      <c r="U893" s="8"/>
      <c r="V893" s="8"/>
      <c r="W893" s="8"/>
      <c r="X893" s="1"/>
      <c r="Y893" s="8"/>
      <c r="Z893" s="8"/>
      <c r="AA893" s="8"/>
      <c r="AB893" s="8"/>
      <c r="AC893" s="8"/>
      <c r="AD893" s="9"/>
      <c r="AE893" s="8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</row>
    <row r="894" spans="1:191" x14ac:dyDescent="0.15">
      <c r="A894" s="68">
        <f t="shared" si="254"/>
        <v>45420</v>
      </c>
      <c r="B894" s="81">
        <f t="shared" si="245"/>
        <v>340.11270854999987</v>
      </c>
      <c r="C894" s="70">
        <f t="shared" si="258"/>
        <v>333.33399999999989</v>
      </c>
      <c r="D894" s="11">
        <f>IF(VLOOKUP(A894,[1]DI!$A$4:$B$15000,2)=0,D893,VLOOKUP(A894,[1]DI!$A$4:$B$15000,2))</f>
        <v>0.1065</v>
      </c>
      <c r="E894" s="70">
        <f t="shared" si="255"/>
        <v>1.00040168</v>
      </c>
      <c r="F894" s="70">
        <f>(TRUNC(PRODUCT($E$12:$E893),16))</f>
        <v>1.38025275075526</v>
      </c>
      <c r="G894" s="70">
        <f t="shared" si="256"/>
        <v>1.3603438898356499</v>
      </c>
      <c r="H894" s="70">
        <f t="shared" si="257"/>
        <v>1.01463517</v>
      </c>
      <c r="I894" s="69">
        <f t="shared" si="246"/>
        <v>0.04</v>
      </c>
      <c r="J894" s="71">
        <f t="shared" si="247"/>
        <v>45366</v>
      </c>
      <c r="K894" s="72">
        <f t="shared" si="248"/>
        <v>36</v>
      </c>
      <c r="L894" s="73">
        <f t="shared" si="259"/>
        <v>36</v>
      </c>
      <c r="M894" s="74">
        <f t="shared" si="260"/>
        <v>1.005618685</v>
      </c>
      <c r="N894" s="74">
        <f t="shared" si="261"/>
        <v>1.0203360850000001</v>
      </c>
      <c r="O894" s="73">
        <f t="shared" si="249"/>
        <v>0</v>
      </c>
      <c r="P894" s="70">
        <f t="shared" si="250"/>
        <v>6.7787085500000002</v>
      </c>
      <c r="Q894" s="70">
        <f t="shared" si="251"/>
        <v>0</v>
      </c>
      <c r="R894" s="75" t="str">
        <f t="shared" si="252"/>
        <v>A+J=</v>
      </c>
      <c r="S894" s="71">
        <f t="shared" si="253"/>
        <v>45551</v>
      </c>
      <c r="T894" s="8"/>
      <c r="U894" s="8"/>
      <c r="V894" s="8"/>
      <c r="W894" s="8"/>
      <c r="X894" s="1"/>
      <c r="Y894" s="8"/>
      <c r="Z894" s="8"/>
      <c r="AA894" s="8"/>
      <c r="AB894" s="8"/>
      <c r="AC894" s="8"/>
      <c r="AD894" s="9"/>
      <c r="AE894" s="8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</row>
    <row r="895" spans="1:191" x14ac:dyDescent="0.15">
      <c r="A895" s="68">
        <f t="shared" si="254"/>
        <v>45421</v>
      </c>
      <c r="B895" s="81">
        <f t="shared" si="245"/>
        <v>340.30228525999991</v>
      </c>
      <c r="C895" s="70">
        <f t="shared" si="258"/>
        <v>333.33399999999989</v>
      </c>
      <c r="D895" s="11">
        <f>IF(VLOOKUP(A895,[1]DI!$A$4:$B$15000,2)=0,D894,VLOOKUP(A895,[1]DI!$A$4:$B$15000,2))</f>
        <v>0.104</v>
      </c>
      <c r="E895" s="70">
        <f t="shared" si="255"/>
        <v>1.0003926999999999</v>
      </c>
      <c r="F895" s="70">
        <f>(TRUNC(PRODUCT($E$12:$E894),16))</f>
        <v>1.3808071706801801</v>
      </c>
      <c r="G895" s="70">
        <f t="shared" si="256"/>
        <v>1.3603438898356499</v>
      </c>
      <c r="H895" s="70">
        <f t="shared" si="257"/>
        <v>1.01504273</v>
      </c>
      <c r="I895" s="69">
        <f t="shared" si="246"/>
        <v>0.04</v>
      </c>
      <c r="J895" s="71">
        <f t="shared" si="247"/>
        <v>45366</v>
      </c>
      <c r="K895" s="72">
        <f t="shared" si="248"/>
        <v>37</v>
      </c>
      <c r="L895" s="73">
        <f t="shared" si="259"/>
        <v>37</v>
      </c>
      <c r="M895" s="74">
        <f t="shared" si="260"/>
        <v>1.0057752090000001</v>
      </c>
      <c r="N895" s="74">
        <f t="shared" si="261"/>
        <v>1.0209048140000001</v>
      </c>
      <c r="O895" s="73">
        <f t="shared" si="249"/>
        <v>0</v>
      </c>
      <c r="P895" s="70">
        <f t="shared" si="250"/>
        <v>6.96828526</v>
      </c>
      <c r="Q895" s="70">
        <f t="shared" si="251"/>
        <v>0</v>
      </c>
      <c r="R895" s="75" t="str">
        <f t="shared" si="252"/>
        <v>A+J=</v>
      </c>
      <c r="S895" s="71">
        <f t="shared" si="253"/>
        <v>45551</v>
      </c>
      <c r="T895" s="8"/>
      <c r="U895" s="8"/>
      <c r="V895" s="8"/>
      <c r="W895" s="8"/>
      <c r="X895" s="1"/>
      <c r="Y895" s="8"/>
      <c r="Z895" s="8"/>
      <c r="AA895" s="8"/>
      <c r="AB895" s="8"/>
      <c r="AC895" s="8"/>
      <c r="AD895" s="9"/>
      <c r="AE895" s="8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</row>
    <row r="896" spans="1:191" x14ac:dyDescent="0.15">
      <c r="A896" s="68">
        <f t="shared" si="254"/>
        <v>45422</v>
      </c>
      <c r="B896" s="81">
        <f t="shared" si="245"/>
        <v>340.48890829999988</v>
      </c>
      <c r="C896" s="70">
        <f t="shared" si="258"/>
        <v>333.33399999999989</v>
      </c>
      <c r="D896" s="11">
        <f>IF(VLOOKUP(A896,[1]DI!$A$4:$B$15000,2)=0,D895,VLOOKUP(A896,[1]DI!$A$4:$B$15000,2))</f>
        <v>0.104</v>
      </c>
      <c r="E896" s="70">
        <f t="shared" si="255"/>
        <v>1.0003926999999999</v>
      </c>
      <c r="F896" s="70">
        <f>(TRUNC(PRODUCT($E$12:$E895),16))</f>
        <v>1.38134941365611</v>
      </c>
      <c r="G896" s="70">
        <f t="shared" si="256"/>
        <v>1.3603438898356499</v>
      </c>
      <c r="H896" s="70">
        <f t="shared" si="257"/>
        <v>1.01544133</v>
      </c>
      <c r="I896" s="69">
        <f t="shared" si="246"/>
        <v>0.04</v>
      </c>
      <c r="J896" s="71">
        <f t="shared" si="247"/>
        <v>45366</v>
      </c>
      <c r="K896" s="72">
        <f t="shared" si="248"/>
        <v>38</v>
      </c>
      <c r="L896" s="73">
        <f t="shared" si="259"/>
        <v>38</v>
      </c>
      <c r="M896" s="74">
        <f t="shared" si="260"/>
        <v>1.005931758</v>
      </c>
      <c r="N896" s="74">
        <f t="shared" si="261"/>
        <v>1.021464682</v>
      </c>
      <c r="O896" s="73">
        <f t="shared" si="249"/>
        <v>0</v>
      </c>
      <c r="P896" s="70">
        <f t="shared" si="250"/>
        <v>7.1549082999999998</v>
      </c>
      <c r="Q896" s="70">
        <f t="shared" si="251"/>
        <v>0</v>
      </c>
      <c r="R896" s="75" t="str">
        <f t="shared" si="252"/>
        <v>A+J=</v>
      </c>
      <c r="S896" s="71">
        <f t="shared" si="253"/>
        <v>45551</v>
      </c>
      <c r="T896" s="8"/>
      <c r="U896" s="8"/>
      <c r="V896" s="8"/>
      <c r="W896" s="8"/>
      <c r="X896" s="1"/>
      <c r="Y896" s="8"/>
      <c r="Z896" s="8"/>
      <c r="AA896" s="8"/>
      <c r="AB896" s="8"/>
      <c r="AC896" s="8"/>
      <c r="AD896" s="9"/>
      <c r="AE896" s="8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</row>
    <row r="897" spans="1:191" x14ac:dyDescent="0.15">
      <c r="A897" s="68">
        <f t="shared" si="254"/>
        <v>45425</v>
      </c>
      <c r="B897" s="81">
        <f t="shared" si="245"/>
        <v>340.67563833999986</v>
      </c>
      <c r="C897" s="70">
        <f t="shared" si="258"/>
        <v>333.33399999999989</v>
      </c>
      <c r="D897" s="11">
        <f>IF(VLOOKUP(A897,[1]DI!$A$4:$B$15000,2)=0,D896,VLOOKUP(A897,[1]DI!$A$4:$B$15000,2))</f>
        <v>0.104</v>
      </c>
      <c r="E897" s="70">
        <f t="shared" si="255"/>
        <v>1.0003926999999999</v>
      </c>
      <c r="F897" s="70">
        <f>(TRUNC(PRODUCT($E$12:$E896),16))</f>
        <v>1.38189186957085</v>
      </c>
      <c r="G897" s="70">
        <f t="shared" si="256"/>
        <v>1.3603438898356499</v>
      </c>
      <c r="H897" s="70">
        <f t="shared" si="257"/>
        <v>1.0158400999999999</v>
      </c>
      <c r="I897" s="69">
        <f t="shared" si="246"/>
        <v>0.04</v>
      </c>
      <c r="J897" s="71">
        <f t="shared" si="247"/>
        <v>45366</v>
      </c>
      <c r="K897" s="72">
        <f t="shared" si="248"/>
        <v>39</v>
      </c>
      <c r="L897" s="73">
        <f t="shared" si="259"/>
        <v>39</v>
      </c>
      <c r="M897" s="74">
        <f t="shared" si="260"/>
        <v>1.0060883309999999</v>
      </c>
      <c r="N897" s="74">
        <f t="shared" si="261"/>
        <v>1.0220248709999999</v>
      </c>
      <c r="O897" s="73">
        <f t="shared" si="249"/>
        <v>0</v>
      </c>
      <c r="P897" s="70">
        <f t="shared" si="250"/>
        <v>7.3416383400000003</v>
      </c>
      <c r="Q897" s="70">
        <f t="shared" si="251"/>
        <v>0</v>
      </c>
      <c r="R897" s="75" t="str">
        <f t="shared" si="252"/>
        <v>A+J=</v>
      </c>
      <c r="S897" s="71">
        <f t="shared" si="253"/>
        <v>45551</v>
      </c>
      <c r="T897" s="8"/>
      <c r="U897" s="8"/>
      <c r="V897" s="8"/>
      <c r="W897" s="8"/>
      <c r="X897" s="1"/>
      <c r="Y897" s="8"/>
      <c r="Z897" s="8"/>
      <c r="AA897" s="8"/>
      <c r="AB897" s="8"/>
      <c r="AC897" s="8"/>
      <c r="AD897" s="9"/>
      <c r="AE897" s="8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</row>
    <row r="898" spans="1:191" x14ac:dyDescent="0.15">
      <c r="A898" s="68">
        <f t="shared" si="254"/>
        <v>45426</v>
      </c>
      <c r="B898" s="81">
        <f t="shared" si="245"/>
        <v>340.86246871999987</v>
      </c>
      <c r="C898" s="70">
        <f t="shared" si="258"/>
        <v>333.33399999999989</v>
      </c>
      <c r="D898" s="11">
        <f>IF(VLOOKUP(A898,[1]DI!$A$4:$B$15000,2)=0,D897,VLOOKUP(A898,[1]DI!$A$4:$B$15000,2))</f>
        <v>0.104</v>
      </c>
      <c r="E898" s="70">
        <f t="shared" si="255"/>
        <v>1.0003926999999999</v>
      </c>
      <c r="F898" s="70">
        <f>(TRUNC(PRODUCT($E$12:$E897),16))</f>
        <v>1.3824345385080301</v>
      </c>
      <c r="G898" s="70">
        <f t="shared" si="256"/>
        <v>1.3603438898356499</v>
      </c>
      <c r="H898" s="70">
        <f t="shared" si="257"/>
        <v>1.01623902</v>
      </c>
      <c r="I898" s="69">
        <f t="shared" si="246"/>
        <v>0.04</v>
      </c>
      <c r="J898" s="71">
        <f t="shared" si="247"/>
        <v>45366</v>
      </c>
      <c r="K898" s="72">
        <f t="shared" si="248"/>
        <v>40</v>
      </c>
      <c r="L898" s="73">
        <f t="shared" si="259"/>
        <v>40</v>
      </c>
      <c r="M898" s="74">
        <f t="shared" si="260"/>
        <v>1.006244929</v>
      </c>
      <c r="N898" s="74">
        <f t="shared" si="261"/>
        <v>1.022585361</v>
      </c>
      <c r="O898" s="73">
        <f t="shared" si="249"/>
        <v>0</v>
      </c>
      <c r="P898" s="70">
        <f t="shared" si="250"/>
        <v>7.5284687200000002</v>
      </c>
      <c r="Q898" s="70">
        <f t="shared" si="251"/>
        <v>0</v>
      </c>
      <c r="R898" s="75" t="str">
        <f t="shared" si="252"/>
        <v>A+J=</v>
      </c>
      <c r="S898" s="71">
        <f t="shared" si="253"/>
        <v>45551</v>
      </c>
      <c r="T898" s="8"/>
      <c r="U898" s="8"/>
      <c r="V898" s="8"/>
      <c r="W898" s="8"/>
      <c r="X898" s="1"/>
      <c r="Y898" s="8"/>
      <c r="Z898" s="8"/>
      <c r="AA898" s="8"/>
      <c r="AB898" s="8"/>
      <c r="AC898" s="8"/>
      <c r="AD898" s="9"/>
      <c r="AE898" s="8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</row>
    <row r="899" spans="1:191" x14ac:dyDescent="0.15">
      <c r="A899" s="68">
        <f t="shared" si="254"/>
        <v>45427</v>
      </c>
      <c r="B899" s="81">
        <f t="shared" si="245"/>
        <v>341.04939908999989</v>
      </c>
      <c r="C899" s="70">
        <f t="shared" si="258"/>
        <v>333.33399999999989</v>
      </c>
      <c r="D899" s="11">
        <f>IF(VLOOKUP(A899,[1]DI!$A$4:$B$15000,2)=0,D898,VLOOKUP(A899,[1]DI!$A$4:$B$15000,2))</f>
        <v>0.104</v>
      </c>
      <c r="E899" s="70">
        <f t="shared" si="255"/>
        <v>1.0003926999999999</v>
      </c>
      <c r="F899" s="70">
        <f>(TRUNC(PRODUCT($E$12:$E898),16))</f>
        <v>1.3829774205513099</v>
      </c>
      <c r="G899" s="70">
        <f t="shared" si="256"/>
        <v>1.3603438898356499</v>
      </c>
      <c r="H899" s="70">
        <f t="shared" si="257"/>
        <v>1.01663809</v>
      </c>
      <c r="I899" s="69">
        <f t="shared" si="246"/>
        <v>0.04</v>
      </c>
      <c r="J899" s="71">
        <f t="shared" si="247"/>
        <v>45366</v>
      </c>
      <c r="K899" s="72">
        <f t="shared" si="248"/>
        <v>41</v>
      </c>
      <c r="L899" s="73">
        <f t="shared" si="259"/>
        <v>41</v>
      </c>
      <c r="M899" s="74">
        <f t="shared" si="260"/>
        <v>1.0064015509999999</v>
      </c>
      <c r="N899" s="74">
        <f t="shared" si="261"/>
        <v>1.0231461509999999</v>
      </c>
      <c r="O899" s="73">
        <f t="shared" si="249"/>
        <v>0</v>
      </c>
      <c r="P899" s="70">
        <f t="shared" si="250"/>
        <v>7.71539909</v>
      </c>
      <c r="Q899" s="70">
        <f t="shared" si="251"/>
        <v>0</v>
      </c>
      <c r="R899" s="75" t="str">
        <f t="shared" si="252"/>
        <v>A+J=</v>
      </c>
      <c r="S899" s="71">
        <f t="shared" si="253"/>
        <v>45551</v>
      </c>
      <c r="T899" s="8"/>
      <c r="U899" s="8"/>
      <c r="V899" s="8"/>
      <c r="W899" s="8"/>
      <c r="X899" s="1"/>
      <c r="Y899" s="8"/>
      <c r="Z899" s="8"/>
      <c r="AA899" s="8"/>
      <c r="AB899" s="8"/>
      <c r="AC899" s="8"/>
      <c r="AD899" s="9"/>
      <c r="AE899" s="8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</row>
    <row r="900" spans="1:191" x14ac:dyDescent="0.15">
      <c r="A900" s="68">
        <f t="shared" si="254"/>
        <v>45428</v>
      </c>
      <c r="B900" s="81">
        <f t="shared" si="245"/>
        <v>341.2364361299999</v>
      </c>
      <c r="C900" s="70">
        <f t="shared" si="258"/>
        <v>333.33399999999989</v>
      </c>
      <c r="D900" s="11">
        <f>IF(VLOOKUP(A900,[1]DI!$A$4:$B$15000,2)=0,D899,VLOOKUP(A900,[1]DI!$A$4:$B$15000,2))</f>
        <v>0.104</v>
      </c>
      <c r="E900" s="70">
        <f t="shared" si="255"/>
        <v>1.0003926999999999</v>
      </c>
      <c r="F900" s="70">
        <f>(TRUNC(PRODUCT($E$12:$E899),16))</f>
        <v>1.38352051578436</v>
      </c>
      <c r="G900" s="70">
        <f t="shared" si="256"/>
        <v>1.3603438898356499</v>
      </c>
      <c r="H900" s="70">
        <f t="shared" si="257"/>
        <v>1.01703733</v>
      </c>
      <c r="I900" s="69">
        <f t="shared" si="246"/>
        <v>0.04</v>
      </c>
      <c r="J900" s="71">
        <f t="shared" si="247"/>
        <v>45366</v>
      </c>
      <c r="K900" s="72">
        <f t="shared" si="248"/>
        <v>42</v>
      </c>
      <c r="L900" s="73">
        <f t="shared" si="259"/>
        <v>42</v>
      </c>
      <c r="M900" s="74">
        <f t="shared" si="260"/>
        <v>1.0065581969999999</v>
      </c>
      <c r="N900" s="74">
        <f t="shared" si="261"/>
        <v>1.023707261</v>
      </c>
      <c r="O900" s="73">
        <f t="shared" si="249"/>
        <v>0</v>
      </c>
      <c r="P900" s="70">
        <f t="shared" si="250"/>
        <v>7.9024361299999999</v>
      </c>
      <c r="Q900" s="70">
        <f t="shared" si="251"/>
        <v>0</v>
      </c>
      <c r="R900" s="75" t="str">
        <f t="shared" si="252"/>
        <v>A+J=</v>
      </c>
      <c r="S900" s="71">
        <f t="shared" si="253"/>
        <v>45551</v>
      </c>
      <c r="T900" s="8"/>
      <c r="U900" s="8"/>
      <c r="V900" s="8"/>
      <c r="W900" s="8"/>
      <c r="X900" s="1"/>
      <c r="Y900" s="8"/>
      <c r="Z900" s="8"/>
      <c r="AA900" s="8"/>
      <c r="AB900" s="8"/>
      <c r="AC900" s="8"/>
      <c r="AD900" s="9"/>
      <c r="AE900" s="8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</row>
    <row r="901" spans="1:191" x14ac:dyDescent="0.15">
      <c r="A901" s="68">
        <f t="shared" si="254"/>
        <v>45429</v>
      </c>
      <c r="B901" s="81">
        <f t="shared" si="245"/>
        <v>341.4235738399999</v>
      </c>
      <c r="C901" s="70">
        <f t="shared" si="258"/>
        <v>333.33399999999989</v>
      </c>
      <c r="D901" s="11">
        <f>IF(VLOOKUP(A901,[1]DI!$A$4:$B$15000,2)=0,D900,VLOOKUP(A901,[1]DI!$A$4:$B$15000,2))</f>
        <v>0.104</v>
      </c>
      <c r="E901" s="70">
        <f t="shared" si="255"/>
        <v>1.0003926999999999</v>
      </c>
      <c r="F901" s="70">
        <f>(TRUNC(PRODUCT($E$12:$E900),16))</f>
        <v>1.3840638242909</v>
      </c>
      <c r="G901" s="70">
        <f t="shared" si="256"/>
        <v>1.3603438898356499</v>
      </c>
      <c r="H901" s="70">
        <f t="shared" si="257"/>
        <v>1.0174367200000001</v>
      </c>
      <c r="I901" s="69">
        <f t="shared" si="246"/>
        <v>0.04</v>
      </c>
      <c r="J901" s="71">
        <f t="shared" si="247"/>
        <v>45366</v>
      </c>
      <c r="K901" s="72">
        <f t="shared" si="248"/>
        <v>43</v>
      </c>
      <c r="L901" s="73">
        <f t="shared" si="259"/>
        <v>43</v>
      </c>
      <c r="M901" s="74">
        <f t="shared" si="260"/>
        <v>1.006714868</v>
      </c>
      <c r="N901" s="74">
        <f t="shared" si="261"/>
        <v>1.0242686729999999</v>
      </c>
      <c r="O901" s="73">
        <f t="shared" si="249"/>
        <v>0</v>
      </c>
      <c r="P901" s="70">
        <f t="shared" si="250"/>
        <v>8.0895738399999999</v>
      </c>
      <c r="Q901" s="70">
        <f t="shared" si="251"/>
        <v>0</v>
      </c>
      <c r="R901" s="75" t="str">
        <f t="shared" si="252"/>
        <v>A+J=</v>
      </c>
      <c r="S901" s="71">
        <f t="shared" si="253"/>
        <v>45551</v>
      </c>
      <c r="T901" s="8"/>
      <c r="U901" s="8"/>
      <c r="V901" s="8"/>
      <c r="W901" s="8"/>
      <c r="X901" s="1"/>
      <c r="Y901" s="8"/>
      <c r="Z901" s="8"/>
      <c r="AA901" s="8"/>
      <c r="AB901" s="8"/>
      <c r="AC901" s="8"/>
      <c r="AD901" s="9"/>
      <c r="AE901" s="8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</row>
    <row r="902" spans="1:191" x14ac:dyDescent="0.15">
      <c r="A902" s="68">
        <f t="shared" si="254"/>
        <v>45432</v>
      </c>
      <c r="B902" s="81">
        <f t="shared" si="245"/>
        <v>341.61081521999989</v>
      </c>
      <c r="C902" s="70">
        <f t="shared" si="258"/>
        <v>333.33399999999989</v>
      </c>
      <c r="D902" s="11">
        <f>IF(VLOOKUP(A902,[1]DI!$A$4:$B$15000,2)=0,D901,VLOOKUP(A902,[1]DI!$A$4:$B$15000,2))</f>
        <v>0.104</v>
      </c>
      <c r="E902" s="70">
        <f t="shared" si="255"/>
        <v>1.0003926999999999</v>
      </c>
      <c r="F902" s="70">
        <f>(TRUNC(PRODUCT($E$12:$E901),16))</f>
        <v>1.3846073461546999</v>
      </c>
      <c r="G902" s="70">
        <f t="shared" si="256"/>
        <v>1.3603438898356499</v>
      </c>
      <c r="H902" s="70">
        <f t="shared" si="257"/>
        <v>1.0178362700000001</v>
      </c>
      <c r="I902" s="69">
        <f t="shared" si="246"/>
        <v>0.04</v>
      </c>
      <c r="J902" s="71">
        <f t="shared" si="247"/>
        <v>45366</v>
      </c>
      <c r="K902" s="72">
        <f t="shared" si="248"/>
        <v>44</v>
      </c>
      <c r="L902" s="73">
        <f t="shared" si="259"/>
        <v>44</v>
      </c>
      <c r="M902" s="74">
        <f t="shared" si="260"/>
        <v>1.006871563</v>
      </c>
      <c r="N902" s="74">
        <f t="shared" si="261"/>
        <v>1.024830396</v>
      </c>
      <c r="O902" s="73">
        <f t="shared" si="249"/>
        <v>0</v>
      </c>
      <c r="P902" s="70">
        <f t="shared" si="250"/>
        <v>8.2768152199999996</v>
      </c>
      <c r="Q902" s="70">
        <f t="shared" si="251"/>
        <v>0</v>
      </c>
      <c r="R902" s="75" t="str">
        <f t="shared" si="252"/>
        <v>A+J=</v>
      </c>
      <c r="S902" s="71">
        <f t="shared" si="253"/>
        <v>45551</v>
      </c>
      <c r="T902" s="8"/>
      <c r="U902" s="8"/>
      <c r="V902" s="8"/>
      <c r="W902" s="8"/>
      <c r="X902" s="1"/>
      <c r="Y902" s="8"/>
      <c r="Z902" s="8"/>
      <c r="AA902" s="8"/>
      <c r="AB902" s="8"/>
      <c r="AC902" s="8"/>
      <c r="AD902" s="9"/>
      <c r="AE902" s="8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</row>
    <row r="903" spans="1:191" x14ac:dyDescent="0.15">
      <c r="A903" s="68">
        <f t="shared" si="254"/>
        <v>45433</v>
      </c>
      <c r="B903" s="81">
        <f t="shared" si="245"/>
        <v>341.79815691999988</v>
      </c>
      <c r="C903" s="70">
        <f t="shared" si="258"/>
        <v>333.33399999999989</v>
      </c>
      <c r="D903" s="11">
        <f>IF(VLOOKUP(A903,[1]DI!$A$4:$B$15000,2)=0,D902,VLOOKUP(A903,[1]DI!$A$4:$B$15000,2))</f>
        <v>0.104</v>
      </c>
      <c r="E903" s="70">
        <f t="shared" si="255"/>
        <v>1.0003926999999999</v>
      </c>
      <c r="F903" s="70">
        <f>(TRUNC(PRODUCT($E$12:$E902),16))</f>
        <v>1.38515108145954</v>
      </c>
      <c r="G903" s="70">
        <f t="shared" si="256"/>
        <v>1.3603438898356499</v>
      </c>
      <c r="H903" s="70">
        <f t="shared" si="257"/>
        <v>1.0182359700000001</v>
      </c>
      <c r="I903" s="69">
        <f t="shared" si="246"/>
        <v>0.04</v>
      </c>
      <c r="J903" s="71">
        <f t="shared" si="247"/>
        <v>45366</v>
      </c>
      <c r="K903" s="72">
        <f t="shared" si="248"/>
        <v>45</v>
      </c>
      <c r="L903" s="73">
        <f t="shared" si="259"/>
        <v>45</v>
      </c>
      <c r="M903" s="74">
        <f t="shared" si="260"/>
        <v>1.0070282820000001</v>
      </c>
      <c r="N903" s="74">
        <f t="shared" si="261"/>
        <v>1.02539242</v>
      </c>
      <c r="O903" s="73">
        <f t="shared" si="249"/>
        <v>0</v>
      </c>
      <c r="P903" s="70">
        <f t="shared" si="250"/>
        <v>8.4641569200000006</v>
      </c>
      <c r="Q903" s="70">
        <f t="shared" si="251"/>
        <v>0</v>
      </c>
      <c r="R903" s="75" t="str">
        <f t="shared" si="252"/>
        <v>A+J=</v>
      </c>
      <c r="S903" s="71">
        <f t="shared" si="253"/>
        <v>45551</v>
      </c>
      <c r="T903" s="8"/>
      <c r="U903" s="8"/>
      <c r="V903" s="8"/>
      <c r="W903" s="8"/>
      <c r="X903" s="1"/>
      <c r="Y903" s="8"/>
      <c r="Z903" s="8"/>
      <c r="AA903" s="8"/>
      <c r="AB903" s="8"/>
      <c r="AC903" s="8"/>
      <c r="AD903" s="9"/>
      <c r="AE903" s="8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</row>
    <row r="904" spans="1:191" x14ac:dyDescent="0.15">
      <c r="A904" s="68">
        <f t="shared" si="254"/>
        <v>45434</v>
      </c>
      <c r="B904" s="81">
        <f t="shared" si="245"/>
        <v>341.98560229999987</v>
      </c>
      <c r="C904" s="70">
        <f t="shared" si="258"/>
        <v>333.33399999999989</v>
      </c>
      <c r="D904" s="11">
        <f>IF(VLOOKUP(A904,[1]DI!$A$4:$B$15000,2)=0,D903,VLOOKUP(A904,[1]DI!$A$4:$B$15000,2))</f>
        <v>0.104</v>
      </c>
      <c r="E904" s="70">
        <f t="shared" si="255"/>
        <v>1.0003926999999999</v>
      </c>
      <c r="F904" s="70">
        <f>(TRUNC(PRODUCT($E$12:$E903),16))</f>
        <v>1.3856950302892299</v>
      </c>
      <c r="G904" s="70">
        <f t="shared" si="256"/>
        <v>1.3603438898356499</v>
      </c>
      <c r="H904" s="70">
        <f t="shared" si="257"/>
        <v>1.01863583</v>
      </c>
      <c r="I904" s="69">
        <f t="shared" si="246"/>
        <v>0.04</v>
      </c>
      <c r="J904" s="71">
        <f t="shared" si="247"/>
        <v>45366</v>
      </c>
      <c r="K904" s="72">
        <f t="shared" si="248"/>
        <v>46</v>
      </c>
      <c r="L904" s="73">
        <f t="shared" si="259"/>
        <v>46</v>
      </c>
      <c r="M904" s="74">
        <f t="shared" si="260"/>
        <v>1.0071850259999999</v>
      </c>
      <c r="N904" s="74">
        <f t="shared" si="261"/>
        <v>1.0259547550000001</v>
      </c>
      <c r="O904" s="73">
        <f t="shared" si="249"/>
        <v>0</v>
      </c>
      <c r="P904" s="70">
        <f t="shared" si="250"/>
        <v>8.6516023000000004</v>
      </c>
      <c r="Q904" s="70">
        <f t="shared" si="251"/>
        <v>0</v>
      </c>
      <c r="R904" s="75" t="str">
        <f t="shared" si="252"/>
        <v>A+J=</v>
      </c>
      <c r="S904" s="71">
        <f t="shared" si="253"/>
        <v>45551</v>
      </c>
      <c r="T904" s="8"/>
      <c r="U904" s="8"/>
      <c r="V904" s="8"/>
      <c r="W904" s="8"/>
      <c r="X904" s="1"/>
      <c r="Y904" s="8"/>
      <c r="Z904" s="8"/>
      <c r="AA904" s="8"/>
      <c r="AB904" s="8"/>
      <c r="AC904" s="8"/>
      <c r="AD904" s="9"/>
      <c r="AE904" s="8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</row>
    <row r="905" spans="1:191" x14ac:dyDescent="0.15">
      <c r="A905" s="68">
        <f t="shared" si="254"/>
        <v>45435</v>
      </c>
      <c r="B905" s="81">
        <f t="shared" si="245"/>
        <v>342.17315133999989</v>
      </c>
      <c r="C905" s="70">
        <f t="shared" si="258"/>
        <v>333.33399999999989</v>
      </c>
      <c r="D905" s="11">
        <f>IF(VLOOKUP(A905,[1]DI!$A$4:$B$15000,2)=0,D904,VLOOKUP(A905,[1]DI!$A$4:$B$15000,2))</f>
        <v>0.104</v>
      </c>
      <c r="E905" s="70">
        <f t="shared" si="255"/>
        <v>1.0003926999999999</v>
      </c>
      <c r="F905" s="70">
        <f>(TRUNC(PRODUCT($E$12:$E904),16))</f>
        <v>1.3862391927276201</v>
      </c>
      <c r="G905" s="70">
        <f t="shared" si="256"/>
        <v>1.3603438898356499</v>
      </c>
      <c r="H905" s="70">
        <f t="shared" si="257"/>
        <v>1.0190358500000001</v>
      </c>
      <c r="I905" s="69">
        <f t="shared" si="246"/>
        <v>0.04</v>
      </c>
      <c r="J905" s="71">
        <f t="shared" si="247"/>
        <v>45366</v>
      </c>
      <c r="K905" s="72">
        <f t="shared" si="248"/>
        <v>47</v>
      </c>
      <c r="L905" s="73">
        <f t="shared" si="259"/>
        <v>47</v>
      </c>
      <c r="M905" s="74">
        <f t="shared" si="260"/>
        <v>1.007341794</v>
      </c>
      <c r="N905" s="74">
        <f t="shared" si="261"/>
        <v>1.026517401</v>
      </c>
      <c r="O905" s="73">
        <f t="shared" si="249"/>
        <v>0</v>
      </c>
      <c r="P905" s="70">
        <f t="shared" si="250"/>
        <v>8.8391513400000008</v>
      </c>
      <c r="Q905" s="70">
        <f t="shared" si="251"/>
        <v>0</v>
      </c>
      <c r="R905" s="75" t="str">
        <f t="shared" si="252"/>
        <v>A+J=</v>
      </c>
      <c r="S905" s="71">
        <f t="shared" si="253"/>
        <v>45551</v>
      </c>
      <c r="T905" s="8"/>
      <c r="U905" s="8"/>
      <c r="V905" s="8"/>
      <c r="W905" s="8"/>
      <c r="X905" s="1"/>
      <c r="Y905" s="8"/>
      <c r="Z905" s="8"/>
      <c r="AA905" s="8"/>
      <c r="AB905" s="8"/>
      <c r="AC905" s="8"/>
      <c r="AD905" s="9"/>
      <c r="AE905" s="8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</row>
    <row r="906" spans="1:191" x14ac:dyDescent="0.15">
      <c r="A906" s="68">
        <f t="shared" si="254"/>
        <v>45436</v>
      </c>
      <c r="B906" s="81">
        <f t="shared" si="245"/>
        <v>342.36080471999986</v>
      </c>
      <c r="C906" s="70">
        <f t="shared" si="258"/>
        <v>333.33399999999989</v>
      </c>
      <c r="D906" s="11">
        <f>IF(VLOOKUP(A906,[1]DI!$A$4:$B$15000,2)=0,D905,VLOOKUP(A906,[1]DI!$A$4:$B$15000,2))</f>
        <v>0.104</v>
      </c>
      <c r="E906" s="70">
        <f t="shared" si="255"/>
        <v>1.0003926999999999</v>
      </c>
      <c r="F906" s="70">
        <f>(TRUNC(PRODUCT($E$12:$E905),16))</f>
        <v>1.3867835688586101</v>
      </c>
      <c r="G906" s="70">
        <f t="shared" si="256"/>
        <v>1.3603438898356499</v>
      </c>
      <c r="H906" s="70">
        <f t="shared" si="257"/>
        <v>1.01943603</v>
      </c>
      <c r="I906" s="69">
        <f t="shared" si="246"/>
        <v>0.04</v>
      </c>
      <c r="J906" s="71">
        <f t="shared" si="247"/>
        <v>45366</v>
      </c>
      <c r="K906" s="72">
        <f t="shared" si="248"/>
        <v>48</v>
      </c>
      <c r="L906" s="73">
        <f t="shared" si="259"/>
        <v>48</v>
      </c>
      <c r="M906" s="74">
        <f t="shared" si="260"/>
        <v>1.0074985869999999</v>
      </c>
      <c r="N906" s="74">
        <f t="shared" si="261"/>
        <v>1.02708036</v>
      </c>
      <c r="O906" s="73">
        <f t="shared" si="249"/>
        <v>0</v>
      </c>
      <c r="P906" s="70">
        <f t="shared" si="250"/>
        <v>9.0268047199999994</v>
      </c>
      <c r="Q906" s="70">
        <f t="shared" si="251"/>
        <v>0</v>
      </c>
      <c r="R906" s="75" t="str">
        <f t="shared" si="252"/>
        <v>A+J=</v>
      </c>
      <c r="S906" s="71">
        <f t="shared" si="253"/>
        <v>45551</v>
      </c>
      <c r="T906" s="8"/>
      <c r="U906" s="8"/>
      <c r="V906" s="8"/>
      <c r="W906" s="8"/>
      <c r="X906" s="1"/>
      <c r="Y906" s="8"/>
      <c r="Z906" s="8"/>
      <c r="AA906" s="8"/>
      <c r="AB906" s="8"/>
      <c r="AC906" s="8"/>
      <c r="AD906" s="9"/>
      <c r="AE906" s="8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</row>
    <row r="907" spans="1:191" x14ac:dyDescent="0.15">
      <c r="A907" s="68">
        <f t="shared" si="254"/>
        <v>45439</v>
      </c>
      <c r="B907" s="81">
        <f t="shared" si="245"/>
        <v>342.54855808999991</v>
      </c>
      <c r="C907" s="70">
        <f t="shared" si="258"/>
        <v>333.33399999999989</v>
      </c>
      <c r="D907" s="11">
        <f>IF(VLOOKUP(A907,[1]DI!$A$4:$B$15000,2)=0,D906,VLOOKUP(A907,[1]DI!$A$4:$B$15000,2))</f>
        <v>0.104</v>
      </c>
      <c r="E907" s="70">
        <f t="shared" si="255"/>
        <v>1.0003926999999999</v>
      </c>
      <c r="F907" s="70">
        <f>(TRUNC(PRODUCT($E$12:$E906),16))</f>
        <v>1.3873281587660999</v>
      </c>
      <c r="G907" s="70">
        <f t="shared" si="256"/>
        <v>1.3603438898356499</v>
      </c>
      <c r="H907" s="70">
        <f t="shared" si="257"/>
        <v>1.01983636</v>
      </c>
      <c r="I907" s="69">
        <f t="shared" si="246"/>
        <v>0.04</v>
      </c>
      <c r="J907" s="71">
        <f t="shared" si="247"/>
        <v>45366</v>
      </c>
      <c r="K907" s="72">
        <f t="shared" si="248"/>
        <v>49</v>
      </c>
      <c r="L907" s="73">
        <f t="shared" si="259"/>
        <v>49</v>
      </c>
      <c r="M907" s="74">
        <f t="shared" si="260"/>
        <v>1.0076554040000001</v>
      </c>
      <c r="N907" s="74">
        <f t="shared" si="261"/>
        <v>1.027643619</v>
      </c>
      <c r="O907" s="73">
        <f t="shared" si="249"/>
        <v>0</v>
      </c>
      <c r="P907" s="70">
        <f t="shared" si="250"/>
        <v>9.2145580900000006</v>
      </c>
      <c r="Q907" s="70">
        <f t="shared" si="251"/>
        <v>0</v>
      </c>
      <c r="R907" s="75" t="str">
        <f t="shared" si="252"/>
        <v>A+J=</v>
      </c>
      <c r="S907" s="71">
        <f t="shared" si="253"/>
        <v>45551</v>
      </c>
      <c r="T907" s="8"/>
      <c r="U907" s="8"/>
      <c r="V907" s="8"/>
      <c r="W907" s="8"/>
      <c r="X907" s="1"/>
      <c r="Y907" s="8"/>
      <c r="Z907" s="8"/>
      <c r="AA907" s="8"/>
      <c r="AB907" s="8"/>
      <c r="AC907" s="8"/>
      <c r="AD907" s="9"/>
      <c r="AE907" s="8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</row>
    <row r="908" spans="1:191" x14ac:dyDescent="0.15">
      <c r="A908" s="68">
        <f t="shared" si="254"/>
        <v>45440</v>
      </c>
      <c r="B908" s="81">
        <f t="shared" si="245"/>
        <v>342.73641546999988</v>
      </c>
      <c r="C908" s="70">
        <f t="shared" si="258"/>
        <v>333.33399999999989</v>
      </c>
      <c r="D908" s="11">
        <f>IF(VLOOKUP(A908,[1]DI!$A$4:$B$15000,2)=0,D907,VLOOKUP(A908,[1]DI!$A$4:$B$15000,2))</f>
        <v>0.104</v>
      </c>
      <c r="E908" s="70">
        <f t="shared" si="255"/>
        <v>1.0003926999999999</v>
      </c>
      <c r="F908" s="70">
        <f>(TRUNC(PRODUCT($E$12:$E907),16))</f>
        <v>1.38787296253404</v>
      </c>
      <c r="G908" s="70">
        <f t="shared" si="256"/>
        <v>1.3603438898356499</v>
      </c>
      <c r="H908" s="70">
        <f t="shared" si="257"/>
        <v>1.0202368500000001</v>
      </c>
      <c r="I908" s="69">
        <f t="shared" si="246"/>
        <v>0.04</v>
      </c>
      <c r="J908" s="71">
        <f t="shared" si="247"/>
        <v>45366</v>
      </c>
      <c r="K908" s="72">
        <f t="shared" si="248"/>
        <v>50</v>
      </c>
      <c r="L908" s="73">
        <f t="shared" si="259"/>
        <v>50</v>
      </c>
      <c r="M908" s="74">
        <f t="shared" si="260"/>
        <v>1.007812245</v>
      </c>
      <c r="N908" s="74">
        <f t="shared" si="261"/>
        <v>1.02820719</v>
      </c>
      <c r="O908" s="73">
        <f t="shared" si="249"/>
        <v>0</v>
      </c>
      <c r="P908" s="70">
        <f t="shared" si="250"/>
        <v>9.4024154699999993</v>
      </c>
      <c r="Q908" s="70">
        <f t="shared" si="251"/>
        <v>0</v>
      </c>
      <c r="R908" s="75" t="str">
        <f t="shared" si="252"/>
        <v>A+J=</v>
      </c>
      <c r="S908" s="71">
        <f t="shared" si="253"/>
        <v>45551</v>
      </c>
      <c r="T908" s="8"/>
      <c r="U908" s="8"/>
      <c r="V908" s="8"/>
      <c r="W908" s="8"/>
      <c r="X908" s="1"/>
      <c r="Y908" s="8"/>
      <c r="Z908" s="8"/>
      <c r="AA908" s="8"/>
      <c r="AB908" s="8"/>
      <c r="AC908" s="8"/>
      <c r="AD908" s="9"/>
      <c r="AE908" s="8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</row>
    <row r="909" spans="1:191" x14ac:dyDescent="0.15">
      <c r="A909" s="68">
        <f t="shared" si="254"/>
        <v>45441</v>
      </c>
      <c r="B909" s="81">
        <f t="shared" ref="B909:B972" si="262">C909+P909</f>
        <v>342.92437717999991</v>
      </c>
      <c r="C909" s="70">
        <f t="shared" si="258"/>
        <v>333.33399999999989</v>
      </c>
      <c r="D909" s="11">
        <f>IF(VLOOKUP(A909,[1]DI!$A$4:$B$15000,2)=0,D908,VLOOKUP(A909,[1]DI!$A$4:$B$15000,2))</f>
        <v>0.104</v>
      </c>
      <c r="E909" s="70">
        <f t="shared" si="255"/>
        <v>1.0003926999999999</v>
      </c>
      <c r="F909" s="70">
        <f>(TRUNC(PRODUCT($E$12:$E908),16))</f>
        <v>1.38841798024643</v>
      </c>
      <c r="G909" s="70">
        <f t="shared" si="256"/>
        <v>1.3603438898356499</v>
      </c>
      <c r="H909" s="70">
        <f t="shared" si="257"/>
        <v>1.0206375000000001</v>
      </c>
      <c r="I909" s="69">
        <f t="shared" ref="I909:I972" si="263">I908</f>
        <v>0.04</v>
      </c>
      <c r="J909" s="71">
        <f t="shared" ref="J909:J972" si="264">IF(O908&gt;0,VLOOKUP(O908,U$12:AE$48,2),J908)</f>
        <v>45366</v>
      </c>
      <c r="K909" s="72">
        <f t="shared" ref="K909:K972" si="265">IF(A909&gt;J909,IF(NETWORKDAYS(J909,A909,$U$72:$U$436)-1=0,1,NETWORKDAYS(J909,A909,$U$72:$U$436)-1),0)</f>
        <v>51</v>
      </c>
      <c r="L909" s="73">
        <f t="shared" si="259"/>
        <v>51</v>
      </c>
      <c r="M909" s="74">
        <f t="shared" si="260"/>
        <v>1.007969111</v>
      </c>
      <c r="N909" s="74">
        <f t="shared" si="261"/>
        <v>1.028771074</v>
      </c>
      <c r="O909" s="73">
        <f t="shared" ref="O909:O972" si="266">IF(VLOOKUP(A909,V$12:AC$60,8)=VLOOKUP(A908,V$12:AC$60,8),0,VLOOKUP(A909,V$12:AC$60,8))</f>
        <v>0</v>
      </c>
      <c r="P909" s="70">
        <f t="shared" ref="P909:P972" si="267">TRUNC(((N909-1)*C909),8)</f>
        <v>9.5903771800000008</v>
      </c>
      <c r="Q909" s="70">
        <f t="shared" ref="Q909:Q972" si="268">IF(O909&gt;0,VLOOKUP(O909,$U$12:$Z$60,6),0)</f>
        <v>0</v>
      </c>
      <c r="R909" s="75" t="str">
        <f t="shared" ref="R909:R972" si="269">IF(O908&gt;0,VLOOKUP(O908,U$12:AE$60,10),R908)</f>
        <v>A+J=</v>
      </c>
      <c r="S909" s="71">
        <f t="shared" ref="S909:S972" si="270">IF(O908&gt;0,VLOOKUP(O908,U$12:AE$60,11),S908)</f>
        <v>45551</v>
      </c>
      <c r="T909" s="8"/>
      <c r="U909" s="8"/>
      <c r="V909" s="8"/>
      <c r="W909" s="8"/>
      <c r="X909" s="1"/>
      <c r="Y909" s="8"/>
      <c r="Z909" s="8"/>
      <c r="AA909" s="8"/>
      <c r="AB909" s="8"/>
      <c r="AC909" s="8"/>
      <c r="AD909" s="9"/>
      <c r="AE909" s="8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</row>
    <row r="910" spans="1:191" x14ac:dyDescent="0.15">
      <c r="A910" s="68">
        <f t="shared" ref="A910:A973" si="271">WORKDAY(A909,1,$U$72:$U$214)</f>
        <v>45443</v>
      </c>
      <c r="B910" s="81">
        <f t="shared" si="262"/>
        <v>343.11243888999991</v>
      </c>
      <c r="C910" s="70">
        <f t="shared" si="258"/>
        <v>333.33399999999989</v>
      </c>
      <c r="D910" s="11">
        <f>IF(VLOOKUP(A910,[1]DI!$A$4:$B$15000,2)=0,D909,VLOOKUP(A910,[1]DI!$A$4:$B$15000,2))</f>
        <v>0.104</v>
      </c>
      <c r="E910" s="70">
        <f t="shared" ref="E910:E973" si="272">IF(A910&lt;A$10,1,ROUND(((1+D910)^(1/252)),8))</f>
        <v>1.0003926999999999</v>
      </c>
      <c r="F910" s="70">
        <f>(TRUNC(PRODUCT($E$12:$E909),16))</f>
        <v>1.3889632119872699</v>
      </c>
      <c r="G910" s="70">
        <f t="shared" ref="G910:G973" si="273">IF(O909&gt;0,F909,G909)</f>
        <v>1.3603438898356499</v>
      </c>
      <c r="H910" s="70">
        <f t="shared" ref="H910:H973" si="274">ROUND(F910/G910,8)</f>
        <v>1.0210383000000001</v>
      </c>
      <c r="I910" s="69">
        <f t="shared" si="263"/>
        <v>0.04</v>
      </c>
      <c r="J910" s="71">
        <f t="shared" si="264"/>
        <v>45366</v>
      </c>
      <c r="K910" s="72">
        <f t="shared" si="265"/>
        <v>52</v>
      </c>
      <c r="L910" s="73">
        <f t="shared" si="259"/>
        <v>52</v>
      </c>
      <c r="M910" s="74">
        <f t="shared" si="260"/>
        <v>1.0081260009999999</v>
      </c>
      <c r="N910" s="74">
        <f t="shared" si="261"/>
        <v>1.0293352579999999</v>
      </c>
      <c r="O910" s="73">
        <f t="shared" si="266"/>
        <v>0</v>
      </c>
      <c r="P910" s="70">
        <f t="shared" si="267"/>
        <v>9.7784388900000003</v>
      </c>
      <c r="Q910" s="70">
        <f t="shared" si="268"/>
        <v>0</v>
      </c>
      <c r="R910" s="75" t="str">
        <f t="shared" si="269"/>
        <v>A+J=</v>
      </c>
      <c r="S910" s="71">
        <f t="shared" si="270"/>
        <v>45551</v>
      </c>
      <c r="T910" s="8"/>
      <c r="U910" s="8"/>
      <c r="V910" s="8"/>
      <c r="W910" s="8"/>
      <c r="X910" s="1"/>
      <c r="Y910" s="8"/>
      <c r="Z910" s="8"/>
      <c r="AA910" s="8"/>
      <c r="AB910" s="8"/>
      <c r="AC910" s="8"/>
      <c r="AD910" s="9"/>
      <c r="AE910" s="8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</row>
    <row r="911" spans="1:191" x14ac:dyDescent="0.15">
      <c r="A911" s="68">
        <f t="shared" si="271"/>
        <v>45446</v>
      </c>
      <c r="B911" s="81">
        <f t="shared" si="262"/>
        <v>343.30060525999988</v>
      </c>
      <c r="C911" s="70">
        <f t="shared" si="258"/>
        <v>333.33399999999989</v>
      </c>
      <c r="D911" s="11">
        <f>IF(VLOOKUP(A911,[1]DI!$A$4:$B$15000,2)=0,D910,VLOOKUP(A911,[1]DI!$A$4:$B$15000,2))</f>
        <v>0.104</v>
      </c>
      <c r="E911" s="70">
        <f t="shared" si="272"/>
        <v>1.0003926999999999</v>
      </c>
      <c r="F911" s="70">
        <f>(TRUNC(PRODUCT($E$12:$E910),16))</f>
        <v>1.3895086578406199</v>
      </c>
      <c r="G911" s="70">
        <f t="shared" si="273"/>
        <v>1.3603438898356499</v>
      </c>
      <c r="H911" s="70">
        <f t="shared" si="274"/>
        <v>1.02143926</v>
      </c>
      <c r="I911" s="69">
        <f t="shared" si="263"/>
        <v>0.04</v>
      </c>
      <c r="J911" s="71">
        <f t="shared" si="264"/>
        <v>45366</v>
      </c>
      <c r="K911" s="72">
        <f t="shared" si="265"/>
        <v>53</v>
      </c>
      <c r="L911" s="73">
        <f t="shared" si="259"/>
        <v>53</v>
      </c>
      <c r="M911" s="74">
        <f t="shared" si="260"/>
        <v>1.008282916</v>
      </c>
      <c r="N911" s="74">
        <f t="shared" si="261"/>
        <v>1.0298997560000001</v>
      </c>
      <c r="O911" s="73">
        <f t="shared" si="266"/>
        <v>0</v>
      </c>
      <c r="P911" s="70">
        <f t="shared" si="267"/>
        <v>9.9666052599999997</v>
      </c>
      <c r="Q911" s="70">
        <f t="shared" si="268"/>
        <v>0</v>
      </c>
      <c r="R911" s="75" t="str">
        <f t="shared" si="269"/>
        <v>A+J=</v>
      </c>
      <c r="S911" s="71">
        <f t="shared" si="270"/>
        <v>45551</v>
      </c>
      <c r="T911" s="8"/>
      <c r="U911" s="8"/>
      <c r="V911" s="8"/>
      <c r="W911" s="8"/>
      <c r="X911" s="1"/>
      <c r="Y911" s="8"/>
      <c r="Z911" s="8"/>
      <c r="AA911" s="8"/>
      <c r="AB911" s="8"/>
      <c r="AC911" s="8"/>
      <c r="AD911" s="9"/>
      <c r="AE911" s="8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</row>
    <row r="912" spans="1:191" x14ac:dyDescent="0.15">
      <c r="A912" s="68">
        <f t="shared" si="271"/>
        <v>45447</v>
      </c>
      <c r="B912" s="81">
        <f t="shared" si="262"/>
        <v>343.4888752999999</v>
      </c>
      <c r="C912" s="70">
        <f t="shared" si="258"/>
        <v>333.33399999999989</v>
      </c>
      <c r="D912" s="11">
        <f>IF(VLOOKUP(A912,[1]DI!$A$4:$B$15000,2)=0,D911,VLOOKUP(A912,[1]DI!$A$4:$B$15000,2))</f>
        <v>0.104</v>
      </c>
      <c r="E912" s="70">
        <f t="shared" si="272"/>
        <v>1.0003926999999999</v>
      </c>
      <c r="F912" s="70">
        <f>(TRUNC(PRODUCT($E$12:$E911),16))</f>
        <v>1.39005431789055</v>
      </c>
      <c r="G912" s="70">
        <f t="shared" si="273"/>
        <v>1.3603438898356499</v>
      </c>
      <c r="H912" s="70">
        <f t="shared" si="274"/>
        <v>1.02184038</v>
      </c>
      <c r="I912" s="69">
        <f t="shared" si="263"/>
        <v>0.04</v>
      </c>
      <c r="J912" s="71">
        <f t="shared" si="264"/>
        <v>45366</v>
      </c>
      <c r="K912" s="72">
        <f t="shared" si="265"/>
        <v>54</v>
      </c>
      <c r="L912" s="73">
        <f t="shared" si="259"/>
        <v>54</v>
      </c>
      <c r="M912" s="74">
        <f t="shared" si="260"/>
        <v>1.008439855</v>
      </c>
      <c r="N912" s="74">
        <f t="shared" si="261"/>
        <v>1.0304645649999999</v>
      </c>
      <c r="O912" s="73">
        <f t="shared" si="266"/>
        <v>0</v>
      </c>
      <c r="P912" s="70">
        <f t="shared" si="267"/>
        <v>10.1548753</v>
      </c>
      <c r="Q912" s="70">
        <f t="shared" si="268"/>
        <v>0</v>
      </c>
      <c r="R912" s="75" t="str">
        <f t="shared" si="269"/>
        <v>A+J=</v>
      </c>
      <c r="S912" s="71">
        <f t="shared" si="270"/>
        <v>45551</v>
      </c>
      <c r="T912" s="8"/>
      <c r="U912" s="8"/>
      <c r="V912" s="8"/>
      <c r="W912" s="8"/>
      <c r="X912" s="1"/>
      <c r="Y912" s="8"/>
      <c r="Z912" s="8"/>
      <c r="AA912" s="8"/>
      <c r="AB912" s="8"/>
      <c r="AC912" s="8"/>
      <c r="AD912" s="9"/>
      <c r="AE912" s="8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</row>
    <row r="913" spans="1:191" x14ac:dyDescent="0.15">
      <c r="A913" s="68">
        <f t="shared" si="271"/>
        <v>45448</v>
      </c>
      <c r="B913" s="81">
        <f t="shared" si="262"/>
        <v>343.67724967999987</v>
      </c>
      <c r="C913" s="70">
        <f t="shared" si="258"/>
        <v>333.33399999999989</v>
      </c>
      <c r="D913" s="11">
        <f>IF(VLOOKUP(A913,[1]DI!$A$4:$B$15000,2)=0,D912,VLOOKUP(A913,[1]DI!$A$4:$B$15000,2))</f>
        <v>0.104</v>
      </c>
      <c r="E913" s="70">
        <f t="shared" si="272"/>
        <v>1.0003926999999999</v>
      </c>
      <c r="F913" s="70">
        <f>(TRUNC(PRODUCT($E$12:$E912),16))</f>
        <v>1.3906001922211899</v>
      </c>
      <c r="G913" s="70">
        <f t="shared" si="273"/>
        <v>1.3603438898356499</v>
      </c>
      <c r="H913" s="70">
        <f t="shared" si="274"/>
        <v>1.0222416599999999</v>
      </c>
      <c r="I913" s="69">
        <f t="shared" si="263"/>
        <v>0.04</v>
      </c>
      <c r="J913" s="71">
        <f t="shared" si="264"/>
        <v>45366</v>
      </c>
      <c r="K913" s="72">
        <f t="shared" si="265"/>
        <v>55</v>
      </c>
      <c r="L913" s="73">
        <f t="shared" si="259"/>
        <v>55</v>
      </c>
      <c r="M913" s="74">
        <f t="shared" si="260"/>
        <v>1.0085968190000001</v>
      </c>
      <c r="N913" s="74">
        <f t="shared" si="261"/>
        <v>1.031029687</v>
      </c>
      <c r="O913" s="73">
        <f t="shared" si="266"/>
        <v>0</v>
      </c>
      <c r="P913" s="70">
        <f t="shared" si="267"/>
        <v>10.34324968</v>
      </c>
      <c r="Q913" s="70">
        <f t="shared" si="268"/>
        <v>0</v>
      </c>
      <c r="R913" s="75" t="str">
        <f t="shared" si="269"/>
        <v>A+J=</v>
      </c>
      <c r="S913" s="71">
        <f t="shared" si="270"/>
        <v>45551</v>
      </c>
      <c r="T913" s="8"/>
      <c r="U913" s="8"/>
      <c r="V913" s="8"/>
      <c r="W913" s="8"/>
      <c r="X913" s="1"/>
      <c r="Y913" s="8"/>
      <c r="Z913" s="8"/>
      <c r="AA913" s="8"/>
      <c r="AB913" s="8"/>
      <c r="AC913" s="8"/>
      <c r="AD913" s="9"/>
      <c r="AE913" s="8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</row>
    <row r="914" spans="1:191" x14ac:dyDescent="0.15">
      <c r="A914" s="68">
        <f t="shared" si="271"/>
        <v>45449</v>
      </c>
      <c r="B914" s="81">
        <f t="shared" si="262"/>
        <v>343.86572405999988</v>
      </c>
      <c r="C914" s="70">
        <f t="shared" si="258"/>
        <v>333.33399999999989</v>
      </c>
      <c r="D914" s="11">
        <f>IF(VLOOKUP(A914,[1]DI!$A$4:$B$15000,2)=0,D913,VLOOKUP(A914,[1]DI!$A$4:$B$15000,2))</f>
        <v>0.104</v>
      </c>
      <c r="E914" s="70">
        <f t="shared" si="272"/>
        <v>1.0003926999999999</v>
      </c>
      <c r="F914" s="70">
        <f>(TRUNC(PRODUCT($E$12:$E913),16))</f>
        <v>1.3911462809166799</v>
      </c>
      <c r="G914" s="70">
        <f t="shared" si="273"/>
        <v>1.3603438898356499</v>
      </c>
      <c r="H914" s="70">
        <f t="shared" si="274"/>
        <v>1.0226430900000001</v>
      </c>
      <c r="I914" s="69">
        <f t="shared" si="263"/>
        <v>0.04</v>
      </c>
      <c r="J914" s="71">
        <f t="shared" si="264"/>
        <v>45366</v>
      </c>
      <c r="K914" s="72">
        <f t="shared" si="265"/>
        <v>56</v>
      </c>
      <c r="L914" s="73">
        <f t="shared" si="259"/>
        <v>56</v>
      </c>
      <c r="M914" s="74">
        <f t="shared" si="260"/>
        <v>1.0087538060000001</v>
      </c>
      <c r="N914" s="74">
        <f t="shared" si="261"/>
        <v>1.031595109</v>
      </c>
      <c r="O914" s="73">
        <f t="shared" si="266"/>
        <v>0</v>
      </c>
      <c r="P914" s="70">
        <f t="shared" si="267"/>
        <v>10.53172406</v>
      </c>
      <c r="Q914" s="70">
        <f t="shared" si="268"/>
        <v>0</v>
      </c>
      <c r="R914" s="75" t="str">
        <f t="shared" si="269"/>
        <v>A+J=</v>
      </c>
      <c r="S914" s="71">
        <f t="shared" si="270"/>
        <v>45551</v>
      </c>
      <c r="T914" s="8"/>
      <c r="U914" s="8"/>
      <c r="V914" s="8"/>
      <c r="W914" s="8"/>
      <c r="X914" s="1"/>
      <c r="Y914" s="8"/>
      <c r="Z914" s="8"/>
      <c r="AA914" s="8"/>
      <c r="AB914" s="8"/>
      <c r="AC914" s="8"/>
      <c r="AD914" s="9"/>
      <c r="AE914" s="8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</row>
    <row r="915" spans="1:191" x14ac:dyDescent="0.15">
      <c r="A915" s="68">
        <f t="shared" si="271"/>
        <v>45450</v>
      </c>
      <c r="B915" s="81">
        <f t="shared" si="262"/>
        <v>344.0543034399999</v>
      </c>
      <c r="C915" s="70">
        <f t="shared" si="258"/>
        <v>333.33399999999989</v>
      </c>
      <c r="D915" s="11">
        <f>IF(VLOOKUP(A915,[1]DI!$A$4:$B$15000,2)=0,D914,VLOOKUP(A915,[1]DI!$A$4:$B$15000,2))</f>
        <v>0.104</v>
      </c>
      <c r="E915" s="70">
        <f t="shared" si="272"/>
        <v>1.0003926999999999</v>
      </c>
      <c r="F915" s="70">
        <f>(TRUNC(PRODUCT($E$12:$E914),16))</f>
        <v>1.39169258406119</v>
      </c>
      <c r="G915" s="70">
        <f t="shared" si="273"/>
        <v>1.3603438898356499</v>
      </c>
      <c r="H915" s="70">
        <f t="shared" si="274"/>
        <v>1.0230446799999999</v>
      </c>
      <c r="I915" s="69">
        <f t="shared" si="263"/>
        <v>0.04</v>
      </c>
      <c r="J915" s="71">
        <f t="shared" si="264"/>
        <v>45366</v>
      </c>
      <c r="K915" s="72">
        <f t="shared" si="265"/>
        <v>57</v>
      </c>
      <c r="L915" s="73">
        <f t="shared" si="259"/>
        <v>57</v>
      </c>
      <c r="M915" s="74">
        <f t="shared" si="260"/>
        <v>1.008910819</v>
      </c>
      <c r="N915" s="74">
        <f t="shared" si="261"/>
        <v>1.032160846</v>
      </c>
      <c r="O915" s="73">
        <f t="shared" si="266"/>
        <v>0</v>
      </c>
      <c r="P915" s="70">
        <f t="shared" si="267"/>
        <v>10.72030344</v>
      </c>
      <c r="Q915" s="70">
        <f t="shared" si="268"/>
        <v>0</v>
      </c>
      <c r="R915" s="75" t="str">
        <f t="shared" si="269"/>
        <v>A+J=</v>
      </c>
      <c r="S915" s="71">
        <f t="shared" si="270"/>
        <v>45551</v>
      </c>
      <c r="T915" s="8"/>
      <c r="U915" s="8"/>
      <c r="V915" s="8"/>
      <c r="W915" s="8"/>
      <c r="X915" s="1"/>
      <c r="Y915" s="8"/>
      <c r="Z915" s="8"/>
      <c r="AA915" s="8"/>
      <c r="AB915" s="8"/>
      <c r="AC915" s="8"/>
      <c r="AD915" s="9"/>
      <c r="AE915" s="8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</row>
    <row r="916" spans="1:191" x14ac:dyDescent="0.15">
      <c r="A916" s="68">
        <f t="shared" si="271"/>
        <v>45453</v>
      </c>
      <c r="B916" s="81">
        <f t="shared" si="262"/>
        <v>344.24298680999988</v>
      </c>
      <c r="C916" s="70">
        <f t="shared" si="258"/>
        <v>333.33399999999989</v>
      </c>
      <c r="D916" s="11">
        <f>IF(VLOOKUP(A916,[1]DI!$A$4:$B$15000,2)=0,D915,VLOOKUP(A916,[1]DI!$A$4:$B$15000,2))</f>
        <v>0.104</v>
      </c>
      <c r="E916" s="70">
        <f t="shared" si="272"/>
        <v>1.0003926999999999</v>
      </c>
      <c r="F916" s="70">
        <f>(TRUNC(PRODUCT($E$12:$E915),16))</f>
        <v>1.3922391017389499</v>
      </c>
      <c r="G916" s="70">
        <f t="shared" si="273"/>
        <v>1.3603438898356499</v>
      </c>
      <c r="H916" s="70">
        <f t="shared" si="274"/>
        <v>1.0234464299999999</v>
      </c>
      <c r="I916" s="69">
        <f t="shared" si="263"/>
        <v>0.04</v>
      </c>
      <c r="J916" s="71">
        <f t="shared" si="264"/>
        <v>45366</v>
      </c>
      <c r="K916" s="72">
        <f t="shared" si="265"/>
        <v>58</v>
      </c>
      <c r="L916" s="73">
        <f t="shared" si="259"/>
        <v>58</v>
      </c>
      <c r="M916" s="74">
        <f t="shared" si="260"/>
        <v>1.0090678559999999</v>
      </c>
      <c r="N916" s="74">
        <f t="shared" si="261"/>
        <v>1.0327268949999999</v>
      </c>
      <c r="O916" s="73">
        <f t="shared" si="266"/>
        <v>0</v>
      </c>
      <c r="P916" s="70">
        <f t="shared" si="267"/>
        <v>10.90898681</v>
      </c>
      <c r="Q916" s="70">
        <f t="shared" si="268"/>
        <v>0</v>
      </c>
      <c r="R916" s="75" t="str">
        <f t="shared" si="269"/>
        <v>A+J=</v>
      </c>
      <c r="S916" s="71">
        <f t="shared" si="270"/>
        <v>45551</v>
      </c>
      <c r="T916" s="8"/>
      <c r="U916" s="8"/>
      <c r="V916" s="8"/>
      <c r="W916" s="8"/>
      <c r="X916" s="1"/>
      <c r="Y916" s="8"/>
      <c r="Z916" s="8"/>
      <c r="AA916" s="8"/>
      <c r="AB916" s="8"/>
      <c r="AC916" s="8"/>
      <c r="AD916" s="9"/>
      <c r="AE916" s="8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</row>
    <row r="917" spans="1:191" x14ac:dyDescent="0.15">
      <c r="A917" s="68">
        <f t="shared" si="271"/>
        <v>45454</v>
      </c>
      <c r="B917" s="81">
        <f t="shared" si="262"/>
        <v>344.43177418999989</v>
      </c>
      <c r="C917" s="70">
        <f t="shared" si="258"/>
        <v>333.33399999999989</v>
      </c>
      <c r="D917" s="11">
        <f>IF(VLOOKUP(A917,[1]DI!$A$4:$B$15000,2)=0,D916,VLOOKUP(A917,[1]DI!$A$4:$B$15000,2))</f>
        <v>0.104</v>
      </c>
      <c r="E917" s="70">
        <f t="shared" si="272"/>
        <v>1.0003926999999999</v>
      </c>
      <c r="F917" s="70">
        <f>(TRUNC(PRODUCT($E$12:$E916),16))</f>
        <v>1.3927858340342001</v>
      </c>
      <c r="G917" s="70">
        <f t="shared" si="273"/>
        <v>1.3603438898356499</v>
      </c>
      <c r="H917" s="70">
        <f t="shared" si="274"/>
        <v>1.02384834</v>
      </c>
      <c r="I917" s="69">
        <f t="shared" si="263"/>
        <v>0.04</v>
      </c>
      <c r="J917" s="71">
        <f t="shared" si="264"/>
        <v>45366</v>
      </c>
      <c r="K917" s="72">
        <f t="shared" si="265"/>
        <v>59</v>
      </c>
      <c r="L917" s="73">
        <f t="shared" si="259"/>
        <v>59</v>
      </c>
      <c r="M917" s="74">
        <f t="shared" si="260"/>
        <v>1.0092249170000001</v>
      </c>
      <c r="N917" s="74">
        <f t="shared" si="261"/>
        <v>1.0332932560000001</v>
      </c>
      <c r="O917" s="73">
        <f t="shared" si="266"/>
        <v>0</v>
      </c>
      <c r="P917" s="70">
        <f t="shared" si="267"/>
        <v>11.097774190000001</v>
      </c>
      <c r="Q917" s="70">
        <f t="shared" si="268"/>
        <v>0</v>
      </c>
      <c r="R917" s="75" t="str">
        <f t="shared" si="269"/>
        <v>A+J=</v>
      </c>
      <c r="S917" s="71">
        <f t="shared" si="270"/>
        <v>45551</v>
      </c>
      <c r="T917" s="8"/>
      <c r="U917" s="8"/>
      <c r="V917" s="8"/>
      <c r="W917" s="8"/>
      <c r="X917" s="1"/>
      <c r="Y917" s="8"/>
      <c r="Z917" s="8"/>
      <c r="AA917" s="8"/>
      <c r="AB917" s="8"/>
      <c r="AC917" s="8"/>
      <c r="AD917" s="9"/>
      <c r="AE917" s="8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</row>
    <row r="918" spans="1:191" x14ac:dyDescent="0.15">
      <c r="A918" s="68">
        <f t="shared" si="271"/>
        <v>45455</v>
      </c>
      <c r="B918" s="81">
        <f t="shared" si="262"/>
        <v>344.62066589999989</v>
      </c>
      <c r="C918" s="70">
        <f t="shared" si="258"/>
        <v>333.33399999999989</v>
      </c>
      <c r="D918" s="11">
        <f>IF(VLOOKUP(A918,[1]DI!$A$4:$B$15000,2)=0,D917,VLOOKUP(A918,[1]DI!$A$4:$B$15000,2))</f>
        <v>0.104</v>
      </c>
      <c r="E918" s="70">
        <f t="shared" si="272"/>
        <v>1.0003926999999999</v>
      </c>
      <c r="F918" s="70">
        <f>(TRUNC(PRODUCT($E$12:$E917),16))</f>
        <v>1.3933327810312299</v>
      </c>
      <c r="G918" s="70">
        <f t="shared" si="273"/>
        <v>1.3603438898356499</v>
      </c>
      <c r="H918" s="70">
        <f t="shared" si="274"/>
        <v>1.0242504100000001</v>
      </c>
      <c r="I918" s="69">
        <f t="shared" si="263"/>
        <v>0.04</v>
      </c>
      <c r="J918" s="71">
        <f t="shared" si="264"/>
        <v>45366</v>
      </c>
      <c r="K918" s="72">
        <f t="shared" si="265"/>
        <v>60</v>
      </c>
      <c r="L918" s="73">
        <f t="shared" si="259"/>
        <v>60</v>
      </c>
      <c r="M918" s="74">
        <f t="shared" si="260"/>
        <v>1.009382003</v>
      </c>
      <c r="N918" s="74">
        <f t="shared" si="261"/>
        <v>1.03385993</v>
      </c>
      <c r="O918" s="73">
        <f t="shared" si="266"/>
        <v>0</v>
      </c>
      <c r="P918" s="70">
        <f t="shared" si="267"/>
        <v>11.286665899999999</v>
      </c>
      <c r="Q918" s="70">
        <f t="shared" si="268"/>
        <v>0</v>
      </c>
      <c r="R918" s="75" t="str">
        <f t="shared" si="269"/>
        <v>A+J=</v>
      </c>
      <c r="S918" s="71">
        <f t="shared" si="270"/>
        <v>45551</v>
      </c>
      <c r="T918" s="8"/>
      <c r="U918" s="8"/>
      <c r="V918" s="8"/>
      <c r="W918" s="8"/>
      <c r="X918" s="1"/>
      <c r="Y918" s="8"/>
      <c r="Z918" s="8"/>
      <c r="AA918" s="8"/>
      <c r="AB918" s="8"/>
      <c r="AC918" s="8"/>
      <c r="AD918" s="9"/>
      <c r="AE918" s="8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</row>
    <row r="919" spans="1:191" x14ac:dyDescent="0.15">
      <c r="A919" s="68">
        <f t="shared" si="271"/>
        <v>45456</v>
      </c>
      <c r="B919" s="81">
        <f t="shared" si="262"/>
        <v>344.80965860999987</v>
      </c>
      <c r="C919" s="70">
        <f t="shared" si="258"/>
        <v>333.33399999999989</v>
      </c>
      <c r="D919" s="11">
        <f>IF(VLOOKUP(A919,[1]DI!$A$4:$B$15000,2)=0,D918,VLOOKUP(A919,[1]DI!$A$4:$B$15000,2))</f>
        <v>0.104</v>
      </c>
      <c r="E919" s="70">
        <f t="shared" si="272"/>
        <v>1.0003926999999999</v>
      </c>
      <c r="F919" s="70">
        <f>(TRUNC(PRODUCT($E$12:$E918),16))</f>
        <v>1.39387994281434</v>
      </c>
      <c r="G919" s="70">
        <f t="shared" si="273"/>
        <v>1.3603438898356499</v>
      </c>
      <c r="H919" s="70">
        <f t="shared" si="274"/>
        <v>1.0246526300000001</v>
      </c>
      <c r="I919" s="69">
        <f t="shared" si="263"/>
        <v>0.04</v>
      </c>
      <c r="J919" s="71">
        <f t="shared" si="264"/>
        <v>45366</v>
      </c>
      <c r="K919" s="72">
        <f t="shared" si="265"/>
        <v>61</v>
      </c>
      <c r="L919" s="73">
        <f t="shared" si="259"/>
        <v>61</v>
      </c>
      <c r="M919" s="74">
        <f t="shared" si="260"/>
        <v>1.009539113</v>
      </c>
      <c r="N919" s="74">
        <f t="shared" si="261"/>
        <v>1.0344269070000001</v>
      </c>
      <c r="O919" s="73">
        <f t="shared" si="266"/>
        <v>0</v>
      </c>
      <c r="P919" s="70">
        <f t="shared" si="267"/>
        <v>11.47565861</v>
      </c>
      <c r="Q919" s="70">
        <f t="shared" si="268"/>
        <v>0</v>
      </c>
      <c r="R919" s="75" t="str">
        <f t="shared" si="269"/>
        <v>A+J=</v>
      </c>
      <c r="S919" s="71">
        <f t="shared" si="270"/>
        <v>45551</v>
      </c>
      <c r="T919" s="8"/>
      <c r="U919" s="8"/>
      <c r="V919" s="8"/>
      <c r="W919" s="8"/>
      <c r="X919" s="1"/>
      <c r="Y919" s="8"/>
      <c r="Z919" s="8"/>
      <c r="AA919" s="8"/>
      <c r="AB919" s="8"/>
      <c r="AC919" s="8"/>
      <c r="AD919" s="9"/>
      <c r="AE919" s="8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</row>
    <row r="920" spans="1:191" x14ac:dyDescent="0.15">
      <c r="A920" s="68">
        <f t="shared" si="271"/>
        <v>45457</v>
      </c>
      <c r="B920" s="81">
        <f t="shared" si="262"/>
        <v>344.99875565999992</v>
      </c>
      <c r="C920" s="70">
        <f t="shared" si="258"/>
        <v>333.33399999999989</v>
      </c>
      <c r="D920" s="11">
        <f>IF(VLOOKUP(A920,[1]DI!$A$4:$B$15000,2)=0,D919,VLOOKUP(A920,[1]DI!$A$4:$B$15000,2))</f>
        <v>0.104</v>
      </c>
      <c r="E920" s="70">
        <f t="shared" si="272"/>
        <v>1.0003926999999999</v>
      </c>
      <c r="F920" s="70">
        <f>(TRUNC(PRODUCT($E$12:$E919),16))</f>
        <v>1.39442731946788</v>
      </c>
      <c r="G920" s="70">
        <f t="shared" si="273"/>
        <v>1.3603438898356499</v>
      </c>
      <c r="H920" s="70">
        <f t="shared" si="274"/>
        <v>1.02505501</v>
      </c>
      <c r="I920" s="69">
        <f t="shared" si="263"/>
        <v>0.04</v>
      </c>
      <c r="J920" s="71">
        <f t="shared" si="264"/>
        <v>45366</v>
      </c>
      <c r="K920" s="72">
        <f t="shared" si="265"/>
        <v>62</v>
      </c>
      <c r="L920" s="73">
        <f t="shared" si="259"/>
        <v>62</v>
      </c>
      <c r="M920" s="74">
        <f t="shared" si="260"/>
        <v>1.0096962469999999</v>
      </c>
      <c r="N920" s="74">
        <f t="shared" si="261"/>
        <v>1.0349941970000001</v>
      </c>
      <c r="O920" s="73">
        <f t="shared" si="266"/>
        <v>0</v>
      </c>
      <c r="P920" s="70">
        <f t="shared" si="267"/>
        <v>11.664755660000001</v>
      </c>
      <c r="Q920" s="70">
        <f t="shared" si="268"/>
        <v>0</v>
      </c>
      <c r="R920" s="75" t="str">
        <f t="shared" si="269"/>
        <v>A+J=</v>
      </c>
      <c r="S920" s="71">
        <f t="shared" si="270"/>
        <v>45551</v>
      </c>
      <c r="T920" s="8"/>
      <c r="U920" s="8"/>
      <c r="V920" s="8"/>
      <c r="W920" s="8"/>
      <c r="X920" s="1"/>
      <c r="Y920" s="8"/>
      <c r="Z920" s="8"/>
      <c r="AA920" s="8"/>
      <c r="AB920" s="8"/>
      <c r="AC920" s="8"/>
      <c r="AD920" s="9"/>
      <c r="AE920" s="8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</row>
    <row r="921" spans="1:191" x14ac:dyDescent="0.15">
      <c r="A921" s="68">
        <f t="shared" si="271"/>
        <v>45460</v>
      </c>
      <c r="B921" s="81">
        <f t="shared" si="262"/>
        <v>345.18795736999988</v>
      </c>
      <c r="C921" s="70">
        <f t="shared" si="258"/>
        <v>333.33399999999989</v>
      </c>
      <c r="D921" s="11">
        <f>IF(VLOOKUP(A921,[1]DI!$A$4:$B$15000,2)=0,D920,VLOOKUP(A921,[1]DI!$A$4:$B$15000,2))</f>
        <v>0.104</v>
      </c>
      <c r="E921" s="70">
        <f t="shared" si="272"/>
        <v>1.0003926999999999</v>
      </c>
      <c r="F921" s="70">
        <f>(TRUNC(PRODUCT($E$12:$E920),16))</f>
        <v>1.3949749110762399</v>
      </c>
      <c r="G921" s="70">
        <f t="shared" si="273"/>
        <v>1.3603438898356499</v>
      </c>
      <c r="H921" s="70">
        <f t="shared" si="274"/>
        <v>1.0254575500000001</v>
      </c>
      <c r="I921" s="69">
        <f t="shared" si="263"/>
        <v>0.04</v>
      </c>
      <c r="J921" s="71">
        <f t="shared" si="264"/>
        <v>45366</v>
      </c>
      <c r="K921" s="72">
        <f t="shared" si="265"/>
        <v>63</v>
      </c>
      <c r="L921" s="73">
        <f t="shared" si="259"/>
        <v>63</v>
      </c>
      <c r="M921" s="74">
        <f t="shared" si="260"/>
        <v>1.009853407</v>
      </c>
      <c r="N921" s="74">
        <f t="shared" si="261"/>
        <v>1.0355618010000001</v>
      </c>
      <c r="O921" s="73">
        <f t="shared" si="266"/>
        <v>0</v>
      </c>
      <c r="P921" s="70">
        <f t="shared" si="267"/>
        <v>11.85395737</v>
      </c>
      <c r="Q921" s="70">
        <f t="shared" si="268"/>
        <v>0</v>
      </c>
      <c r="R921" s="75" t="str">
        <f t="shared" si="269"/>
        <v>A+J=</v>
      </c>
      <c r="S921" s="71">
        <f t="shared" si="270"/>
        <v>45551</v>
      </c>
      <c r="T921" s="8"/>
      <c r="U921" s="8"/>
      <c r="V921" s="8"/>
      <c r="W921" s="8"/>
      <c r="X921" s="1"/>
      <c r="Y921" s="8"/>
      <c r="Z921" s="8"/>
      <c r="AA921" s="8"/>
      <c r="AB921" s="8"/>
      <c r="AC921" s="8"/>
      <c r="AD921" s="9"/>
      <c r="AE921" s="8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</row>
    <row r="922" spans="1:191" x14ac:dyDescent="0.15">
      <c r="A922" s="68">
        <f t="shared" si="271"/>
        <v>45461</v>
      </c>
      <c r="B922" s="81">
        <f t="shared" si="262"/>
        <v>345.37726274999989</v>
      </c>
      <c r="C922" s="70">
        <f t="shared" si="258"/>
        <v>333.33399999999989</v>
      </c>
      <c r="D922" s="11">
        <f>IF(VLOOKUP(A922,[1]DI!$A$4:$B$15000,2)=0,D921,VLOOKUP(A922,[1]DI!$A$4:$B$15000,2))</f>
        <v>0.104</v>
      </c>
      <c r="E922" s="70">
        <f t="shared" si="272"/>
        <v>1.0003926999999999</v>
      </c>
      <c r="F922" s="70">
        <f>(TRUNC(PRODUCT($E$12:$E921),16))</f>
        <v>1.3955227177238201</v>
      </c>
      <c r="G922" s="70">
        <f t="shared" si="273"/>
        <v>1.3603438898356499</v>
      </c>
      <c r="H922" s="70">
        <f t="shared" si="274"/>
        <v>1.02586025</v>
      </c>
      <c r="I922" s="69">
        <f t="shared" si="263"/>
        <v>0.04</v>
      </c>
      <c r="J922" s="71">
        <f t="shared" si="264"/>
        <v>45366</v>
      </c>
      <c r="K922" s="72">
        <f t="shared" si="265"/>
        <v>64</v>
      </c>
      <c r="L922" s="73">
        <f t="shared" si="259"/>
        <v>64</v>
      </c>
      <c r="M922" s="74">
        <f t="shared" si="260"/>
        <v>1.01001059</v>
      </c>
      <c r="N922" s="74">
        <f t="shared" si="261"/>
        <v>1.036129716</v>
      </c>
      <c r="O922" s="73">
        <f t="shared" si="266"/>
        <v>0</v>
      </c>
      <c r="P922" s="70">
        <f t="shared" si="267"/>
        <v>12.04326275</v>
      </c>
      <c r="Q922" s="70">
        <f t="shared" si="268"/>
        <v>0</v>
      </c>
      <c r="R922" s="75" t="str">
        <f t="shared" si="269"/>
        <v>A+J=</v>
      </c>
      <c r="S922" s="71">
        <f t="shared" si="270"/>
        <v>45551</v>
      </c>
      <c r="T922" s="8"/>
      <c r="U922" s="8"/>
      <c r="V922" s="8"/>
      <c r="W922" s="8"/>
      <c r="X922" s="1"/>
      <c r="Y922" s="8"/>
      <c r="Z922" s="8"/>
      <c r="AA922" s="8"/>
      <c r="AB922" s="8"/>
      <c r="AC922" s="8"/>
      <c r="AD922" s="9"/>
      <c r="AE922" s="8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</row>
    <row r="923" spans="1:191" x14ac:dyDescent="0.15">
      <c r="A923" s="68">
        <f t="shared" si="271"/>
        <v>45462</v>
      </c>
      <c r="B923" s="81">
        <f t="shared" si="262"/>
        <v>345.56666978999988</v>
      </c>
      <c r="C923" s="70">
        <f t="shared" si="258"/>
        <v>333.33399999999989</v>
      </c>
      <c r="D923" s="11">
        <f>IF(VLOOKUP(A923,[1]DI!$A$4:$B$15000,2)=0,D922,VLOOKUP(A923,[1]DI!$A$4:$B$15000,2))</f>
        <v>0.104</v>
      </c>
      <c r="E923" s="70">
        <f t="shared" si="272"/>
        <v>1.0003926999999999</v>
      </c>
      <c r="F923" s="70">
        <f>(TRUNC(PRODUCT($E$12:$E922),16))</f>
        <v>1.39607073949507</v>
      </c>
      <c r="G923" s="70">
        <f t="shared" si="273"/>
        <v>1.3603438898356499</v>
      </c>
      <c r="H923" s="70">
        <f t="shared" si="274"/>
        <v>1.0262631</v>
      </c>
      <c r="I923" s="69">
        <f t="shared" si="263"/>
        <v>0.04</v>
      </c>
      <c r="J923" s="71">
        <f t="shared" si="264"/>
        <v>45366</v>
      </c>
      <c r="K923" s="72">
        <f t="shared" si="265"/>
        <v>65</v>
      </c>
      <c r="L923" s="73">
        <f t="shared" si="259"/>
        <v>65</v>
      </c>
      <c r="M923" s="74">
        <f t="shared" si="260"/>
        <v>1.0101677979999999</v>
      </c>
      <c r="N923" s="74">
        <f t="shared" si="261"/>
        <v>1.0366979359999999</v>
      </c>
      <c r="O923" s="73">
        <f t="shared" si="266"/>
        <v>0</v>
      </c>
      <c r="P923" s="70">
        <f t="shared" si="267"/>
        <v>12.232669789999999</v>
      </c>
      <c r="Q923" s="70">
        <f t="shared" si="268"/>
        <v>0</v>
      </c>
      <c r="R923" s="75" t="str">
        <f t="shared" si="269"/>
        <v>A+J=</v>
      </c>
      <c r="S923" s="71">
        <f t="shared" si="270"/>
        <v>45551</v>
      </c>
      <c r="T923" s="8"/>
      <c r="U923" s="8"/>
      <c r="V923" s="8"/>
      <c r="W923" s="8"/>
      <c r="X923" s="1"/>
      <c r="Y923" s="8"/>
      <c r="Z923" s="8"/>
      <c r="AA923" s="8"/>
      <c r="AB923" s="8"/>
      <c r="AC923" s="8"/>
      <c r="AD923" s="9"/>
      <c r="AE923" s="8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</row>
    <row r="924" spans="1:191" x14ac:dyDescent="0.15">
      <c r="A924" s="68">
        <f t="shared" si="271"/>
        <v>45463</v>
      </c>
      <c r="B924" s="81">
        <f t="shared" si="262"/>
        <v>345.75618483999989</v>
      </c>
      <c r="C924" s="70">
        <f t="shared" si="258"/>
        <v>333.33399999999989</v>
      </c>
      <c r="D924" s="11">
        <f>IF(VLOOKUP(A924,[1]DI!$A$4:$B$15000,2)=0,D923,VLOOKUP(A924,[1]DI!$A$4:$B$15000,2))</f>
        <v>0.104</v>
      </c>
      <c r="E924" s="70">
        <f t="shared" si="272"/>
        <v>1.0003926999999999</v>
      </c>
      <c r="F924" s="70">
        <f>(TRUNC(PRODUCT($E$12:$E923),16))</f>
        <v>1.3966189764744701</v>
      </c>
      <c r="G924" s="70">
        <f t="shared" si="273"/>
        <v>1.3603438898356499</v>
      </c>
      <c r="H924" s="70">
        <f t="shared" si="274"/>
        <v>1.02666612</v>
      </c>
      <c r="I924" s="69">
        <f t="shared" si="263"/>
        <v>0.04</v>
      </c>
      <c r="J924" s="71">
        <f t="shared" si="264"/>
        <v>45366</v>
      </c>
      <c r="K924" s="72">
        <f t="shared" si="265"/>
        <v>66</v>
      </c>
      <c r="L924" s="73">
        <f t="shared" si="259"/>
        <v>66</v>
      </c>
      <c r="M924" s="74">
        <f t="shared" si="260"/>
        <v>1.010325031</v>
      </c>
      <c r="N924" s="74">
        <f t="shared" si="261"/>
        <v>1.03726648</v>
      </c>
      <c r="O924" s="73">
        <f t="shared" si="266"/>
        <v>0</v>
      </c>
      <c r="P924" s="70">
        <f t="shared" si="267"/>
        <v>12.42218484</v>
      </c>
      <c r="Q924" s="70">
        <f t="shared" si="268"/>
        <v>0</v>
      </c>
      <c r="R924" s="75" t="str">
        <f t="shared" si="269"/>
        <v>A+J=</v>
      </c>
      <c r="S924" s="71">
        <f t="shared" si="270"/>
        <v>45551</v>
      </c>
      <c r="T924" s="8"/>
      <c r="U924" s="8"/>
      <c r="V924" s="8"/>
      <c r="W924" s="8"/>
      <c r="X924" s="1"/>
      <c r="Y924" s="8"/>
      <c r="Z924" s="8"/>
      <c r="AA924" s="8"/>
      <c r="AB924" s="8"/>
      <c r="AC924" s="8"/>
      <c r="AD924" s="9"/>
      <c r="AE924" s="8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</row>
    <row r="925" spans="1:191" x14ac:dyDescent="0.15">
      <c r="A925" s="68">
        <f t="shared" si="271"/>
        <v>45464</v>
      </c>
      <c r="B925" s="81">
        <f t="shared" si="262"/>
        <v>345.94580054999989</v>
      </c>
      <c r="C925" s="70">
        <f t="shared" si="258"/>
        <v>333.33399999999989</v>
      </c>
      <c r="D925" s="11">
        <f>IF(VLOOKUP(A925,[1]DI!$A$4:$B$15000,2)=0,D924,VLOOKUP(A925,[1]DI!$A$4:$B$15000,2))</f>
        <v>0.104</v>
      </c>
      <c r="E925" s="70">
        <f t="shared" si="272"/>
        <v>1.0003926999999999</v>
      </c>
      <c r="F925" s="70">
        <f>(TRUNC(PRODUCT($E$12:$E924),16))</f>
        <v>1.3971674287465301</v>
      </c>
      <c r="G925" s="70">
        <f t="shared" si="273"/>
        <v>1.3603438898356499</v>
      </c>
      <c r="H925" s="70">
        <f t="shared" si="274"/>
        <v>1.02706929</v>
      </c>
      <c r="I925" s="69">
        <f t="shared" si="263"/>
        <v>0.04</v>
      </c>
      <c r="J925" s="71">
        <f t="shared" si="264"/>
        <v>45366</v>
      </c>
      <c r="K925" s="72">
        <f t="shared" si="265"/>
        <v>67</v>
      </c>
      <c r="L925" s="73">
        <f t="shared" si="259"/>
        <v>67</v>
      </c>
      <c r="M925" s="74">
        <f t="shared" si="260"/>
        <v>1.010482288</v>
      </c>
      <c r="N925" s="74">
        <f t="shared" si="261"/>
        <v>1.0378353259999999</v>
      </c>
      <c r="O925" s="73">
        <f t="shared" si="266"/>
        <v>0</v>
      </c>
      <c r="P925" s="70">
        <f t="shared" si="267"/>
        <v>12.61180055</v>
      </c>
      <c r="Q925" s="70">
        <f t="shared" si="268"/>
        <v>0</v>
      </c>
      <c r="R925" s="75" t="str">
        <f t="shared" si="269"/>
        <v>A+J=</v>
      </c>
      <c r="S925" s="71">
        <f t="shared" si="270"/>
        <v>45551</v>
      </c>
      <c r="T925" s="16"/>
      <c r="U925" s="16"/>
      <c r="V925" s="16"/>
      <c r="W925" s="16"/>
      <c r="X925" s="18"/>
      <c r="Y925" s="16"/>
      <c r="Z925" s="16"/>
      <c r="AA925" s="16"/>
      <c r="AB925" s="16"/>
      <c r="AC925" s="16"/>
      <c r="AD925" s="19"/>
      <c r="AE925" s="16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8"/>
      <c r="FR925" s="18"/>
      <c r="FS925" s="18"/>
      <c r="FT925" s="18"/>
      <c r="FU925" s="18"/>
      <c r="FV925" s="18"/>
      <c r="FW925" s="18"/>
      <c r="FX925" s="18"/>
      <c r="FY925" s="18"/>
      <c r="FZ925" s="18"/>
      <c r="GA925" s="18"/>
      <c r="GB925" s="18"/>
      <c r="GC925" s="18"/>
      <c r="GD925" s="18"/>
      <c r="GE925" s="18"/>
      <c r="GF925" s="18"/>
      <c r="GG925" s="18"/>
      <c r="GH925" s="18"/>
      <c r="GI925" s="18"/>
    </row>
    <row r="926" spans="1:191" x14ac:dyDescent="0.15">
      <c r="A926" s="68">
        <f t="shared" si="271"/>
        <v>45467</v>
      </c>
      <c r="B926" s="81">
        <f t="shared" si="262"/>
        <v>346.13552092999987</v>
      </c>
      <c r="C926" s="70">
        <f t="shared" si="258"/>
        <v>333.33399999999989</v>
      </c>
      <c r="D926" s="11">
        <f>IF(VLOOKUP(A926,[1]DI!$A$4:$B$15000,2)=0,D925,VLOOKUP(A926,[1]DI!$A$4:$B$15000,2))</f>
        <v>0.104</v>
      </c>
      <c r="E926" s="70">
        <f t="shared" si="272"/>
        <v>1.0003926999999999</v>
      </c>
      <c r="F926" s="70">
        <f>(TRUNC(PRODUCT($E$12:$E925),16))</f>
        <v>1.3977160963958</v>
      </c>
      <c r="G926" s="70">
        <f t="shared" si="273"/>
        <v>1.3603438898356499</v>
      </c>
      <c r="H926" s="70">
        <f t="shared" si="274"/>
        <v>1.0274726199999999</v>
      </c>
      <c r="I926" s="69">
        <f t="shared" si="263"/>
        <v>0.04</v>
      </c>
      <c r="J926" s="71">
        <f t="shared" si="264"/>
        <v>45366</v>
      </c>
      <c r="K926" s="72">
        <f t="shared" si="265"/>
        <v>68</v>
      </c>
      <c r="L926" s="73">
        <f t="shared" si="259"/>
        <v>68</v>
      </c>
      <c r="M926" s="74">
        <f t="shared" si="260"/>
        <v>1.0106395690000001</v>
      </c>
      <c r="N926" s="74">
        <f t="shared" si="261"/>
        <v>1.0384044859999999</v>
      </c>
      <c r="O926" s="73">
        <f t="shared" si="266"/>
        <v>0</v>
      </c>
      <c r="P926" s="70">
        <f t="shared" si="267"/>
        <v>12.801520930000001</v>
      </c>
      <c r="Q926" s="70">
        <f t="shared" si="268"/>
        <v>0</v>
      </c>
      <c r="R926" s="75" t="str">
        <f t="shared" si="269"/>
        <v>A+J=</v>
      </c>
      <c r="S926" s="71">
        <f t="shared" si="270"/>
        <v>45551</v>
      </c>
      <c r="T926" s="16"/>
      <c r="U926" s="16"/>
      <c r="V926" s="16"/>
      <c r="W926" s="16"/>
      <c r="X926" s="18"/>
      <c r="Y926" s="16"/>
      <c r="Z926" s="16"/>
      <c r="AA926" s="16"/>
      <c r="AB926" s="16"/>
      <c r="AC926" s="16"/>
      <c r="AD926" s="19"/>
      <c r="AE926" s="16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8"/>
      <c r="FR926" s="18"/>
      <c r="FS926" s="18"/>
      <c r="FT926" s="18"/>
      <c r="FU926" s="18"/>
      <c r="FV926" s="18"/>
      <c r="FW926" s="18"/>
      <c r="FX926" s="18"/>
      <c r="FY926" s="18"/>
      <c r="FZ926" s="18"/>
      <c r="GA926" s="18"/>
      <c r="GB926" s="18"/>
      <c r="GC926" s="18"/>
      <c r="GD926" s="18"/>
      <c r="GE926" s="18"/>
      <c r="GF926" s="18"/>
      <c r="GG926" s="18"/>
      <c r="GH926" s="18"/>
      <c r="GI926" s="18"/>
    </row>
    <row r="927" spans="1:191" x14ac:dyDescent="0.15">
      <c r="A927" s="68">
        <f t="shared" si="271"/>
        <v>45468</v>
      </c>
      <c r="B927" s="81">
        <f t="shared" si="262"/>
        <v>346.3253459799999</v>
      </c>
      <c r="C927" s="70">
        <f t="shared" si="258"/>
        <v>333.33399999999989</v>
      </c>
      <c r="D927" s="11">
        <f>IF(VLOOKUP(A927,[1]DI!$A$4:$B$15000,2)=0,D926,VLOOKUP(A927,[1]DI!$A$4:$B$15000,2))</f>
        <v>0.104</v>
      </c>
      <c r="E927" s="70">
        <f t="shared" si="272"/>
        <v>1.0003926999999999</v>
      </c>
      <c r="F927" s="70">
        <f>(TRUNC(PRODUCT($E$12:$E926),16))</f>
        <v>1.39826497950685</v>
      </c>
      <c r="G927" s="70">
        <f t="shared" si="273"/>
        <v>1.3603438898356499</v>
      </c>
      <c r="H927" s="70">
        <f t="shared" si="274"/>
        <v>1.02787611</v>
      </c>
      <c r="I927" s="69">
        <f t="shared" si="263"/>
        <v>0.04</v>
      </c>
      <c r="J927" s="71">
        <f t="shared" si="264"/>
        <v>45366</v>
      </c>
      <c r="K927" s="72">
        <f t="shared" si="265"/>
        <v>69</v>
      </c>
      <c r="L927" s="73">
        <f t="shared" si="259"/>
        <v>69</v>
      </c>
      <c r="M927" s="74">
        <f t="shared" si="260"/>
        <v>1.010796875</v>
      </c>
      <c r="N927" s="74">
        <f t="shared" si="261"/>
        <v>1.0389739600000001</v>
      </c>
      <c r="O927" s="73">
        <f t="shared" si="266"/>
        <v>0</v>
      </c>
      <c r="P927" s="70">
        <f t="shared" si="267"/>
        <v>12.99134598</v>
      </c>
      <c r="Q927" s="70">
        <f t="shared" si="268"/>
        <v>0</v>
      </c>
      <c r="R927" s="75" t="str">
        <f t="shared" si="269"/>
        <v>A+J=</v>
      </c>
      <c r="S927" s="71">
        <f t="shared" si="270"/>
        <v>45551</v>
      </c>
      <c r="T927" s="8"/>
      <c r="U927" s="8"/>
      <c r="V927" s="8"/>
      <c r="W927" s="8"/>
      <c r="X927" s="1"/>
      <c r="Y927" s="8"/>
      <c r="Z927" s="8"/>
      <c r="AA927" s="8"/>
      <c r="AB927" s="8"/>
      <c r="AC927" s="8"/>
      <c r="AD927" s="9"/>
      <c r="AE927" s="8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</row>
    <row r="928" spans="1:191" x14ac:dyDescent="0.15">
      <c r="A928" s="68">
        <f t="shared" si="271"/>
        <v>45469</v>
      </c>
      <c r="B928" s="81">
        <f t="shared" si="262"/>
        <v>346.51527201999988</v>
      </c>
      <c r="C928" s="70">
        <f t="shared" si="258"/>
        <v>333.33399999999989</v>
      </c>
      <c r="D928" s="11">
        <f>IF(VLOOKUP(A928,[1]DI!$A$4:$B$15000,2)=0,D927,VLOOKUP(A928,[1]DI!$A$4:$B$15000,2))</f>
        <v>0.104</v>
      </c>
      <c r="E928" s="70">
        <f t="shared" si="272"/>
        <v>1.0003926999999999</v>
      </c>
      <c r="F928" s="70">
        <f>(TRUNC(PRODUCT($E$12:$E927),16))</f>
        <v>1.3988140781642999</v>
      </c>
      <c r="G928" s="70">
        <f t="shared" si="273"/>
        <v>1.3603438898356499</v>
      </c>
      <c r="H928" s="70">
        <f t="shared" si="274"/>
        <v>1.02827975</v>
      </c>
      <c r="I928" s="69">
        <f t="shared" si="263"/>
        <v>0.04</v>
      </c>
      <c r="J928" s="71">
        <f t="shared" si="264"/>
        <v>45366</v>
      </c>
      <c r="K928" s="72">
        <f t="shared" si="265"/>
        <v>70</v>
      </c>
      <c r="L928" s="73">
        <f t="shared" si="259"/>
        <v>70</v>
      </c>
      <c r="M928" s="74">
        <f t="shared" si="260"/>
        <v>1.010954205</v>
      </c>
      <c r="N928" s="74">
        <f t="shared" si="261"/>
        <v>1.039543737</v>
      </c>
      <c r="O928" s="73">
        <f t="shared" si="266"/>
        <v>0</v>
      </c>
      <c r="P928" s="70">
        <f t="shared" si="267"/>
        <v>13.18127202</v>
      </c>
      <c r="Q928" s="70">
        <f t="shared" si="268"/>
        <v>0</v>
      </c>
      <c r="R928" s="75" t="str">
        <f t="shared" si="269"/>
        <v>A+J=</v>
      </c>
      <c r="S928" s="71">
        <f t="shared" si="270"/>
        <v>45551</v>
      </c>
      <c r="T928" s="8"/>
      <c r="U928" s="8"/>
      <c r="V928" s="8"/>
      <c r="W928" s="8"/>
      <c r="X928" s="1"/>
      <c r="Y928" s="8"/>
      <c r="Z928" s="8"/>
      <c r="AA928" s="8"/>
      <c r="AB928" s="8"/>
      <c r="AC928" s="8"/>
      <c r="AD928" s="9"/>
      <c r="AE928" s="8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</row>
    <row r="929" spans="1:191" x14ac:dyDescent="0.15">
      <c r="A929" s="68">
        <f t="shared" si="271"/>
        <v>45470</v>
      </c>
      <c r="B929" s="81">
        <f t="shared" si="262"/>
        <v>346.70530639999987</v>
      </c>
      <c r="C929" s="70">
        <f t="shared" si="258"/>
        <v>333.33399999999989</v>
      </c>
      <c r="D929" s="11">
        <f>IF(VLOOKUP(A929,[1]DI!$A$4:$B$15000,2)=0,D928,VLOOKUP(A929,[1]DI!$A$4:$B$15000,2))</f>
        <v>0.104</v>
      </c>
      <c r="E929" s="70">
        <f t="shared" si="272"/>
        <v>1.0003926999999999</v>
      </c>
      <c r="F929" s="70">
        <f>(TRUNC(PRODUCT($E$12:$E928),16))</f>
        <v>1.3993633924527999</v>
      </c>
      <c r="G929" s="70">
        <f t="shared" si="273"/>
        <v>1.3603438898356499</v>
      </c>
      <c r="H929" s="70">
        <f t="shared" si="274"/>
        <v>1.0286835599999999</v>
      </c>
      <c r="I929" s="69">
        <f t="shared" si="263"/>
        <v>0.04</v>
      </c>
      <c r="J929" s="71">
        <f t="shared" si="264"/>
        <v>45366</v>
      </c>
      <c r="K929" s="72">
        <f t="shared" si="265"/>
        <v>71</v>
      </c>
      <c r="L929" s="73">
        <f t="shared" si="259"/>
        <v>71</v>
      </c>
      <c r="M929" s="74">
        <f t="shared" si="260"/>
        <v>1.01111156</v>
      </c>
      <c r="N929" s="74">
        <f t="shared" si="261"/>
        <v>1.040113839</v>
      </c>
      <c r="O929" s="73">
        <f t="shared" si="266"/>
        <v>0</v>
      </c>
      <c r="P929" s="70">
        <f t="shared" si="267"/>
        <v>13.3713064</v>
      </c>
      <c r="Q929" s="70">
        <f t="shared" si="268"/>
        <v>0</v>
      </c>
      <c r="R929" s="75" t="str">
        <f t="shared" si="269"/>
        <v>A+J=</v>
      </c>
      <c r="S929" s="71">
        <f t="shared" si="270"/>
        <v>45551</v>
      </c>
      <c r="T929" s="8"/>
      <c r="U929" s="8"/>
      <c r="V929" s="8"/>
      <c r="W929" s="8"/>
      <c r="X929" s="1"/>
      <c r="Y929" s="8"/>
      <c r="Z929" s="8"/>
      <c r="AA929" s="8"/>
      <c r="AB929" s="8"/>
      <c r="AC929" s="8"/>
      <c r="AD929" s="9"/>
      <c r="AE929" s="8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</row>
    <row r="930" spans="1:191" x14ac:dyDescent="0.15">
      <c r="A930" s="68">
        <f t="shared" si="271"/>
        <v>45471</v>
      </c>
      <c r="B930" s="81">
        <f t="shared" si="262"/>
        <v>346.8954424499999</v>
      </c>
      <c r="C930" s="70">
        <f t="shared" si="258"/>
        <v>333.33399999999989</v>
      </c>
      <c r="D930" s="11">
        <f>IF(VLOOKUP(A930,[1]DI!$A$4:$B$15000,2)=0,D929,VLOOKUP(A930,[1]DI!$A$4:$B$15000,2))</f>
        <v>0.104</v>
      </c>
      <c r="E930" s="70">
        <f t="shared" si="272"/>
        <v>1.0003926999999999</v>
      </c>
      <c r="F930" s="70">
        <f>(TRUNC(PRODUCT($E$12:$E929),16))</f>
        <v>1.3999129224570199</v>
      </c>
      <c r="G930" s="70">
        <f t="shared" si="273"/>
        <v>1.3603438898356499</v>
      </c>
      <c r="H930" s="70">
        <f t="shared" si="274"/>
        <v>1.02908752</v>
      </c>
      <c r="I930" s="69">
        <f t="shared" si="263"/>
        <v>0.04</v>
      </c>
      <c r="J930" s="71">
        <f t="shared" si="264"/>
        <v>45366</v>
      </c>
      <c r="K930" s="72">
        <f t="shared" si="265"/>
        <v>72</v>
      </c>
      <c r="L930" s="73">
        <f t="shared" si="259"/>
        <v>72</v>
      </c>
      <c r="M930" s="74">
        <f t="shared" si="260"/>
        <v>1.0112689399999999</v>
      </c>
      <c r="N930" s="74">
        <f t="shared" si="261"/>
        <v>1.0406842460000001</v>
      </c>
      <c r="O930" s="73">
        <f t="shared" si="266"/>
        <v>0</v>
      </c>
      <c r="P930" s="70">
        <f t="shared" si="267"/>
        <v>13.561442449999999</v>
      </c>
      <c r="Q930" s="70">
        <f t="shared" si="268"/>
        <v>0</v>
      </c>
      <c r="R930" s="75" t="str">
        <f t="shared" si="269"/>
        <v>A+J=</v>
      </c>
      <c r="S930" s="71">
        <f t="shared" si="270"/>
        <v>45551</v>
      </c>
      <c r="T930" s="8"/>
      <c r="U930" s="8"/>
      <c r="V930" s="8"/>
      <c r="W930" s="8"/>
      <c r="X930" s="1"/>
      <c r="Y930" s="8"/>
      <c r="Z930" s="8"/>
      <c r="AA930" s="8"/>
      <c r="AB930" s="8"/>
      <c r="AC930" s="8"/>
      <c r="AD930" s="9"/>
      <c r="AE930" s="8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</row>
    <row r="931" spans="1:191" x14ac:dyDescent="0.15">
      <c r="A931" s="68">
        <f t="shared" si="271"/>
        <v>45474</v>
      </c>
      <c r="B931" s="81">
        <f t="shared" si="262"/>
        <v>347.0856824999999</v>
      </c>
      <c r="C931" s="70">
        <f t="shared" si="258"/>
        <v>333.33399999999989</v>
      </c>
      <c r="D931" s="11">
        <f>IF(VLOOKUP(A931,[1]DI!$A$4:$B$15000,2)=0,D930,VLOOKUP(A931,[1]DI!$A$4:$B$15000,2))</f>
        <v>0.104</v>
      </c>
      <c r="E931" s="70">
        <f t="shared" si="272"/>
        <v>1.0003926999999999</v>
      </c>
      <c r="F931" s="70">
        <f>(TRUNC(PRODUCT($E$12:$E930),16))</f>
        <v>1.4004626682616601</v>
      </c>
      <c r="G931" s="70">
        <f t="shared" si="273"/>
        <v>1.3603438898356499</v>
      </c>
      <c r="H931" s="70">
        <f t="shared" si="274"/>
        <v>1.02949164</v>
      </c>
      <c r="I931" s="69">
        <f t="shared" si="263"/>
        <v>0.04</v>
      </c>
      <c r="J931" s="71">
        <f t="shared" si="264"/>
        <v>45366</v>
      </c>
      <c r="K931" s="72">
        <f t="shared" si="265"/>
        <v>73</v>
      </c>
      <c r="L931" s="73">
        <f t="shared" si="259"/>
        <v>73</v>
      </c>
      <c r="M931" s="74">
        <f t="shared" si="260"/>
        <v>1.0114263429999999</v>
      </c>
      <c r="N931" s="74">
        <f t="shared" si="261"/>
        <v>1.041254965</v>
      </c>
      <c r="O931" s="73">
        <f t="shared" si="266"/>
        <v>0</v>
      </c>
      <c r="P931" s="70">
        <f t="shared" si="267"/>
        <v>13.751682499999999</v>
      </c>
      <c r="Q931" s="70">
        <f t="shared" si="268"/>
        <v>0</v>
      </c>
      <c r="R931" s="75" t="str">
        <f t="shared" si="269"/>
        <v>A+J=</v>
      </c>
      <c r="S931" s="71">
        <f t="shared" si="270"/>
        <v>45551</v>
      </c>
      <c r="T931" s="8"/>
      <c r="U931" s="8"/>
      <c r="V931" s="8"/>
      <c r="W931" s="8"/>
      <c r="X931" s="1"/>
      <c r="Y931" s="8"/>
      <c r="Z931" s="8"/>
      <c r="AA931" s="8"/>
      <c r="AB931" s="8"/>
      <c r="AC931" s="8"/>
      <c r="AD931" s="9"/>
      <c r="AE931" s="8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</row>
    <row r="932" spans="1:191" x14ac:dyDescent="0.15">
      <c r="A932" s="68">
        <f t="shared" si="271"/>
        <v>45475</v>
      </c>
      <c r="B932" s="81">
        <f t="shared" si="262"/>
        <v>347.27603120999987</v>
      </c>
      <c r="C932" s="70">
        <f t="shared" si="258"/>
        <v>333.33399999999989</v>
      </c>
      <c r="D932" s="11">
        <f>IF(VLOOKUP(A932,[1]DI!$A$4:$B$15000,2)=0,D931,VLOOKUP(A932,[1]DI!$A$4:$B$15000,2))</f>
        <v>0.104</v>
      </c>
      <c r="E932" s="70">
        <f t="shared" si="272"/>
        <v>1.0003926999999999</v>
      </c>
      <c r="F932" s="70">
        <f>(TRUNC(PRODUCT($E$12:$E931),16))</f>
        <v>1.40101262995149</v>
      </c>
      <c r="G932" s="70">
        <f t="shared" si="273"/>
        <v>1.3603438898356499</v>
      </c>
      <c r="H932" s="70">
        <f t="shared" si="274"/>
        <v>1.0298959299999999</v>
      </c>
      <c r="I932" s="69">
        <f t="shared" si="263"/>
        <v>0.04</v>
      </c>
      <c r="J932" s="71">
        <f t="shared" si="264"/>
        <v>45366</v>
      </c>
      <c r="K932" s="72">
        <f t="shared" si="265"/>
        <v>74</v>
      </c>
      <c r="L932" s="73">
        <f t="shared" si="259"/>
        <v>74</v>
      </c>
      <c r="M932" s="74">
        <f t="shared" si="260"/>
        <v>1.011583772</v>
      </c>
      <c r="N932" s="74">
        <f t="shared" si="261"/>
        <v>1.0418260100000001</v>
      </c>
      <c r="O932" s="73">
        <f t="shared" si="266"/>
        <v>0</v>
      </c>
      <c r="P932" s="70">
        <f t="shared" si="267"/>
        <v>13.94203121</v>
      </c>
      <c r="Q932" s="70">
        <f t="shared" si="268"/>
        <v>0</v>
      </c>
      <c r="R932" s="75" t="str">
        <f t="shared" si="269"/>
        <v>A+J=</v>
      </c>
      <c r="S932" s="71">
        <f t="shared" si="270"/>
        <v>45551</v>
      </c>
      <c r="T932" s="8"/>
      <c r="U932" s="8"/>
      <c r="V932" s="8"/>
      <c r="W932" s="8"/>
      <c r="X932" s="1"/>
      <c r="Y932" s="8"/>
      <c r="Z932" s="8"/>
      <c r="AA932" s="8"/>
      <c r="AB932" s="8"/>
      <c r="AC932" s="8"/>
      <c r="AD932" s="9"/>
      <c r="AE932" s="8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</row>
    <row r="933" spans="1:191" x14ac:dyDescent="0.15">
      <c r="A933" s="68">
        <f t="shared" si="271"/>
        <v>45476</v>
      </c>
      <c r="B933" s="81">
        <f t="shared" si="262"/>
        <v>347.46648092999988</v>
      </c>
      <c r="C933" s="70">
        <f t="shared" si="258"/>
        <v>333.33399999999989</v>
      </c>
      <c r="D933" s="11">
        <f>IF(VLOOKUP(A933,[1]DI!$A$4:$B$15000,2)=0,D932,VLOOKUP(A933,[1]DI!$A$4:$B$15000,2))</f>
        <v>0.104</v>
      </c>
      <c r="E933" s="70">
        <f t="shared" si="272"/>
        <v>1.0003926999999999</v>
      </c>
      <c r="F933" s="70">
        <f>(TRUNC(PRODUCT($E$12:$E932),16))</f>
        <v>1.4015628076112701</v>
      </c>
      <c r="G933" s="70">
        <f t="shared" si="273"/>
        <v>1.3603438898356499</v>
      </c>
      <c r="H933" s="70">
        <f t="shared" si="274"/>
        <v>1.03030037</v>
      </c>
      <c r="I933" s="69">
        <f t="shared" si="263"/>
        <v>0.04</v>
      </c>
      <c r="J933" s="71">
        <f t="shared" si="264"/>
        <v>45366</v>
      </c>
      <c r="K933" s="72">
        <f t="shared" si="265"/>
        <v>75</v>
      </c>
      <c r="L933" s="73">
        <f t="shared" si="259"/>
        <v>75</v>
      </c>
      <c r="M933" s="74">
        <f t="shared" si="260"/>
        <v>1.011741225</v>
      </c>
      <c r="N933" s="74">
        <f t="shared" si="261"/>
        <v>1.0423973580000001</v>
      </c>
      <c r="O933" s="73">
        <f t="shared" si="266"/>
        <v>0</v>
      </c>
      <c r="P933" s="70">
        <f t="shared" si="267"/>
        <v>14.13248093</v>
      </c>
      <c r="Q933" s="70">
        <f t="shared" si="268"/>
        <v>0</v>
      </c>
      <c r="R933" s="75" t="str">
        <f t="shared" si="269"/>
        <v>A+J=</v>
      </c>
      <c r="S933" s="71">
        <f t="shared" si="270"/>
        <v>45551</v>
      </c>
      <c r="T933" s="8"/>
      <c r="U933" s="8"/>
      <c r="V933" s="8"/>
      <c r="W933" s="8"/>
      <c r="X933" s="1"/>
      <c r="Y933" s="8"/>
      <c r="Z933" s="8"/>
      <c r="AA933" s="8"/>
      <c r="AB933" s="8"/>
      <c r="AC933" s="8"/>
      <c r="AD933" s="9"/>
      <c r="AE933" s="8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</row>
    <row r="934" spans="1:191" x14ac:dyDescent="0.15">
      <c r="A934" s="68">
        <f t="shared" si="271"/>
        <v>45477</v>
      </c>
      <c r="B934" s="81">
        <f t="shared" si="262"/>
        <v>347.65703230999986</v>
      </c>
      <c r="C934" s="70">
        <f t="shared" si="258"/>
        <v>333.33399999999989</v>
      </c>
      <c r="D934" s="11">
        <f>IF(VLOOKUP(A934,[1]DI!$A$4:$B$15000,2)=0,D933,VLOOKUP(A934,[1]DI!$A$4:$B$15000,2))</f>
        <v>0.104</v>
      </c>
      <c r="E934" s="70">
        <f t="shared" si="272"/>
        <v>1.0003926999999999</v>
      </c>
      <c r="F934" s="70">
        <f>(TRUNC(PRODUCT($E$12:$E933),16))</f>
        <v>1.40211320132582</v>
      </c>
      <c r="G934" s="70">
        <f t="shared" si="273"/>
        <v>1.3603438898356499</v>
      </c>
      <c r="H934" s="70">
        <f t="shared" si="274"/>
        <v>1.03070496</v>
      </c>
      <c r="I934" s="69">
        <f t="shared" si="263"/>
        <v>0.04</v>
      </c>
      <c r="J934" s="71">
        <f t="shared" si="264"/>
        <v>45366</v>
      </c>
      <c r="K934" s="72">
        <f t="shared" si="265"/>
        <v>76</v>
      </c>
      <c r="L934" s="73">
        <f t="shared" si="259"/>
        <v>76</v>
      </c>
      <c r="M934" s="74">
        <f t="shared" si="260"/>
        <v>1.0118987020000001</v>
      </c>
      <c r="N934" s="74">
        <f t="shared" si="261"/>
        <v>1.0429690110000001</v>
      </c>
      <c r="O934" s="73">
        <f t="shared" si="266"/>
        <v>0</v>
      </c>
      <c r="P934" s="70">
        <f t="shared" si="267"/>
        <v>14.32303231</v>
      </c>
      <c r="Q934" s="70">
        <f t="shared" si="268"/>
        <v>0</v>
      </c>
      <c r="R934" s="75" t="str">
        <f t="shared" si="269"/>
        <v>A+J=</v>
      </c>
      <c r="S934" s="71">
        <f t="shared" si="270"/>
        <v>45551</v>
      </c>
      <c r="T934" s="8"/>
      <c r="U934" s="8"/>
      <c r="V934" s="8"/>
      <c r="W934" s="8"/>
      <c r="X934" s="1"/>
      <c r="Y934" s="8"/>
      <c r="Z934" s="8"/>
      <c r="AA934" s="8"/>
      <c r="AB934" s="8"/>
      <c r="AC934" s="8"/>
      <c r="AD934" s="9"/>
      <c r="AE934" s="8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</row>
    <row r="935" spans="1:191" x14ac:dyDescent="0.15">
      <c r="A935" s="68">
        <f t="shared" si="271"/>
        <v>45478</v>
      </c>
      <c r="B935" s="81">
        <f t="shared" si="262"/>
        <v>347.8476920199999</v>
      </c>
      <c r="C935" s="70">
        <f t="shared" si="258"/>
        <v>333.33399999999989</v>
      </c>
      <c r="D935" s="11">
        <f>IF(VLOOKUP(A935,[1]DI!$A$4:$B$15000,2)=0,D934,VLOOKUP(A935,[1]DI!$A$4:$B$15000,2))</f>
        <v>0.104</v>
      </c>
      <c r="E935" s="70">
        <f t="shared" si="272"/>
        <v>1.0003926999999999</v>
      </c>
      <c r="F935" s="70">
        <f>(TRUNC(PRODUCT($E$12:$E934),16))</f>
        <v>1.4026638111799801</v>
      </c>
      <c r="G935" s="70">
        <f t="shared" si="273"/>
        <v>1.3603438898356499</v>
      </c>
      <c r="H935" s="70">
        <f t="shared" si="274"/>
        <v>1.0311097199999999</v>
      </c>
      <c r="I935" s="69">
        <f t="shared" si="263"/>
        <v>0.04</v>
      </c>
      <c r="J935" s="71">
        <f t="shared" si="264"/>
        <v>45366</v>
      </c>
      <c r="K935" s="72">
        <f t="shared" si="265"/>
        <v>77</v>
      </c>
      <c r="L935" s="73">
        <f t="shared" si="259"/>
        <v>77</v>
      </c>
      <c r="M935" s="74">
        <f t="shared" si="260"/>
        <v>1.0120562040000001</v>
      </c>
      <c r="N935" s="74">
        <f t="shared" si="261"/>
        <v>1.043540989</v>
      </c>
      <c r="O935" s="73">
        <f t="shared" si="266"/>
        <v>0</v>
      </c>
      <c r="P935" s="70">
        <f t="shared" si="267"/>
        <v>14.513692020000001</v>
      </c>
      <c r="Q935" s="70">
        <f t="shared" si="268"/>
        <v>0</v>
      </c>
      <c r="R935" s="75" t="str">
        <f t="shared" si="269"/>
        <v>A+J=</v>
      </c>
      <c r="S935" s="71">
        <f t="shared" si="270"/>
        <v>45551</v>
      </c>
      <c r="T935" s="8"/>
      <c r="U935" s="8"/>
      <c r="V935" s="8"/>
      <c r="W935" s="8"/>
      <c r="X935" s="1"/>
      <c r="Y935" s="8"/>
      <c r="Z935" s="8"/>
      <c r="AA935" s="8"/>
      <c r="AB935" s="8"/>
      <c r="AC935" s="8"/>
      <c r="AD935" s="9"/>
      <c r="AE935" s="8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</row>
    <row r="936" spans="1:191" x14ac:dyDescent="0.15">
      <c r="A936" s="68">
        <f t="shared" si="271"/>
        <v>45481</v>
      </c>
      <c r="B936" s="81">
        <f t="shared" si="262"/>
        <v>348.03845639999992</v>
      </c>
      <c r="C936" s="70">
        <f t="shared" si="258"/>
        <v>333.33399999999989</v>
      </c>
      <c r="D936" s="11">
        <f>IF(VLOOKUP(A936,[1]DI!$A$4:$B$15000,2)=0,D935,VLOOKUP(A936,[1]DI!$A$4:$B$15000,2))</f>
        <v>0.104</v>
      </c>
      <c r="E936" s="70">
        <f t="shared" si="272"/>
        <v>1.0003926999999999</v>
      </c>
      <c r="F936" s="70">
        <f>(TRUNC(PRODUCT($E$12:$E935),16))</f>
        <v>1.40321463725863</v>
      </c>
      <c r="G936" s="70">
        <f t="shared" si="273"/>
        <v>1.3603438898356499</v>
      </c>
      <c r="H936" s="70">
        <f t="shared" si="274"/>
        <v>1.0315146399999999</v>
      </c>
      <c r="I936" s="69">
        <f t="shared" si="263"/>
        <v>0.04</v>
      </c>
      <c r="J936" s="71">
        <f t="shared" si="264"/>
        <v>45366</v>
      </c>
      <c r="K936" s="72">
        <f t="shared" si="265"/>
        <v>78</v>
      </c>
      <c r="L936" s="73">
        <f t="shared" si="259"/>
        <v>78</v>
      </c>
      <c r="M936" s="74">
        <f t="shared" si="260"/>
        <v>1.01221373</v>
      </c>
      <c r="N936" s="74">
        <f t="shared" si="261"/>
        <v>1.044113281</v>
      </c>
      <c r="O936" s="73">
        <f t="shared" si="266"/>
        <v>0</v>
      </c>
      <c r="P936" s="70">
        <f t="shared" si="267"/>
        <v>14.7044564</v>
      </c>
      <c r="Q936" s="70">
        <f t="shared" si="268"/>
        <v>0</v>
      </c>
      <c r="R936" s="75" t="str">
        <f t="shared" si="269"/>
        <v>A+J=</v>
      </c>
      <c r="S936" s="71">
        <f t="shared" si="270"/>
        <v>45551</v>
      </c>
      <c r="T936" s="8"/>
      <c r="U936" s="8"/>
      <c r="V936" s="8"/>
      <c r="W936" s="8"/>
      <c r="X936" s="1"/>
      <c r="Y936" s="8"/>
      <c r="Z936" s="8"/>
      <c r="AA936" s="8"/>
      <c r="AB936" s="8"/>
      <c r="AC936" s="8"/>
      <c r="AD936" s="9"/>
      <c r="AE936" s="8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</row>
    <row r="937" spans="1:191" x14ac:dyDescent="0.15">
      <c r="A937" s="68">
        <f t="shared" si="271"/>
        <v>45482</v>
      </c>
      <c r="B937" s="81">
        <f t="shared" si="262"/>
        <v>348.22932611999988</v>
      </c>
      <c r="C937" s="70">
        <f t="shared" si="258"/>
        <v>333.33399999999989</v>
      </c>
      <c r="D937" s="11">
        <f>IF(VLOOKUP(A937,[1]DI!$A$4:$B$15000,2)=0,D936,VLOOKUP(A937,[1]DI!$A$4:$B$15000,2))</f>
        <v>0.104</v>
      </c>
      <c r="E937" s="70">
        <f t="shared" si="272"/>
        <v>1.0003926999999999</v>
      </c>
      <c r="F937" s="70">
        <f>(TRUNC(PRODUCT($E$12:$E936),16))</f>
        <v>1.40376567964668</v>
      </c>
      <c r="G937" s="70">
        <f t="shared" si="273"/>
        <v>1.3603438898356499</v>
      </c>
      <c r="H937" s="70">
        <f t="shared" si="274"/>
        <v>1.0319197200000001</v>
      </c>
      <c r="I937" s="69">
        <f t="shared" si="263"/>
        <v>0.04</v>
      </c>
      <c r="J937" s="71">
        <f t="shared" si="264"/>
        <v>45366</v>
      </c>
      <c r="K937" s="72">
        <f t="shared" si="265"/>
        <v>79</v>
      </c>
      <c r="L937" s="73">
        <f t="shared" si="259"/>
        <v>79</v>
      </c>
      <c r="M937" s="74">
        <f t="shared" si="260"/>
        <v>1.0123712810000001</v>
      </c>
      <c r="N937" s="74">
        <f t="shared" si="261"/>
        <v>1.0446858889999999</v>
      </c>
      <c r="O937" s="73">
        <f t="shared" si="266"/>
        <v>0</v>
      </c>
      <c r="P937" s="70">
        <f t="shared" si="267"/>
        <v>14.89532612</v>
      </c>
      <c r="Q937" s="70">
        <f t="shared" si="268"/>
        <v>0</v>
      </c>
      <c r="R937" s="75" t="str">
        <f t="shared" si="269"/>
        <v>A+J=</v>
      </c>
      <c r="S937" s="71">
        <f t="shared" si="270"/>
        <v>45551</v>
      </c>
      <c r="T937" s="8"/>
      <c r="U937" s="8"/>
      <c r="V937" s="8"/>
      <c r="W937" s="8"/>
      <c r="X937" s="1"/>
      <c r="Y937" s="8"/>
      <c r="Z937" s="8"/>
      <c r="AA937" s="8"/>
      <c r="AB937" s="8"/>
      <c r="AC937" s="8"/>
      <c r="AD937" s="9"/>
      <c r="AE937" s="8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</row>
    <row r="938" spans="1:191" x14ac:dyDescent="0.15">
      <c r="A938" s="68">
        <f t="shared" si="271"/>
        <v>45483</v>
      </c>
      <c r="B938" s="81">
        <f t="shared" si="262"/>
        <v>348.42029749999989</v>
      </c>
      <c r="C938" s="70">
        <f t="shared" si="258"/>
        <v>333.33399999999989</v>
      </c>
      <c r="D938" s="11">
        <f>IF(VLOOKUP(A938,[1]DI!$A$4:$B$15000,2)=0,D937,VLOOKUP(A938,[1]DI!$A$4:$B$15000,2))</f>
        <v>0.104</v>
      </c>
      <c r="E938" s="70">
        <f t="shared" si="272"/>
        <v>1.0003926999999999</v>
      </c>
      <c r="F938" s="70">
        <f>(TRUNC(PRODUCT($E$12:$E937),16))</f>
        <v>1.4043169384290799</v>
      </c>
      <c r="G938" s="70">
        <f t="shared" si="273"/>
        <v>1.3603438898356499</v>
      </c>
      <c r="H938" s="70">
        <f t="shared" si="274"/>
        <v>1.03232495</v>
      </c>
      <c r="I938" s="69">
        <f t="shared" si="263"/>
        <v>0.04</v>
      </c>
      <c r="J938" s="71">
        <f t="shared" si="264"/>
        <v>45366</v>
      </c>
      <c r="K938" s="72">
        <f t="shared" si="265"/>
        <v>80</v>
      </c>
      <c r="L938" s="73">
        <f t="shared" si="259"/>
        <v>80</v>
      </c>
      <c r="M938" s="74">
        <f t="shared" si="260"/>
        <v>1.0125288569999999</v>
      </c>
      <c r="N938" s="74">
        <f t="shared" si="261"/>
        <v>1.045258802</v>
      </c>
      <c r="O938" s="73">
        <f t="shared" si="266"/>
        <v>0</v>
      </c>
      <c r="P938" s="70">
        <f t="shared" si="267"/>
        <v>15.086297500000001</v>
      </c>
      <c r="Q938" s="70">
        <f t="shared" si="268"/>
        <v>0</v>
      </c>
      <c r="R938" s="75" t="str">
        <f t="shared" si="269"/>
        <v>A+J=</v>
      </c>
      <c r="S938" s="71">
        <f t="shared" si="270"/>
        <v>45551</v>
      </c>
      <c r="T938" s="8"/>
      <c r="U938" s="8"/>
      <c r="V938" s="8"/>
      <c r="W938" s="8"/>
      <c r="X938" s="1"/>
      <c r="Y938" s="8"/>
      <c r="Z938" s="8"/>
      <c r="AA938" s="8"/>
      <c r="AB938" s="8"/>
      <c r="AC938" s="8"/>
      <c r="AD938" s="9"/>
      <c r="AE938" s="8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</row>
    <row r="939" spans="1:191" x14ac:dyDescent="0.15">
      <c r="A939" s="68">
        <f t="shared" si="271"/>
        <v>45484</v>
      </c>
      <c r="B939" s="81">
        <f t="shared" si="262"/>
        <v>348.61137354999988</v>
      </c>
      <c r="C939" s="70">
        <f t="shared" si="258"/>
        <v>333.33399999999989</v>
      </c>
      <c r="D939" s="11">
        <f>IF(VLOOKUP(A939,[1]DI!$A$4:$B$15000,2)=0,D938,VLOOKUP(A939,[1]DI!$A$4:$B$15000,2))</f>
        <v>0.104</v>
      </c>
      <c r="E939" s="70">
        <f t="shared" si="272"/>
        <v>1.0003926999999999</v>
      </c>
      <c r="F939" s="70">
        <f>(TRUNC(PRODUCT($E$12:$E938),16))</f>
        <v>1.4048684136908001</v>
      </c>
      <c r="G939" s="70">
        <f t="shared" si="273"/>
        <v>1.3603438898356499</v>
      </c>
      <c r="H939" s="70">
        <f t="shared" si="274"/>
        <v>1.0327303400000001</v>
      </c>
      <c r="I939" s="69">
        <f t="shared" si="263"/>
        <v>0.04</v>
      </c>
      <c r="J939" s="71">
        <f t="shared" si="264"/>
        <v>45366</v>
      </c>
      <c r="K939" s="72">
        <f t="shared" si="265"/>
        <v>81</v>
      </c>
      <c r="L939" s="73">
        <f t="shared" si="259"/>
        <v>81</v>
      </c>
      <c r="M939" s="74">
        <f t="shared" si="260"/>
        <v>1.012686457</v>
      </c>
      <c r="N939" s="74">
        <f t="shared" si="261"/>
        <v>1.0458320290000001</v>
      </c>
      <c r="O939" s="73">
        <f t="shared" si="266"/>
        <v>0</v>
      </c>
      <c r="P939" s="70">
        <f t="shared" si="267"/>
        <v>15.27737355</v>
      </c>
      <c r="Q939" s="70">
        <f t="shared" si="268"/>
        <v>0</v>
      </c>
      <c r="R939" s="75" t="str">
        <f t="shared" si="269"/>
        <v>A+J=</v>
      </c>
      <c r="S939" s="71">
        <f t="shared" si="270"/>
        <v>45551</v>
      </c>
      <c r="T939" s="8"/>
      <c r="U939" s="8"/>
      <c r="V939" s="8"/>
      <c r="W939" s="8"/>
      <c r="X939" s="1"/>
      <c r="Y939" s="8"/>
      <c r="Z939" s="8"/>
      <c r="AA939" s="8"/>
      <c r="AB939" s="8"/>
      <c r="AC939" s="8"/>
      <c r="AD939" s="9"/>
      <c r="AE939" s="8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</row>
    <row r="940" spans="1:191" x14ac:dyDescent="0.15">
      <c r="A940" s="68">
        <f t="shared" si="271"/>
        <v>45485</v>
      </c>
      <c r="B940" s="81">
        <f t="shared" si="262"/>
        <v>348.80255792999986</v>
      </c>
      <c r="C940" s="70">
        <f t="shared" si="258"/>
        <v>333.33399999999989</v>
      </c>
      <c r="D940" s="11">
        <f>IF(VLOOKUP(A940,[1]DI!$A$4:$B$15000,2)=0,D939,VLOOKUP(A940,[1]DI!$A$4:$B$15000,2))</f>
        <v>0.104</v>
      </c>
      <c r="E940" s="70">
        <f t="shared" si="272"/>
        <v>1.0003926999999999</v>
      </c>
      <c r="F940" s="70">
        <f>(TRUNC(PRODUCT($E$12:$E939),16))</f>
        <v>1.40542010551686</v>
      </c>
      <c r="G940" s="70">
        <f t="shared" si="273"/>
        <v>1.3603438898356499</v>
      </c>
      <c r="H940" s="70">
        <f t="shared" si="274"/>
        <v>1.0331359</v>
      </c>
      <c r="I940" s="69">
        <f t="shared" si="263"/>
        <v>0.04</v>
      </c>
      <c r="J940" s="71">
        <f t="shared" si="264"/>
        <v>45366</v>
      </c>
      <c r="K940" s="72">
        <f t="shared" si="265"/>
        <v>82</v>
      </c>
      <c r="L940" s="73">
        <f t="shared" si="259"/>
        <v>82</v>
      </c>
      <c r="M940" s="74">
        <f t="shared" si="260"/>
        <v>1.0128440809999999</v>
      </c>
      <c r="N940" s="74">
        <f t="shared" si="261"/>
        <v>1.0464055809999999</v>
      </c>
      <c r="O940" s="73">
        <f t="shared" si="266"/>
        <v>0</v>
      </c>
      <c r="P940" s="70">
        <f t="shared" si="267"/>
        <v>15.468557929999999</v>
      </c>
      <c r="Q940" s="70">
        <f t="shared" si="268"/>
        <v>0</v>
      </c>
      <c r="R940" s="75" t="str">
        <f t="shared" si="269"/>
        <v>A+J=</v>
      </c>
      <c r="S940" s="71">
        <f t="shared" si="270"/>
        <v>45551</v>
      </c>
      <c r="T940" s="8"/>
      <c r="U940" s="8"/>
      <c r="V940" s="8"/>
      <c r="W940" s="8"/>
      <c r="X940" s="1"/>
      <c r="Y940" s="8"/>
      <c r="Z940" s="8"/>
      <c r="AA940" s="8"/>
      <c r="AB940" s="8"/>
      <c r="AC940" s="8"/>
      <c r="AD940" s="9"/>
      <c r="AE940" s="8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</row>
    <row r="941" spans="1:191" x14ac:dyDescent="0.15">
      <c r="A941" s="68">
        <f t="shared" si="271"/>
        <v>45488</v>
      </c>
      <c r="B941" s="81">
        <f t="shared" si="262"/>
        <v>348.99384430999987</v>
      </c>
      <c r="C941" s="70">
        <f t="shared" si="258"/>
        <v>333.33399999999989</v>
      </c>
      <c r="D941" s="11">
        <f>IF(VLOOKUP(A941,[1]DI!$A$4:$B$15000,2)=0,D940,VLOOKUP(A941,[1]DI!$A$4:$B$15000,2))</f>
        <v>0.104</v>
      </c>
      <c r="E941" s="70">
        <f t="shared" si="272"/>
        <v>1.0003926999999999</v>
      </c>
      <c r="F941" s="70">
        <f>(TRUNC(PRODUCT($E$12:$E940),16))</f>
        <v>1.40597201399229</v>
      </c>
      <c r="G941" s="70">
        <f t="shared" si="273"/>
        <v>1.3603438898356499</v>
      </c>
      <c r="H941" s="70">
        <f t="shared" si="274"/>
        <v>1.0335416100000001</v>
      </c>
      <c r="I941" s="69">
        <f t="shared" si="263"/>
        <v>0.04</v>
      </c>
      <c r="J941" s="71">
        <f t="shared" si="264"/>
        <v>45366</v>
      </c>
      <c r="K941" s="72">
        <f t="shared" si="265"/>
        <v>83</v>
      </c>
      <c r="L941" s="73">
        <f t="shared" si="259"/>
        <v>83</v>
      </c>
      <c r="M941" s="74">
        <f t="shared" si="260"/>
        <v>1.01300173</v>
      </c>
      <c r="N941" s="74">
        <f t="shared" si="261"/>
        <v>1.046979439</v>
      </c>
      <c r="O941" s="73">
        <f t="shared" si="266"/>
        <v>0</v>
      </c>
      <c r="P941" s="70">
        <f t="shared" si="267"/>
        <v>15.65984431</v>
      </c>
      <c r="Q941" s="70">
        <f t="shared" si="268"/>
        <v>0</v>
      </c>
      <c r="R941" s="75" t="str">
        <f t="shared" si="269"/>
        <v>A+J=</v>
      </c>
      <c r="S941" s="71">
        <f t="shared" si="270"/>
        <v>45551</v>
      </c>
      <c r="T941" s="8"/>
      <c r="U941" s="8"/>
      <c r="V941" s="8"/>
      <c r="W941" s="8"/>
      <c r="X941" s="1"/>
      <c r="Y941" s="8"/>
      <c r="Z941" s="8"/>
      <c r="AA941" s="8"/>
      <c r="AB941" s="8"/>
      <c r="AC941" s="8"/>
      <c r="AD941" s="9"/>
      <c r="AE941" s="8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</row>
    <row r="942" spans="1:191" x14ac:dyDescent="0.15">
      <c r="A942" s="68">
        <f t="shared" si="271"/>
        <v>45489</v>
      </c>
      <c r="B942" s="81">
        <f t="shared" si="262"/>
        <v>349.18523602999988</v>
      </c>
      <c r="C942" s="70">
        <f t="shared" si="258"/>
        <v>333.33399999999989</v>
      </c>
      <c r="D942" s="11">
        <f>IF(VLOOKUP(A942,[1]DI!$A$4:$B$15000,2)=0,D941,VLOOKUP(A942,[1]DI!$A$4:$B$15000,2))</f>
        <v>0.104</v>
      </c>
      <c r="E942" s="70">
        <f t="shared" si="272"/>
        <v>1.0003926999999999</v>
      </c>
      <c r="F942" s="70">
        <f>(TRUNC(PRODUCT($E$12:$E941),16))</f>
        <v>1.4065241392021901</v>
      </c>
      <c r="G942" s="70">
        <f t="shared" si="273"/>
        <v>1.3603438898356499</v>
      </c>
      <c r="H942" s="70">
        <f t="shared" si="274"/>
        <v>1.0339474799999999</v>
      </c>
      <c r="I942" s="69">
        <f t="shared" si="263"/>
        <v>0.04</v>
      </c>
      <c r="J942" s="71">
        <f t="shared" si="264"/>
        <v>45366</v>
      </c>
      <c r="K942" s="72">
        <f t="shared" si="265"/>
        <v>84</v>
      </c>
      <c r="L942" s="73">
        <f t="shared" si="259"/>
        <v>84</v>
      </c>
      <c r="M942" s="74">
        <f t="shared" si="260"/>
        <v>1.013159404</v>
      </c>
      <c r="N942" s="74">
        <f t="shared" si="261"/>
        <v>1.0475536130000001</v>
      </c>
      <c r="O942" s="73">
        <f t="shared" si="266"/>
        <v>0</v>
      </c>
      <c r="P942" s="70">
        <f t="shared" si="267"/>
        <v>15.851236030000001</v>
      </c>
      <c r="Q942" s="70">
        <f t="shared" si="268"/>
        <v>0</v>
      </c>
      <c r="R942" s="75" t="str">
        <f t="shared" si="269"/>
        <v>A+J=</v>
      </c>
      <c r="S942" s="71">
        <f t="shared" si="270"/>
        <v>45551</v>
      </c>
      <c r="T942" s="8"/>
      <c r="U942" s="8"/>
      <c r="V942" s="8"/>
      <c r="W942" s="8"/>
      <c r="X942" s="1"/>
      <c r="Y942" s="8"/>
      <c r="Z942" s="8"/>
      <c r="AA942" s="8"/>
      <c r="AB942" s="8"/>
      <c r="AC942" s="8"/>
      <c r="AD942" s="9"/>
      <c r="AE942" s="8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</row>
    <row r="943" spans="1:191" x14ac:dyDescent="0.15">
      <c r="A943" s="68">
        <f t="shared" si="271"/>
        <v>45490</v>
      </c>
      <c r="B943" s="81">
        <f t="shared" si="262"/>
        <v>349.37673240999987</v>
      </c>
      <c r="C943" s="70">
        <f t="shared" si="258"/>
        <v>333.33399999999989</v>
      </c>
      <c r="D943" s="11">
        <f>IF(VLOOKUP(A943,[1]DI!$A$4:$B$15000,2)=0,D942,VLOOKUP(A943,[1]DI!$A$4:$B$15000,2))</f>
        <v>0.104</v>
      </c>
      <c r="E943" s="70">
        <f t="shared" si="272"/>
        <v>1.0003926999999999</v>
      </c>
      <c r="F943" s="70">
        <f>(TRUNC(PRODUCT($E$12:$E942),16))</f>
        <v>1.4070764812316501</v>
      </c>
      <c r="G943" s="70">
        <f t="shared" si="273"/>
        <v>1.3603438898356499</v>
      </c>
      <c r="H943" s="70">
        <f t="shared" si="274"/>
        <v>1.0343535100000001</v>
      </c>
      <c r="I943" s="69">
        <f t="shared" si="263"/>
        <v>0.04</v>
      </c>
      <c r="J943" s="71">
        <f t="shared" si="264"/>
        <v>45366</v>
      </c>
      <c r="K943" s="72">
        <f t="shared" si="265"/>
        <v>85</v>
      </c>
      <c r="L943" s="73">
        <f t="shared" si="259"/>
        <v>85</v>
      </c>
      <c r="M943" s="74">
        <f t="shared" si="260"/>
        <v>1.013317102</v>
      </c>
      <c r="N943" s="74">
        <f t="shared" si="261"/>
        <v>1.0481281010000001</v>
      </c>
      <c r="O943" s="73">
        <f t="shared" si="266"/>
        <v>0</v>
      </c>
      <c r="P943" s="70">
        <f t="shared" si="267"/>
        <v>16.042732409999999</v>
      </c>
      <c r="Q943" s="70">
        <f t="shared" si="268"/>
        <v>0</v>
      </c>
      <c r="R943" s="75" t="str">
        <f t="shared" si="269"/>
        <v>A+J=</v>
      </c>
      <c r="S943" s="71">
        <f t="shared" si="270"/>
        <v>45551</v>
      </c>
      <c r="T943" s="8"/>
      <c r="U943" s="8"/>
      <c r="V943" s="8"/>
      <c r="W943" s="8"/>
      <c r="X943" s="1"/>
      <c r="Y943" s="8"/>
      <c r="Z943" s="8"/>
      <c r="AA943" s="8"/>
      <c r="AB943" s="8"/>
      <c r="AC943" s="8"/>
      <c r="AD943" s="9"/>
      <c r="AE943" s="8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</row>
    <row r="944" spans="1:191" x14ac:dyDescent="0.15">
      <c r="A944" s="68">
        <f t="shared" si="271"/>
        <v>45491</v>
      </c>
      <c r="B944" s="81">
        <f t="shared" si="262"/>
        <v>349.5683344599999</v>
      </c>
      <c r="C944" s="70">
        <f t="shared" si="258"/>
        <v>333.33399999999989</v>
      </c>
      <c r="D944" s="11">
        <f>IF(VLOOKUP(A944,[1]DI!$A$4:$B$15000,2)=0,D943,VLOOKUP(A944,[1]DI!$A$4:$B$15000,2))</f>
        <v>0.104</v>
      </c>
      <c r="E944" s="70">
        <f t="shared" si="272"/>
        <v>1.0003926999999999</v>
      </c>
      <c r="F944" s="70">
        <f>(TRUNC(PRODUCT($E$12:$E943),16))</f>
        <v>1.40762904016583</v>
      </c>
      <c r="G944" s="70">
        <f t="shared" si="273"/>
        <v>1.3603438898356499</v>
      </c>
      <c r="H944" s="70">
        <f t="shared" si="274"/>
        <v>1.0347596999999999</v>
      </c>
      <c r="I944" s="69">
        <f t="shared" si="263"/>
        <v>0.04</v>
      </c>
      <c r="J944" s="71">
        <f t="shared" si="264"/>
        <v>45366</v>
      </c>
      <c r="K944" s="72">
        <f t="shared" si="265"/>
        <v>86</v>
      </c>
      <c r="L944" s="73">
        <f t="shared" si="259"/>
        <v>86</v>
      </c>
      <c r="M944" s="74">
        <f t="shared" si="260"/>
        <v>1.0134748250000001</v>
      </c>
      <c r="N944" s="74">
        <f t="shared" si="261"/>
        <v>1.0487029059999999</v>
      </c>
      <c r="O944" s="73">
        <f t="shared" si="266"/>
        <v>0</v>
      </c>
      <c r="P944" s="70">
        <f t="shared" si="267"/>
        <v>16.234334459999999</v>
      </c>
      <c r="Q944" s="70">
        <f t="shared" si="268"/>
        <v>0</v>
      </c>
      <c r="R944" s="75" t="str">
        <f t="shared" si="269"/>
        <v>A+J=</v>
      </c>
      <c r="S944" s="71">
        <f t="shared" si="270"/>
        <v>45551</v>
      </c>
      <c r="T944" s="8"/>
      <c r="U944" s="8"/>
      <c r="V944" s="8"/>
      <c r="W944" s="8"/>
      <c r="X944" s="1"/>
      <c r="Y944" s="8"/>
      <c r="Z944" s="8"/>
      <c r="AA944" s="8"/>
      <c r="AB944" s="8"/>
      <c r="AC944" s="8"/>
      <c r="AD944" s="9"/>
      <c r="AE944" s="8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</row>
    <row r="945" spans="1:191" x14ac:dyDescent="0.15">
      <c r="A945" s="68">
        <f t="shared" si="271"/>
        <v>45492</v>
      </c>
      <c r="B945" s="81">
        <f t="shared" si="262"/>
        <v>349.76004150999989</v>
      </c>
      <c r="C945" s="70">
        <f t="shared" si="258"/>
        <v>333.33399999999989</v>
      </c>
      <c r="D945" s="11">
        <f>IF(VLOOKUP(A945,[1]DI!$A$4:$B$15000,2)=0,D944,VLOOKUP(A945,[1]DI!$A$4:$B$15000,2))</f>
        <v>0.104</v>
      </c>
      <c r="E945" s="70">
        <f t="shared" si="272"/>
        <v>1.0003926999999999</v>
      </c>
      <c r="F945" s="70">
        <f>(TRUNC(PRODUCT($E$12:$E944),16))</f>
        <v>1.40818181608991</v>
      </c>
      <c r="G945" s="70">
        <f t="shared" si="273"/>
        <v>1.3603438898356499</v>
      </c>
      <c r="H945" s="70">
        <f t="shared" si="274"/>
        <v>1.0351660499999999</v>
      </c>
      <c r="I945" s="69">
        <f t="shared" si="263"/>
        <v>0.04</v>
      </c>
      <c r="J945" s="71">
        <f t="shared" si="264"/>
        <v>45366</v>
      </c>
      <c r="K945" s="72">
        <f t="shared" si="265"/>
        <v>87</v>
      </c>
      <c r="L945" s="73">
        <f t="shared" si="259"/>
        <v>87</v>
      </c>
      <c r="M945" s="74">
        <f t="shared" si="260"/>
        <v>1.0136325719999999</v>
      </c>
      <c r="N945" s="74">
        <f t="shared" si="261"/>
        <v>1.0492780260000001</v>
      </c>
      <c r="O945" s="73">
        <f t="shared" si="266"/>
        <v>0</v>
      </c>
      <c r="P945" s="70">
        <f t="shared" si="267"/>
        <v>16.426041510000001</v>
      </c>
      <c r="Q945" s="70">
        <f t="shared" si="268"/>
        <v>0</v>
      </c>
      <c r="R945" s="75" t="str">
        <f t="shared" si="269"/>
        <v>A+J=</v>
      </c>
      <c r="S945" s="71">
        <f t="shared" si="270"/>
        <v>45551</v>
      </c>
      <c r="T945" s="8"/>
      <c r="U945" s="8"/>
      <c r="V945" s="8"/>
      <c r="W945" s="8"/>
      <c r="X945" s="1"/>
      <c r="Y945" s="8"/>
      <c r="Z945" s="8"/>
      <c r="AA945" s="8"/>
      <c r="AB945" s="8"/>
      <c r="AC945" s="8"/>
      <c r="AD945" s="9"/>
      <c r="AE945" s="8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</row>
    <row r="946" spans="1:191" x14ac:dyDescent="0.15">
      <c r="A946" s="68">
        <f t="shared" si="271"/>
        <v>45495</v>
      </c>
      <c r="B946" s="81">
        <f t="shared" si="262"/>
        <v>349.95185389999989</v>
      </c>
      <c r="C946" s="70">
        <f t="shared" si="258"/>
        <v>333.33399999999989</v>
      </c>
      <c r="D946" s="11">
        <f>IF(VLOOKUP(A946,[1]DI!$A$4:$B$15000,2)=0,D945,VLOOKUP(A946,[1]DI!$A$4:$B$15000,2))</f>
        <v>0.104</v>
      </c>
      <c r="E946" s="70">
        <f t="shared" si="272"/>
        <v>1.0003926999999999</v>
      </c>
      <c r="F946" s="70">
        <f>(TRUNC(PRODUCT($E$12:$E945),16))</f>
        <v>1.4087348090890801</v>
      </c>
      <c r="G946" s="70">
        <f t="shared" si="273"/>
        <v>1.3603438898356499</v>
      </c>
      <c r="H946" s="70">
        <f t="shared" si="274"/>
        <v>1.0355725600000001</v>
      </c>
      <c r="I946" s="69">
        <f t="shared" si="263"/>
        <v>0.04</v>
      </c>
      <c r="J946" s="71">
        <f t="shared" si="264"/>
        <v>45366</v>
      </c>
      <c r="K946" s="72">
        <f t="shared" si="265"/>
        <v>88</v>
      </c>
      <c r="L946" s="73">
        <f t="shared" si="259"/>
        <v>88</v>
      </c>
      <c r="M946" s="74">
        <f t="shared" si="260"/>
        <v>1.013790344</v>
      </c>
      <c r="N946" s="74">
        <f t="shared" si="261"/>
        <v>1.049853462</v>
      </c>
      <c r="O946" s="73">
        <f t="shared" si="266"/>
        <v>0</v>
      </c>
      <c r="P946" s="70">
        <f t="shared" si="267"/>
        <v>16.6178539</v>
      </c>
      <c r="Q946" s="70">
        <f t="shared" si="268"/>
        <v>0</v>
      </c>
      <c r="R946" s="75" t="str">
        <f t="shared" si="269"/>
        <v>A+J=</v>
      </c>
      <c r="S946" s="71">
        <f t="shared" si="270"/>
        <v>45551</v>
      </c>
      <c r="T946" s="8"/>
      <c r="U946" s="8"/>
      <c r="V946" s="8"/>
      <c r="W946" s="8"/>
      <c r="X946" s="1"/>
      <c r="Y946" s="8"/>
      <c r="Z946" s="8"/>
      <c r="AA946" s="8"/>
      <c r="AB946" s="8"/>
      <c r="AC946" s="8"/>
      <c r="AD946" s="9"/>
      <c r="AE946" s="8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</row>
    <row r="947" spans="1:191" x14ac:dyDescent="0.15">
      <c r="A947" s="68">
        <f t="shared" si="271"/>
        <v>45496</v>
      </c>
      <c r="B947" s="81">
        <f t="shared" si="262"/>
        <v>350.1437712799999</v>
      </c>
      <c r="C947" s="70">
        <f t="shared" si="258"/>
        <v>333.33399999999989</v>
      </c>
      <c r="D947" s="11">
        <f>IF(VLOOKUP(A947,[1]DI!$A$4:$B$15000,2)=0,D946,VLOOKUP(A947,[1]DI!$A$4:$B$15000,2))</f>
        <v>0.104</v>
      </c>
      <c r="E947" s="70">
        <f t="shared" si="272"/>
        <v>1.0003926999999999</v>
      </c>
      <c r="F947" s="70">
        <f>(TRUNC(PRODUCT($E$12:$E946),16))</f>
        <v>1.4092880192486099</v>
      </c>
      <c r="G947" s="70">
        <f t="shared" si="273"/>
        <v>1.3603438898356499</v>
      </c>
      <c r="H947" s="70">
        <f t="shared" si="274"/>
        <v>1.0359792299999999</v>
      </c>
      <c r="I947" s="69">
        <f t="shared" si="263"/>
        <v>0.04</v>
      </c>
      <c r="J947" s="71">
        <f t="shared" si="264"/>
        <v>45366</v>
      </c>
      <c r="K947" s="72">
        <f t="shared" si="265"/>
        <v>89</v>
      </c>
      <c r="L947" s="73">
        <f t="shared" si="259"/>
        <v>89</v>
      </c>
      <c r="M947" s="74">
        <f t="shared" si="260"/>
        <v>1.0139481400000001</v>
      </c>
      <c r="N947" s="74">
        <f t="shared" si="261"/>
        <v>1.0504292129999999</v>
      </c>
      <c r="O947" s="73">
        <f t="shared" si="266"/>
        <v>0</v>
      </c>
      <c r="P947" s="70">
        <f t="shared" si="267"/>
        <v>16.80977128</v>
      </c>
      <c r="Q947" s="70">
        <f t="shared" si="268"/>
        <v>0</v>
      </c>
      <c r="R947" s="75" t="str">
        <f t="shared" si="269"/>
        <v>A+J=</v>
      </c>
      <c r="S947" s="71">
        <f t="shared" si="270"/>
        <v>45551</v>
      </c>
      <c r="T947" s="8"/>
      <c r="U947" s="8"/>
      <c r="V947" s="8"/>
      <c r="W947" s="8"/>
      <c r="X947" s="1"/>
      <c r="Y947" s="8"/>
      <c r="Z947" s="8"/>
      <c r="AA947" s="8"/>
      <c r="AB947" s="8"/>
      <c r="AC947" s="8"/>
      <c r="AD947" s="9"/>
      <c r="AE947" s="8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</row>
    <row r="948" spans="1:191" x14ac:dyDescent="0.15">
      <c r="A948" s="68">
        <f t="shared" si="271"/>
        <v>45497</v>
      </c>
      <c r="B948" s="81">
        <f t="shared" si="262"/>
        <v>350.33579432999989</v>
      </c>
      <c r="C948" s="70">
        <f t="shared" si="258"/>
        <v>333.33399999999989</v>
      </c>
      <c r="D948" s="11">
        <f>IF(VLOOKUP(A948,[1]DI!$A$4:$B$15000,2)=0,D947,VLOOKUP(A948,[1]DI!$A$4:$B$15000,2))</f>
        <v>0.104</v>
      </c>
      <c r="E948" s="70">
        <f t="shared" si="272"/>
        <v>1.0003926999999999</v>
      </c>
      <c r="F948" s="70">
        <f>(TRUNC(PRODUCT($E$12:$E947),16))</f>
        <v>1.4098414466537701</v>
      </c>
      <c r="G948" s="70">
        <f t="shared" si="273"/>
        <v>1.3603438898356499</v>
      </c>
      <c r="H948" s="70">
        <f t="shared" si="274"/>
        <v>1.0363860600000001</v>
      </c>
      <c r="I948" s="69">
        <f t="shared" si="263"/>
        <v>0.04</v>
      </c>
      <c r="J948" s="71">
        <f t="shared" si="264"/>
        <v>45366</v>
      </c>
      <c r="K948" s="72">
        <f t="shared" si="265"/>
        <v>90</v>
      </c>
      <c r="L948" s="73">
        <f t="shared" si="259"/>
        <v>90</v>
      </c>
      <c r="M948" s="74">
        <f t="shared" si="260"/>
        <v>1.0141059610000001</v>
      </c>
      <c r="N948" s="74">
        <f t="shared" si="261"/>
        <v>1.0510052809999999</v>
      </c>
      <c r="O948" s="73">
        <f t="shared" si="266"/>
        <v>0</v>
      </c>
      <c r="P948" s="70">
        <f t="shared" si="267"/>
        <v>17.001794329999999</v>
      </c>
      <c r="Q948" s="70">
        <f t="shared" si="268"/>
        <v>0</v>
      </c>
      <c r="R948" s="75" t="str">
        <f t="shared" si="269"/>
        <v>A+J=</v>
      </c>
      <c r="S948" s="71">
        <f t="shared" si="270"/>
        <v>45551</v>
      </c>
      <c r="T948" s="8"/>
      <c r="U948" s="8"/>
      <c r="V948" s="8"/>
      <c r="W948" s="8"/>
      <c r="X948" s="1"/>
      <c r="Y948" s="8"/>
      <c r="Z948" s="8"/>
      <c r="AA948" s="8"/>
      <c r="AB948" s="8"/>
      <c r="AC948" s="8"/>
      <c r="AD948" s="9"/>
      <c r="AE948" s="8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</row>
    <row r="949" spans="1:191" x14ac:dyDescent="0.15">
      <c r="A949" s="68">
        <f t="shared" si="271"/>
        <v>45498</v>
      </c>
      <c r="B949" s="81">
        <f t="shared" si="262"/>
        <v>350.52792271999988</v>
      </c>
      <c r="C949" s="70">
        <f t="shared" si="258"/>
        <v>333.33399999999989</v>
      </c>
      <c r="D949" s="11">
        <f>IF(VLOOKUP(A949,[1]DI!$A$4:$B$15000,2)=0,D948,VLOOKUP(A949,[1]DI!$A$4:$B$15000,2))</f>
        <v>0.104</v>
      </c>
      <c r="E949" s="70">
        <f t="shared" si="272"/>
        <v>1.0003926999999999</v>
      </c>
      <c r="F949" s="70">
        <f>(TRUNC(PRODUCT($E$12:$E948),16))</f>
        <v>1.41039509138987</v>
      </c>
      <c r="G949" s="70">
        <f t="shared" si="273"/>
        <v>1.3603438898356499</v>
      </c>
      <c r="H949" s="70">
        <f t="shared" si="274"/>
        <v>1.03679305</v>
      </c>
      <c r="I949" s="69">
        <f t="shared" si="263"/>
        <v>0.04</v>
      </c>
      <c r="J949" s="71">
        <f t="shared" si="264"/>
        <v>45366</v>
      </c>
      <c r="K949" s="72">
        <f t="shared" si="265"/>
        <v>91</v>
      </c>
      <c r="L949" s="73">
        <f t="shared" si="259"/>
        <v>91</v>
      </c>
      <c r="M949" s="74">
        <f t="shared" si="260"/>
        <v>1.014263806</v>
      </c>
      <c r="N949" s="74">
        <f t="shared" si="261"/>
        <v>1.0515816650000001</v>
      </c>
      <c r="O949" s="73">
        <f t="shared" si="266"/>
        <v>0</v>
      </c>
      <c r="P949" s="70">
        <f t="shared" si="267"/>
        <v>17.19392272</v>
      </c>
      <c r="Q949" s="70">
        <f t="shared" si="268"/>
        <v>0</v>
      </c>
      <c r="R949" s="75" t="str">
        <f t="shared" si="269"/>
        <v>A+J=</v>
      </c>
      <c r="S949" s="71">
        <f t="shared" si="270"/>
        <v>45551</v>
      </c>
      <c r="T949" s="8"/>
      <c r="U949" s="8"/>
      <c r="V949" s="8"/>
      <c r="W949" s="8"/>
      <c r="X949" s="1"/>
      <c r="Y949" s="8"/>
      <c r="Z949" s="8"/>
      <c r="AA949" s="8"/>
      <c r="AB949" s="8"/>
      <c r="AC949" s="8"/>
      <c r="AD949" s="9"/>
      <c r="AE949" s="8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</row>
    <row r="950" spans="1:191" x14ac:dyDescent="0.15">
      <c r="A950" s="68">
        <f t="shared" si="271"/>
        <v>45499</v>
      </c>
      <c r="B950" s="81">
        <f t="shared" si="262"/>
        <v>350.72015642999986</v>
      </c>
      <c r="C950" s="70">
        <f t="shared" si="258"/>
        <v>333.33399999999989</v>
      </c>
      <c r="D950" s="11">
        <f>IF(VLOOKUP(A950,[1]DI!$A$4:$B$15000,2)=0,D949,VLOOKUP(A950,[1]DI!$A$4:$B$15000,2))</f>
        <v>0.104</v>
      </c>
      <c r="E950" s="70">
        <f t="shared" si="272"/>
        <v>1.0003926999999999</v>
      </c>
      <c r="F950" s="70">
        <f>(TRUNC(PRODUCT($E$12:$E949),16))</f>
        <v>1.4109489535422599</v>
      </c>
      <c r="G950" s="70">
        <f t="shared" si="273"/>
        <v>1.3603438898356499</v>
      </c>
      <c r="H950" s="70">
        <f t="shared" si="274"/>
        <v>1.0372002</v>
      </c>
      <c r="I950" s="69">
        <f t="shared" si="263"/>
        <v>0.04</v>
      </c>
      <c r="J950" s="71">
        <f t="shared" si="264"/>
        <v>45366</v>
      </c>
      <c r="K950" s="72">
        <f t="shared" si="265"/>
        <v>92</v>
      </c>
      <c r="L950" s="73">
        <f t="shared" si="259"/>
        <v>92</v>
      </c>
      <c r="M950" s="74">
        <f t="shared" si="260"/>
        <v>1.014421676</v>
      </c>
      <c r="N950" s="74">
        <f t="shared" si="261"/>
        <v>1.0521583649999999</v>
      </c>
      <c r="O950" s="73">
        <f t="shared" si="266"/>
        <v>0</v>
      </c>
      <c r="P950" s="70">
        <f t="shared" si="267"/>
        <v>17.38615643</v>
      </c>
      <c r="Q950" s="70">
        <f t="shared" si="268"/>
        <v>0</v>
      </c>
      <c r="R950" s="75" t="str">
        <f t="shared" si="269"/>
        <v>A+J=</v>
      </c>
      <c r="S950" s="71">
        <f t="shared" si="270"/>
        <v>45551</v>
      </c>
      <c r="T950" s="8"/>
      <c r="U950" s="8"/>
      <c r="V950" s="8"/>
      <c r="W950" s="8"/>
      <c r="X950" s="1"/>
      <c r="Y950" s="8"/>
      <c r="Z950" s="8"/>
      <c r="AA950" s="8"/>
      <c r="AB950" s="8"/>
      <c r="AC950" s="8"/>
      <c r="AD950" s="9"/>
      <c r="AE950" s="8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</row>
    <row r="951" spans="1:191" x14ac:dyDescent="0.15">
      <c r="A951" s="68">
        <f t="shared" si="271"/>
        <v>45502</v>
      </c>
      <c r="B951" s="81">
        <f t="shared" si="262"/>
        <v>350.91249581999989</v>
      </c>
      <c r="C951" s="70">
        <f t="shared" si="258"/>
        <v>333.33399999999989</v>
      </c>
      <c r="D951" s="11">
        <f>IF(VLOOKUP(A951,[1]DI!$A$4:$B$15000,2)=0,D950,VLOOKUP(A951,[1]DI!$A$4:$B$15000,2))</f>
        <v>0.104</v>
      </c>
      <c r="E951" s="70">
        <f t="shared" si="272"/>
        <v>1.0003926999999999</v>
      </c>
      <c r="F951" s="70">
        <f>(TRUNC(PRODUCT($E$12:$E950),16))</f>
        <v>1.4115030331963201</v>
      </c>
      <c r="G951" s="70">
        <f t="shared" si="273"/>
        <v>1.3603438898356499</v>
      </c>
      <c r="H951" s="70">
        <f t="shared" si="274"/>
        <v>1.03760751</v>
      </c>
      <c r="I951" s="69">
        <f t="shared" si="263"/>
        <v>0.04</v>
      </c>
      <c r="J951" s="71">
        <f t="shared" si="264"/>
        <v>45366</v>
      </c>
      <c r="K951" s="72">
        <f t="shared" si="265"/>
        <v>93</v>
      </c>
      <c r="L951" s="73">
        <f t="shared" si="259"/>
        <v>93</v>
      </c>
      <c r="M951" s="74">
        <f t="shared" si="260"/>
        <v>1.0145795710000001</v>
      </c>
      <c r="N951" s="74">
        <f t="shared" si="261"/>
        <v>1.0527353820000001</v>
      </c>
      <c r="O951" s="73">
        <f t="shared" si="266"/>
        <v>0</v>
      </c>
      <c r="P951" s="70">
        <f t="shared" si="267"/>
        <v>17.578495820000001</v>
      </c>
      <c r="Q951" s="70">
        <f t="shared" si="268"/>
        <v>0</v>
      </c>
      <c r="R951" s="75" t="str">
        <f t="shared" si="269"/>
        <v>A+J=</v>
      </c>
      <c r="S951" s="71">
        <f t="shared" si="270"/>
        <v>45551</v>
      </c>
      <c r="T951" s="8"/>
      <c r="U951" s="8"/>
      <c r="V951" s="8"/>
      <c r="W951" s="8"/>
      <c r="X951" s="1"/>
      <c r="Y951" s="8"/>
      <c r="Z951" s="8"/>
      <c r="AA951" s="8"/>
      <c r="AB951" s="8"/>
      <c r="AC951" s="8"/>
      <c r="AD951" s="9"/>
      <c r="AE951" s="8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</row>
    <row r="952" spans="1:191" x14ac:dyDescent="0.15">
      <c r="A952" s="68">
        <f t="shared" si="271"/>
        <v>45503</v>
      </c>
      <c r="B952" s="81">
        <f t="shared" si="262"/>
        <v>351.10494053999992</v>
      </c>
      <c r="C952" s="70">
        <f t="shared" si="258"/>
        <v>333.33399999999989</v>
      </c>
      <c r="D952" s="11">
        <f>IF(VLOOKUP(A952,[1]DI!$A$4:$B$15000,2)=0,D951,VLOOKUP(A952,[1]DI!$A$4:$B$15000,2))</f>
        <v>0.104</v>
      </c>
      <c r="E952" s="70">
        <f t="shared" si="272"/>
        <v>1.0003926999999999</v>
      </c>
      <c r="F952" s="70">
        <f>(TRUNC(PRODUCT($E$12:$E951),16))</f>
        <v>1.41205733043745</v>
      </c>
      <c r="G952" s="70">
        <f t="shared" si="273"/>
        <v>1.3603438898356499</v>
      </c>
      <c r="H952" s="70">
        <f t="shared" si="274"/>
        <v>1.03801498</v>
      </c>
      <c r="I952" s="69">
        <f t="shared" si="263"/>
        <v>0.04</v>
      </c>
      <c r="J952" s="71">
        <f t="shared" si="264"/>
        <v>45366</v>
      </c>
      <c r="K952" s="72">
        <f t="shared" si="265"/>
        <v>94</v>
      </c>
      <c r="L952" s="73">
        <f t="shared" si="259"/>
        <v>94</v>
      </c>
      <c r="M952" s="74">
        <f t="shared" si="260"/>
        <v>1.0147374899999999</v>
      </c>
      <c r="N952" s="74">
        <f t="shared" si="261"/>
        <v>1.0533127149999999</v>
      </c>
      <c r="O952" s="73">
        <f t="shared" si="266"/>
        <v>0</v>
      </c>
      <c r="P952" s="70">
        <f t="shared" si="267"/>
        <v>17.770940540000002</v>
      </c>
      <c r="Q952" s="70">
        <f t="shared" si="268"/>
        <v>0</v>
      </c>
      <c r="R952" s="75" t="str">
        <f t="shared" si="269"/>
        <v>A+J=</v>
      </c>
      <c r="S952" s="71">
        <f t="shared" si="270"/>
        <v>45551</v>
      </c>
      <c r="T952" s="8"/>
      <c r="U952" s="8"/>
      <c r="V952" s="8"/>
      <c r="W952" s="8"/>
      <c r="X952" s="1"/>
      <c r="Y952" s="8"/>
      <c r="Z952" s="8"/>
      <c r="AA952" s="8"/>
      <c r="AB952" s="8"/>
      <c r="AC952" s="8"/>
      <c r="AD952" s="9"/>
      <c r="AE952" s="8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</row>
    <row r="953" spans="1:191" x14ac:dyDescent="0.15">
      <c r="A953" s="68">
        <f t="shared" si="271"/>
        <v>45504</v>
      </c>
      <c r="B953" s="81">
        <f t="shared" si="262"/>
        <v>351.29748758999989</v>
      </c>
      <c r="C953" s="70">
        <f t="shared" si="258"/>
        <v>333.33399999999989</v>
      </c>
      <c r="D953" s="11">
        <f>IF(VLOOKUP(A953,[1]DI!$A$4:$B$15000,2)=0,D952,VLOOKUP(A953,[1]DI!$A$4:$B$15000,2))</f>
        <v>0.104</v>
      </c>
      <c r="E953" s="70">
        <f t="shared" si="272"/>
        <v>1.0003926999999999</v>
      </c>
      <c r="F953" s="70">
        <f>(TRUNC(PRODUCT($E$12:$E952),16))</f>
        <v>1.4126118453511201</v>
      </c>
      <c r="G953" s="70">
        <f t="shared" si="273"/>
        <v>1.3603438898356499</v>
      </c>
      <c r="H953" s="70">
        <f t="shared" si="274"/>
        <v>1.0384226000000001</v>
      </c>
      <c r="I953" s="69">
        <f t="shared" si="263"/>
        <v>0.04</v>
      </c>
      <c r="J953" s="71">
        <f t="shared" si="264"/>
        <v>45366</v>
      </c>
      <c r="K953" s="72">
        <f t="shared" si="265"/>
        <v>95</v>
      </c>
      <c r="L953" s="73">
        <f t="shared" si="259"/>
        <v>95</v>
      </c>
      <c r="M953" s="74">
        <f t="shared" si="260"/>
        <v>1.014895434</v>
      </c>
      <c r="N953" s="74">
        <f t="shared" si="261"/>
        <v>1.0538903550000001</v>
      </c>
      <c r="O953" s="73">
        <f t="shared" si="266"/>
        <v>0</v>
      </c>
      <c r="P953" s="70">
        <f t="shared" si="267"/>
        <v>17.96348759</v>
      </c>
      <c r="Q953" s="70">
        <f t="shared" si="268"/>
        <v>0</v>
      </c>
      <c r="R953" s="75" t="str">
        <f t="shared" si="269"/>
        <v>A+J=</v>
      </c>
      <c r="S953" s="71">
        <f t="shared" si="270"/>
        <v>45551</v>
      </c>
      <c r="T953" s="8"/>
      <c r="U953" s="8"/>
      <c r="V953" s="8"/>
      <c r="W953" s="8"/>
      <c r="X953" s="1"/>
      <c r="Y953" s="8"/>
      <c r="Z953" s="8"/>
      <c r="AA953" s="8"/>
      <c r="AB953" s="8"/>
      <c r="AC953" s="8"/>
      <c r="AD953" s="9"/>
      <c r="AE953" s="8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</row>
    <row r="954" spans="1:191" x14ac:dyDescent="0.15">
      <c r="A954" s="68">
        <f t="shared" si="271"/>
        <v>45505</v>
      </c>
      <c r="B954" s="81">
        <f t="shared" si="262"/>
        <v>351.49014330999989</v>
      </c>
      <c r="C954" s="70">
        <f t="shared" ref="C954:C997" si="275">(C953-Q953)</f>
        <v>333.33399999999989</v>
      </c>
      <c r="D954" s="11">
        <f>IF(VLOOKUP(A954,[1]DI!$A$4:$B$15000,2)=0,D953,VLOOKUP(A954,[1]DI!$A$4:$B$15000,2))</f>
        <v>0.104</v>
      </c>
      <c r="E954" s="70">
        <f t="shared" si="272"/>
        <v>1.0003926999999999</v>
      </c>
      <c r="F954" s="70">
        <f>(TRUNC(PRODUCT($E$12:$E953),16))</f>
        <v>1.41316657802279</v>
      </c>
      <c r="G954" s="70">
        <f t="shared" si="273"/>
        <v>1.3603438898356499</v>
      </c>
      <c r="H954" s="70">
        <f t="shared" si="274"/>
        <v>1.03883039</v>
      </c>
      <c r="I954" s="69">
        <f t="shared" si="263"/>
        <v>0.04</v>
      </c>
      <c r="J954" s="71">
        <f t="shared" si="264"/>
        <v>45366</v>
      </c>
      <c r="K954" s="72">
        <f t="shared" si="265"/>
        <v>96</v>
      </c>
      <c r="L954" s="73">
        <f t="shared" ref="L954:L997" si="276">IF(AND(K954=1,K953=1),1,IF(K954&gt;0,IF(K954=K953,K954+1,K954),0))</f>
        <v>96</v>
      </c>
      <c r="M954" s="74">
        <f t="shared" ref="M954:M997" si="277">ROUND((I954+1)^(L954/252),9)</f>
        <v>1.0150534019999999</v>
      </c>
      <c r="N954" s="74">
        <f t="shared" ref="N954:N997" si="278">ROUND(H954*M954,9)</f>
        <v>1.0544683210000001</v>
      </c>
      <c r="O954" s="73">
        <f t="shared" si="266"/>
        <v>0</v>
      </c>
      <c r="P954" s="70">
        <f t="shared" si="267"/>
        <v>18.156143310000001</v>
      </c>
      <c r="Q954" s="70">
        <f t="shared" si="268"/>
        <v>0</v>
      </c>
      <c r="R954" s="75" t="str">
        <f t="shared" si="269"/>
        <v>A+J=</v>
      </c>
      <c r="S954" s="71">
        <f t="shared" si="270"/>
        <v>45551</v>
      </c>
      <c r="T954" s="8"/>
      <c r="U954" s="8"/>
      <c r="V954" s="8"/>
      <c r="W954" s="8"/>
      <c r="X954" s="1"/>
      <c r="Y954" s="8"/>
      <c r="Z954" s="8"/>
      <c r="AA954" s="8"/>
      <c r="AB954" s="8"/>
      <c r="AC954" s="8"/>
      <c r="AD954" s="9"/>
      <c r="AE954" s="8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</row>
    <row r="955" spans="1:191" x14ac:dyDescent="0.15">
      <c r="A955" s="68">
        <f t="shared" si="271"/>
        <v>45506</v>
      </c>
      <c r="B955" s="81">
        <f t="shared" si="262"/>
        <v>351.68290502999992</v>
      </c>
      <c r="C955" s="70">
        <f t="shared" si="275"/>
        <v>333.33399999999989</v>
      </c>
      <c r="D955" s="11">
        <f>IF(VLOOKUP(A955,[1]DI!$A$4:$B$15000,2)=0,D954,VLOOKUP(A955,[1]DI!$A$4:$B$15000,2))</f>
        <v>0.104</v>
      </c>
      <c r="E955" s="70">
        <f t="shared" si="272"/>
        <v>1.0003926999999999</v>
      </c>
      <c r="F955" s="70">
        <f>(TRUNC(PRODUCT($E$12:$E954),16))</f>
        <v>1.4137215285379701</v>
      </c>
      <c r="G955" s="70">
        <f t="shared" si="273"/>
        <v>1.3603438898356499</v>
      </c>
      <c r="H955" s="70">
        <f t="shared" si="274"/>
        <v>1.03923834</v>
      </c>
      <c r="I955" s="69">
        <f t="shared" si="263"/>
        <v>0.04</v>
      </c>
      <c r="J955" s="71">
        <f t="shared" si="264"/>
        <v>45366</v>
      </c>
      <c r="K955" s="72">
        <f t="shared" si="265"/>
        <v>97</v>
      </c>
      <c r="L955" s="73">
        <f t="shared" si="276"/>
        <v>97</v>
      </c>
      <c r="M955" s="74">
        <f t="shared" si="277"/>
        <v>1.0152113949999999</v>
      </c>
      <c r="N955" s="74">
        <f t="shared" si="278"/>
        <v>1.055046605</v>
      </c>
      <c r="O955" s="73">
        <f t="shared" si="266"/>
        <v>0</v>
      </c>
      <c r="P955" s="70">
        <f t="shared" si="267"/>
        <v>18.348905030000001</v>
      </c>
      <c r="Q955" s="70">
        <f t="shared" si="268"/>
        <v>0</v>
      </c>
      <c r="R955" s="75" t="str">
        <f t="shared" si="269"/>
        <v>A+J=</v>
      </c>
      <c r="S955" s="71">
        <f t="shared" si="270"/>
        <v>45551</v>
      </c>
      <c r="T955" s="8"/>
      <c r="U955" s="8"/>
      <c r="V955" s="8"/>
      <c r="W955" s="8"/>
      <c r="X955" s="1"/>
      <c r="Y955" s="8"/>
      <c r="Z955" s="8"/>
      <c r="AA955" s="8"/>
      <c r="AB955" s="8"/>
      <c r="AC955" s="8"/>
      <c r="AD955" s="9"/>
      <c r="AE955" s="8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</row>
    <row r="956" spans="1:191" x14ac:dyDescent="0.15">
      <c r="A956" s="68">
        <f t="shared" si="271"/>
        <v>45509</v>
      </c>
      <c r="B956" s="81">
        <f t="shared" si="262"/>
        <v>351.87577240999991</v>
      </c>
      <c r="C956" s="70">
        <f t="shared" si="275"/>
        <v>333.33399999999989</v>
      </c>
      <c r="D956" s="11">
        <f>IF(VLOOKUP(A956,[1]DI!$A$4:$B$15000,2)=0,D955,VLOOKUP(A956,[1]DI!$A$4:$B$15000,2))</f>
        <v>0.104</v>
      </c>
      <c r="E956" s="70">
        <f t="shared" si="272"/>
        <v>1.0003926999999999</v>
      </c>
      <c r="F956" s="70">
        <f>(TRUNC(PRODUCT($E$12:$E955),16))</f>
        <v>1.41427669698223</v>
      </c>
      <c r="G956" s="70">
        <f t="shared" si="273"/>
        <v>1.3603438898356499</v>
      </c>
      <c r="H956" s="70">
        <f t="shared" si="274"/>
        <v>1.03964645</v>
      </c>
      <c r="I956" s="69">
        <f t="shared" si="263"/>
        <v>0.04</v>
      </c>
      <c r="J956" s="71">
        <f t="shared" si="264"/>
        <v>45366</v>
      </c>
      <c r="K956" s="72">
        <f t="shared" si="265"/>
        <v>98</v>
      </c>
      <c r="L956" s="73">
        <f t="shared" si="276"/>
        <v>98</v>
      </c>
      <c r="M956" s="74">
        <f t="shared" si="277"/>
        <v>1.0153694129999999</v>
      </c>
      <c r="N956" s="74">
        <f t="shared" si="278"/>
        <v>1.055625206</v>
      </c>
      <c r="O956" s="73">
        <f t="shared" si="266"/>
        <v>0</v>
      </c>
      <c r="P956" s="70">
        <f t="shared" si="267"/>
        <v>18.54177241</v>
      </c>
      <c r="Q956" s="70">
        <f t="shared" si="268"/>
        <v>0</v>
      </c>
      <c r="R956" s="75" t="str">
        <f t="shared" si="269"/>
        <v>A+J=</v>
      </c>
      <c r="S956" s="71">
        <f t="shared" si="270"/>
        <v>45551</v>
      </c>
      <c r="T956" s="8"/>
      <c r="U956" s="8"/>
      <c r="V956" s="8"/>
      <c r="W956" s="8"/>
      <c r="X956" s="1"/>
      <c r="Y956" s="8"/>
      <c r="Z956" s="8"/>
      <c r="AA956" s="8"/>
      <c r="AB956" s="8"/>
      <c r="AC956" s="8"/>
      <c r="AD956" s="9"/>
      <c r="AE956" s="8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</row>
    <row r="957" spans="1:191" x14ac:dyDescent="0.15">
      <c r="A957" s="68">
        <f t="shared" si="271"/>
        <v>45510</v>
      </c>
      <c r="B957" s="81">
        <f t="shared" si="262"/>
        <v>352.06874512999991</v>
      </c>
      <c r="C957" s="70">
        <f t="shared" si="275"/>
        <v>333.33399999999989</v>
      </c>
      <c r="D957" s="11">
        <f>IF(VLOOKUP(A957,[1]DI!$A$4:$B$15000,2)=0,D956,VLOOKUP(A957,[1]DI!$A$4:$B$15000,2))</f>
        <v>0.104</v>
      </c>
      <c r="E957" s="70">
        <f t="shared" si="272"/>
        <v>1.0003926999999999</v>
      </c>
      <c r="F957" s="70">
        <f>(TRUNC(PRODUCT($E$12:$E956),16))</f>
        <v>1.4148320834411401</v>
      </c>
      <c r="G957" s="70">
        <f t="shared" si="273"/>
        <v>1.3603438898356499</v>
      </c>
      <c r="H957" s="70">
        <f t="shared" si="274"/>
        <v>1.0400547200000001</v>
      </c>
      <c r="I957" s="69">
        <f t="shared" si="263"/>
        <v>0.04</v>
      </c>
      <c r="J957" s="71">
        <f t="shared" si="264"/>
        <v>45366</v>
      </c>
      <c r="K957" s="72">
        <f t="shared" si="265"/>
        <v>99</v>
      </c>
      <c r="L957" s="73">
        <f t="shared" si="276"/>
        <v>99</v>
      </c>
      <c r="M957" s="74">
        <f t="shared" si="277"/>
        <v>1.015527455</v>
      </c>
      <c r="N957" s="74">
        <f t="shared" si="278"/>
        <v>1.0562041230000001</v>
      </c>
      <c r="O957" s="73">
        <f t="shared" si="266"/>
        <v>0</v>
      </c>
      <c r="P957" s="70">
        <f t="shared" si="267"/>
        <v>18.73474513</v>
      </c>
      <c r="Q957" s="70">
        <f t="shared" si="268"/>
        <v>0</v>
      </c>
      <c r="R957" s="75" t="str">
        <f t="shared" si="269"/>
        <v>A+J=</v>
      </c>
      <c r="S957" s="71">
        <f t="shared" si="270"/>
        <v>45551</v>
      </c>
      <c r="T957" s="8"/>
      <c r="U957" s="8"/>
      <c r="V957" s="8"/>
      <c r="W957" s="8"/>
      <c r="X957" s="1"/>
      <c r="Y957" s="8"/>
      <c r="Z957" s="8"/>
      <c r="AA957" s="8"/>
      <c r="AB957" s="8"/>
      <c r="AC957" s="8"/>
      <c r="AD957" s="9"/>
      <c r="AE957" s="8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</row>
    <row r="958" spans="1:191" x14ac:dyDescent="0.15">
      <c r="A958" s="68">
        <f t="shared" si="271"/>
        <v>45511</v>
      </c>
      <c r="B958" s="81">
        <f t="shared" si="262"/>
        <v>352.26182351999989</v>
      </c>
      <c r="C958" s="70">
        <f t="shared" si="275"/>
        <v>333.33399999999989</v>
      </c>
      <c r="D958" s="11">
        <f>IF(VLOOKUP(A958,[1]DI!$A$4:$B$15000,2)=0,D957,VLOOKUP(A958,[1]DI!$A$4:$B$15000,2))</f>
        <v>0.104</v>
      </c>
      <c r="E958" s="70">
        <f t="shared" si="272"/>
        <v>1.0003926999999999</v>
      </c>
      <c r="F958" s="70">
        <f>(TRUNC(PRODUCT($E$12:$E957),16))</f>
        <v>1.4153876880003</v>
      </c>
      <c r="G958" s="70">
        <f t="shared" si="273"/>
        <v>1.3603438898356499</v>
      </c>
      <c r="H958" s="70">
        <f t="shared" si="274"/>
        <v>1.0404631499999999</v>
      </c>
      <c r="I958" s="69">
        <f t="shared" si="263"/>
        <v>0.04</v>
      </c>
      <c r="J958" s="71">
        <f t="shared" si="264"/>
        <v>45366</v>
      </c>
      <c r="K958" s="72">
        <f t="shared" si="265"/>
        <v>100</v>
      </c>
      <c r="L958" s="73">
        <f t="shared" si="276"/>
        <v>100</v>
      </c>
      <c r="M958" s="74">
        <f t="shared" si="277"/>
        <v>1.015685521</v>
      </c>
      <c r="N958" s="74">
        <f t="shared" si="278"/>
        <v>1.056783357</v>
      </c>
      <c r="O958" s="73">
        <f t="shared" si="266"/>
        <v>0</v>
      </c>
      <c r="P958" s="70">
        <f t="shared" si="267"/>
        <v>18.92782352</v>
      </c>
      <c r="Q958" s="70">
        <f t="shared" si="268"/>
        <v>0</v>
      </c>
      <c r="R958" s="75" t="str">
        <f t="shared" si="269"/>
        <v>A+J=</v>
      </c>
      <c r="S958" s="71">
        <f t="shared" si="270"/>
        <v>45551</v>
      </c>
      <c r="T958" s="8"/>
      <c r="U958" s="8"/>
      <c r="V958" s="8"/>
      <c r="W958" s="8"/>
      <c r="X958" s="1"/>
      <c r="Y958" s="8"/>
      <c r="Z958" s="8"/>
      <c r="AA958" s="8"/>
      <c r="AB958" s="8"/>
      <c r="AC958" s="8"/>
      <c r="AD958" s="9"/>
      <c r="AE958" s="8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</row>
    <row r="959" spans="1:191" x14ac:dyDescent="0.15">
      <c r="A959" s="68">
        <f t="shared" si="271"/>
        <v>45512</v>
      </c>
      <c r="B959" s="81">
        <f t="shared" si="262"/>
        <v>352.45500789999988</v>
      </c>
      <c r="C959" s="70">
        <f t="shared" si="275"/>
        <v>333.33399999999989</v>
      </c>
      <c r="D959" s="11">
        <f>IF(VLOOKUP(A959,[1]DI!$A$4:$B$15000,2)=0,D958,VLOOKUP(A959,[1]DI!$A$4:$B$15000,2))</f>
        <v>0.104</v>
      </c>
      <c r="E959" s="70">
        <f t="shared" si="272"/>
        <v>1.0003926999999999</v>
      </c>
      <c r="F959" s="70">
        <f>(TRUNC(PRODUCT($E$12:$E958),16))</f>
        <v>1.4159435107453799</v>
      </c>
      <c r="G959" s="70">
        <f t="shared" si="273"/>
        <v>1.3603438898356499</v>
      </c>
      <c r="H959" s="70">
        <f t="shared" si="274"/>
        <v>1.04087174</v>
      </c>
      <c r="I959" s="69">
        <f t="shared" si="263"/>
        <v>0.04</v>
      </c>
      <c r="J959" s="71">
        <f t="shared" si="264"/>
        <v>45366</v>
      </c>
      <c r="K959" s="72">
        <f t="shared" si="265"/>
        <v>101</v>
      </c>
      <c r="L959" s="73">
        <f t="shared" si="276"/>
        <v>101</v>
      </c>
      <c r="M959" s="74">
        <f t="shared" si="277"/>
        <v>1.0158436129999999</v>
      </c>
      <c r="N959" s="74">
        <f t="shared" si="278"/>
        <v>1.0573629090000001</v>
      </c>
      <c r="O959" s="73">
        <f t="shared" si="266"/>
        <v>0</v>
      </c>
      <c r="P959" s="70">
        <f t="shared" si="267"/>
        <v>19.121007899999999</v>
      </c>
      <c r="Q959" s="70">
        <f t="shared" si="268"/>
        <v>0</v>
      </c>
      <c r="R959" s="75" t="str">
        <f t="shared" si="269"/>
        <v>A+J=</v>
      </c>
      <c r="S959" s="71">
        <f t="shared" si="270"/>
        <v>45551</v>
      </c>
      <c r="T959" s="8"/>
      <c r="U959" s="8"/>
      <c r="V959" s="8"/>
      <c r="W959" s="8"/>
      <c r="X959" s="1"/>
      <c r="Y959" s="8"/>
      <c r="Z959" s="8"/>
      <c r="AA959" s="8"/>
      <c r="AB959" s="8"/>
      <c r="AC959" s="8"/>
      <c r="AD959" s="9"/>
      <c r="AE959" s="8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</row>
    <row r="960" spans="1:191" x14ac:dyDescent="0.15">
      <c r="A960" s="68">
        <f t="shared" si="271"/>
        <v>45513</v>
      </c>
      <c r="B960" s="81">
        <f t="shared" si="262"/>
        <v>352.64829795999987</v>
      </c>
      <c r="C960" s="70">
        <f t="shared" si="275"/>
        <v>333.33399999999989</v>
      </c>
      <c r="D960" s="11">
        <f>IF(VLOOKUP(A960,[1]DI!$A$4:$B$15000,2)=0,D959,VLOOKUP(A960,[1]DI!$A$4:$B$15000,2))</f>
        <v>0.104</v>
      </c>
      <c r="E960" s="70">
        <f t="shared" si="272"/>
        <v>1.0003926999999999</v>
      </c>
      <c r="F960" s="70">
        <f>(TRUNC(PRODUCT($E$12:$E959),16))</f>
        <v>1.41649955176205</v>
      </c>
      <c r="G960" s="70">
        <f t="shared" si="273"/>
        <v>1.3603438898356499</v>
      </c>
      <c r="H960" s="70">
        <f t="shared" si="274"/>
        <v>1.0412804899999999</v>
      </c>
      <c r="I960" s="69">
        <f t="shared" si="263"/>
        <v>0.04</v>
      </c>
      <c r="J960" s="71">
        <f t="shared" si="264"/>
        <v>45366</v>
      </c>
      <c r="K960" s="72">
        <f t="shared" si="265"/>
        <v>102</v>
      </c>
      <c r="L960" s="73">
        <f t="shared" si="276"/>
        <v>102</v>
      </c>
      <c r="M960" s="74">
        <f t="shared" si="277"/>
        <v>1.0160017290000001</v>
      </c>
      <c r="N960" s="74">
        <f t="shared" si="278"/>
        <v>1.0579427779999999</v>
      </c>
      <c r="O960" s="73">
        <f t="shared" si="266"/>
        <v>0</v>
      </c>
      <c r="P960" s="70">
        <f t="shared" si="267"/>
        <v>19.314297960000001</v>
      </c>
      <c r="Q960" s="70">
        <f t="shared" si="268"/>
        <v>0</v>
      </c>
      <c r="R960" s="75" t="str">
        <f t="shared" si="269"/>
        <v>A+J=</v>
      </c>
      <c r="S960" s="71">
        <f t="shared" si="270"/>
        <v>45551</v>
      </c>
      <c r="T960" s="8"/>
      <c r="U960" s="8"/>
      <c r="V960" s="8"/>
      <c r="W960" s="8"/>
      <c r="X960" s="1"/>
      <c r="Y960" s="8"/>
      <c r="Z960" s="8"/>
      <c r="AA960" s="8"/>
      <c r="AB960" s="8"/>
      <c r="AC960" s="8"/>
      <c r="AD960" s="9"/>
      <c r="AE960" s="8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</row>
    <row r="961" spans="1:191" x14ac:dyDescent="0.15">
      <c r="A961" s="68">
        <f t="shared" si="271"/>
        <v>45516</v>
      </c>
      <c r="B961" s="81">
        <f t="shared" si="262"/>
        <v>352.84169367999988</v>
      </c>
      <c r="C961" s="70">
        <f t="shared" si="275"/>
        <v>333.33399999999989</v>
      </c>
      <c r="D961" s="11">
        <f>IF(VLOOKUP(A961,[1]DI!$A$4:$B$15000,2)=0,D960,VLOOKUP(A961,[1]DI!$A$4:$B$15000,2))</f>
        <v>0.104</v>
      </c>
      <c r="E961" s="70">
        <f t="shared" si="272"/>
        <v>1.0003926999999999</v>
      </c>
      <c r="F961" s="70">
        <f>(TRUNC(PRODUCT($E$12:$E960),16))</f>
        <v>1.4170558111360301</v>
      </c>
      <c r="G961" s="70">
        <f t="shared" si="273"/>
        <v>1.3603438898356499</v>
      </c>
      <c r="H961" s="70">
        <f t="shared" si="274"/>
        <v>1.0416894000000001</v>
      </c>
      <c r="I961" s="69">
        <f t="shared" si="263"/>
        <v>0.04</v>
      </c>
      <c r="J961" s="71">
        <f t="shared" si="264"/>
        <v>45366</v>
      </c>
      <c r="K961" s="72">
        <f t="shared" si="265"/>
        <v>103</v>
      </c>
      <c r="L961" s="73">
        <f t="shared" si="276"/>
        <v>103</v>
      </c>
      <c r="M961" s="74">
        <f t="shared" si="277"/>
        <v>1.016159869</v>
      </c>
      <c r="N961" s="74">
        <f t="shared" si="278"/>
        <v>1.058522964</v>
      </c>
      <c r="O961" s="73">
        <f t="shared" si="266"/>
        <v>0</v>
      </c>
      <c r="P961" s="70">
        <f t="shared" si="267"/>
        <v>19.507693679999999</v>
      </c>
      <c r="Q961" s="70">
        <f t="shared" si="268"/>
        <v>0</v>
      </c>
      <c r="R961" s="75" t="str">
        <f t="shared" si="269"/>
        <v>A+J=</v>
      </c>
      <c r="S961" s="71">
        <f t="shared" si="270"/>
        <v>45551</v>
      </c>
      <c r="T961" s="8"/>
      <c r="U961" s="8"/>
      <c r="V961" s="8"/>
      <c r="W961" s="8"/>
      <c r="X961" s="1"/>
      <c r="Y961" s="8"/>
      <c r="Z961" s="8"/>
      <c r="AA961" s="8"/>
      <c r="AB961" s="8"/>
      <c r="AC961" s="8"/>
      <c r="AD961" s="9"/>
      <c r="AE961" s="8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</row>
    <row r="962" spans="1:191" x14ac:dyDescent="0.15">
      <c r="A962" s="68">
        <f t="shared" si="271"/>
        <v>45517</v>
      </c>
      <c r="B962" s="81">
        <f t="shared" si="262"/>
        <v>353.03519539999991</v>
      </c>
      <c r="C962" s="70">
        <f t="shared" si="275"/>
        <v>333.33399999999989</v>
      </c>
      <c r="D962" s="11">
        <f>IF(VLOOKUP(A962,[1]DI!$A$4:$B$15000,2)=0,D961,VLOOKUP(A962,[1]DI!$A$4:$B$15000,2))</f>
        <v>0.104</v>
      </c>
      <c r="E962" s="70">
        <f t="shared" si="272"/>
        <v>1.0003926999999999</v>
      </c>
      <c r="F962" s="70">
        <f>(TRUNC(PRODUCT($E$12:$E961),16))</f>
        <v>1.41761228895306</v>
      </c>
      <c r="G962" s="70">
        <f t="shared" si="273"/>
        <v>1.3603438898356499</v>
      </c>
      <c r="H962" s="70">
        <f t="shared" si="274"/>
        <v>1.04209847</v>
      </c>
      <c r="I962" s="69">
        <f t="shared" si="263"/>
        <v>0.04</v>
      </c>
      <c r="J962" s="71">
        <f t="shared" si="264"/>
        <v>45366</v>
      </c>
      <c r="K962" s="72">
        <f t="shared" si="265"/>
        <v>104</v>
      </c>
      <c r="L962" s="73">
        <f t="shared" si="276"/>
        <v>104</v>
      </c>
      <c r="M962" s="74">
        <f t="shared" si="277"/>
        <v>1.016318034</v>
      </c>
      <c r="N962" s="74">
        <f t="shared" si="278"/>
        <v>1.059103468</v>
      </c>
      <c r="O962" s="73">
        <f t="shared" si="266"/>
        <v>0</v>
      </c>
      <c r="P962" s="70">
        <f t="shared" si="267"/>
        <v>19.7011954</v>
      </c>
      <c r="Q962" s="70">
        <f t="shared" si="268"/>
        <v>0</v>
      </c>
      <c r="R962" s="75" t="str">
        <f t="shared" si="269"/>
        <v>A+J=</v>
      </c>
      <c r="S962" s="71">
        <f t="shared" si="270"/>
        <v>45551</v>
      </c>
      <c r="T962" s="8"/>
      <c r="U962" s="8"/>
      <c r="V962" s="8"/>
      <c r="W962" s="8"/>
      <c r="X962" s="1"/>
      <c r="Y962" s="8"/>
      <c r="Z962" s="8"/>
      <c r="AA962" s="8"/>
      <c r="AB962" s="8"/>
      <c r="AC962" s="8"/>
      <c r="AD962" s="9"/>
      <c r="AE962" s="8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</row>
    <row r="963" spans="1:191" x14ac:dyDescent="0.15">
      <c r="A963" s="68">
        <f t="shared" si="271"/>
        <v>45518</v>
      </c>
      <c r="B963" s="81">
        <f t="shared" si="262"/>
        <v>353.2288031199999</v>
      </c>
      <c r="C963" s="70">
        <f t="shared" si="275"/>
        <v>333.33399999999989</v>
      </c>
      <c r="D963" s="11">
        <f>IF(VLOOKUP(A963,[1]DI!$A$4:$B$15000,2)=0,D962,VLOOKUP(A963,[1]DI!$A$4:$B$15000,2))</f>
        <v>0.104</v>
      </c>
      <c r="E963" s="70">
        <f t="shared" si="272"/>
        <v>1.0003926999999999</v>
      </c>
      <c r="F963" s="70">
        <f>(TRUNC(PRODUCT($E$12:$E962),16))</f>
        <v>1.4181689852989301</v>
      </c>
      <c r="G963" s="70">
        <f t="shared" si="273"/>
        <v>1.3603438898356499</v>
      </c>
      <c r="H963" s="70">
        <f t="shared" si="274"/>
        <v>1.0425077</v>
      </c>
      <c r="I963" s="69">
        <f t="shared" si="263"/>
        <v>0.04</v>
      </c>
      <c r="J963" s="71">
        <f t="shared" si="264"/>
        <v>45366</v>
      </c>
      <c r="K963" s="72">
        <f t="shared" si="265"/>
        <v>105</v>
      </c>
      <c r="L963" s="73">
        <f t="shared" si="276"/>
        <v>105</v>
      </c>
      <c r="M963" s="74">
        <f t="shared" si="277"/>
        <v>1.016476224</v>
      </c>
      <c r="N963" s="74">
        <f t="shared" si="278"/>
        <v>1.0596842900000001</v>
      </c>
      <c r="O963" s="73">
        <f t="shared" si="266"/>
        <v>0</v>
      </c>
      <c r="P963" s="70">
        <f t="shared" si="267"/>
        <v>19.894803119999999</v>
      </c>
      <c r="Q963" s="70">
        <f t="shared" si="268"/>
        <v>0</v>
      </c>
      <c r="R963" s="75" t="str">
        <f t="shared" si="269"/>
        <v>A+J=</v>
      </c>
      <c r="S963" s="71">
        <f t="shared" si="270"/>
        <v>45551</v>
      </c>
      <c r="T963" s="8"/>
      <c r="U963" s="8"/>
      <c r="V963" s="8"/>
      <c r="W963" s="8"/>
      <c r="X963" s="1"/>
      <c r="Y963" s="8"/>
      <c r="Z963" s="8"/>
      <c r="AA963" s="8"/>
      <c r="AB963" s="8"/>
      <c r="AC963" s="8"/>
      <c r="AD963" s="9"/>
      <c r="AE963" s="8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</row>
    <row r="964" spans="1:191" x14ac:dyDescent="0.15">
      <c r="A964" s="68">
        <f t="shared" si="271"/>
        <v>45519</v>
      </c>
      <c r="B964" s="81">
        <f t="shared" si="262"/>
        <v>353.42252016999987</v>
      </c>
      <c r="C964" s="70">
        <f t="shared" si="275"/>
        <v>333.33399999999989</v>
      </c>
      <c r="D964" s="11">
        <f>IF(VLOOKUP(A964,[1]DI!$A$4:$B$15000,2)=0,D963,VLOOKUP(A964,[1]DI!$A$4:$B$15000,2))</f>
        <v>0.104</v>
      </c>
      <c r="E964" s="70">
        <f t="shared" si="272"/>
        <v>1.0003926999999999</v>
      </c>
      <c r="F964" s="70">
        <f>(TRUNC(PRODUCT($E$12:$E963),16))</f>
        <v>1.4187259002594601</v>
      </c>
      <c r="G964" s="70">
        <f t="shared" si="273"/>
        <v>1.3603438898356499</v>
      </c>
      <c r="H964" s="70">
        <f t="shared" si="274"/>
        <v>1.0429170999999999</v>
      </c>
      <c r="I964" s="69">
        <f t="shared" si="263"/>
        <v>0.04</v>
      </c>
      <c r="J964" s="71">
        <f t="shared" si="264"/>
        <v>45366</v>
      </c>
      <c r="K964" s="72">
        <f t="shared" si="265"/>
        <v>106</v>
      </c>
      <c r="L964" s="73">
        <f t="shared" si="276"/>
        <v>106</v>
      </c>
      <c r="M964" s="74">
        <f t="shared" si="277"/>
        <v>1.0166344380000001</v>
      </c>
      <c r="N964" s="74">
        <f t="shared" si="278"/>
        <v>1.06026544</v>
      </c>
      <c r="O964" s="73">
        <f t="shared" si="266"/>
        <v>0</v>
      </c>
      <c r="P964" s="70">
        <f t="shared" si="267"/>
        <v>20.088520169999999</v>
      </c>
      <c r="Q964" s="70">
        <f t="shared" si="268"/>
        <v>0</v>
      </c>
      <c r="R964" s="75" t="str">
        <f t="shared" si="269"/>
        <v>A+J=</v>
      </c>
      <c r="S964" s="71">
        <f t="shared" si="270"/>
        <v>45551</v>
      </c>
      <c r="T964" s="8"/>
      <c r="U964" s="8"/>
      <c r="V964" s="8"/>
      <c r="W964" s="8"/>
      <c r="X964" s="1"/>
      <c r="Y964" s="8"/>
      <c r="Z964" s="8"/>
      <c r="AA964" s="8"/>
      <c r="AB964" s="8"/>
      <c r="AC964" s="8"/>
      <c r="AD964" s="9"/>
      <c r="AE964" s="8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</row>
    <row r="965" spans="1:191" x14ac:dyDescent="0.15">
      <c r="A965" s="68">
        <f t="shared" si="271"/>
        <v>45520</v>
      </c>
      <c r="B965" s="81">
        <f t="shared" si="262"/>
        <v>353.61633955999991</v>
      </c>
      <c r="C965" s="70">
        <f t="shared" si="275"/>
        <v>333.33399999999989</v>
      </c>
      <c r="D965" s="11">
        <f>IF(VLOOKUP(A965,[1]DI!$A$4:$B$15000,2)=0,D964,VLOOKUP(A965,[1]DI!$A$4:$B$15000,2))</f>
        <v>0.104</v>
      </c>
      <c r="E965" s="70">
        <f t="shared" si="272"/>
        <v>1.0003926999999999</v>
      </c>
      <c r="F965" s="70">
        <f>(TRUNC(PRODUCT($E$12:$E964),16))</f>
        <v>1.41928303392049</v>
      </c>
      <c r="G965" s="70">
        <f t="shared" si="273"/>
        <v>1.3603438898356499</v>
      </c>
      <c r="H965" s="70">
        <f t="shared" si="274"/>
        <v>1.04332665</v>
      </c>
      <c r="I965" s="69">
        <f t="shared" si="263"/>
        <v>0.04</v>
      </c>
      <c r="J965" s="71">
        <f t="shared" si="264"/>
        <v>45366</v>
      </c>
      <c r="K965" s="72">
        <f t="shared" si="265"/>
        <v>107</v>
      </c>
      <c r="L965" s="73">
        <f t="shared" si="276"/>
        <v>107</v>
      </c>
      <c r="M965" s="74">
        <f t="shared" si="277"/>
        <v>1.016792677</v>
      </c>
      <c r="N965" s="74">
        <f t="shared" si="278"/>
        <v>1.060846897</v>
      </c>
      <c r="O965" s="73">
        <f t="shared" si="266"/>
        <v>0</v>
      </c>
      <c r="P965" s="70">
        <f t="shared" si="267"/>
        <v>20.28233956</v>
      </c>
      <c r="Q965" s="70">
        <f t="shared" si="268"/>
        <v>0</v>
      </c>
      <c r="R965" s="75" t="str">
        <f t="shared" si="269"/>
        <v>A+J=</v>
      </c>
      <c r="S965" s="71">
        <f t="shared" si="270"/>
        <v>45551</v>
      </c>
      <c r="T965" s="8"/>
      <c r="U965" s="8"/>
      <c r="V965" s="8"/>
      <c r="W965" s="8"/>
      <c r="X965" s="1"/>
      <c r="Y965" s="8"/>
      <c r="Z965" s="8"/>
      <c r="AA965" s="8"/>
      <c r="AB965" s="8"/>
      <c r="AC965" s="8"/>
      <c r="AD965" s="9"/>
      <c r="AE965" s="8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</row>
    <row r="966" spans="1:191" x14ac:dyDescent="0.15">
      <c r="A966" s="68">
        <f t="shared" si="271"/>
        <v>45523</v>
      </c>
      <c r="B966" s="81">
        <f t="shared" si="262"/>
        <v>353.8102652799999</v>
      </c>
      <c r="C966" s="70">
        <f t="shared" si="275"/>
        <v>333.33399999999989</v>
      </c>
      <c r="D966" s="11">
        <f>IF(VLOOKUP(A966,[1]DI!$A$4:$B$15000,2)=0,D965,VLOOKUP(A966,[1]DI!$A$4:$B$15000,2))</f>
        <v>0.104</v>
      </c>
      <c r="E966" s="70">
        <f t="shared" si="272"/>
        <v>1.0003926999999999</v>
      </c>
      <c r="F966" s="70">
        <f>(TRUNC(PRODUCT($E$12:$E965),16))</f>
        <v>1.4198403863679101</v>
      </c>
      <c r="G966" s="70">
        <f t="shared" si="273"/>
        <v>1.3603438898356499</v>
      </c>
      <c r="H966" s="70">
        <f t="shared" si="274"/>
        <v>1.04373636</v>
      </c>
      <c r="I966" s="69">
        <f t="shared" si="263"/>
        <v>0.04</v>
      </c>
      <c r="J966" s="71">
        <f t="shared" si="264"/>
        <v>45366</v>
      </c>
      <c r="K966" s="72">
        <f t="shared" si="265"/>
        <v>108</v>
      </c>
      <c r="L966" s="73">
        <f t="shared" si="276"/>
        <v>108</v>
      </c>
      <c r="M966" s="74">
        <f t="shared" si="277"/>
        <v>1.0169509409999999</v>
      </c>
      <c r="N966" s="74">
        <f t="shared" si="278"/>
        <v>1.061428673</v>
      </c>
      <c r="O966" s="73">
        <f t="shared" si="266"/>
        <v>0</v>
      </c>
      <c r="P966" s="70">
        <f t="shared" si="267"/>
        <v>20.47626528</v>
      </c>
      <c r="Q966" s="70">
        <f t="shared" si="268"/>
        <v>0</v>
      </c>
      <c r="R966" s="75" t="str">
        <f t="shared" si="269"/>
        <v>A+J=</v>
      </c>
      <c r="S966" s="71">
        <f t="shared" si="270"/>
        <v>45551</v>
      </c>
      <c r="T966" s="8"/>
      <c r="U966" s="8"/>
      <c r="V966" s="8"/>
      <c r="W966" s="8"/>
      <c r="X966" s="1"/>
      <c r="Y966" s="8"/>
      <c r="Z966" s="8"/>
      <c r="AA966" s="8"/>
      <c r="AB966" s="8"/>
      <c r="AC966" s="8"/>
      <c r="AD966" s="9"/>
      <c r="AE966" s="8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</row>
    <row r="967" spans="1:191" x14ac:dyDescent="0.15">
      <c r="A967" s="68">
        <f t="shared" si="271"/>
        <v>45524</v>
      </c>
      <c r="B967" s="81">
        <f t="shared" si="262"/>
        <v>354.00430033999987</v>
      </c>
      <c r="C967" s="70">
        <f t="shared" si="275"/>
        <v>333.33399999999989</v>
      </c>
      <c r="D967" s="11">
        <f>IF(VLOOKUP(A967,[1]DI!$A$4:$B$15000,2)=0,D966,VLOOKUP(A967,[1]DI!$A$4:$B$15000,2))</f>
        <v>0.104</v>
      </c>
      <c r="E967" s="70">
        <f t="shared" si="272"/>
        <v>1.0003926999999999</v>
      </c>
      <c r="F967" s="70">
        <f>(TRUNC(PRODUCT($E$12:$E966),16))</f>
        <v>1.42039795768764</v>
      </c>
      <c r="G967" s="70">
        <f t="shared" si="273"/>
        <v>1.3603438898356499</v>
      </c>
      <c r="H967" s="70">
        <f t="shared" si="274"/>
        <v>1.0441462399999999</v>
      </c>
      <c r="I967" s="69">
        <f t="shared" si="263"/>
        <v>0.04</v>
      </c>
      <c r="J967" s="71">
        <f t="shared" si="264"/>
        <v>45366</v>
      </c>
      <c r="K967" s="72">
        <f t="shared" si="265"/>
        <v>109</v>
      </c>
      <c r="L967" s="73">
        <f t="shared" si="276"/>
        <v>109</v>
      </c>
      <c r="M967" s="74">
        <f t="shared" si="277"/>
        <v>1.0171092289999999</v>
      </c>
      <c r="N967" s="74">
        <f t="shared" si="278"/>
        <v>1.062010777</v>
      </c>
      <c r="O967" s="73">
        <f t="shared" si="266"/>
        <v>0</v>
      </c>
      <c r="P967" s="70">
        <f t="shared" si="267"/>
        <v>20.670300340000001</v>
      </c>
      <c r="Q967" s="70">
        <f t="shared" si="268"/>
        <v>0</v>
      </c>
      <c r="R967" s="75" t="str">
        <f t="shared" si="269"/>
        <v>A+J=</v>
      </c>
      <c r="S967" s="71">
        <f t="shared" si="270"/>
        <v>45551</v>
      </c>
      <c r="T967" s="8"/>
      <c r="U967" s="8"/>
      <c r="V967" s="8"/>
      <c r="W967" s="8"/>
      <c r="X967" s="1"/>
      <c r="Y967" s="8"/>
      <c r="Z967" s="8"/>
      <c r="AA967" s="8"/>
      <c r="AB967" s="8"/>
      <c r="AC967" s="8"/>
      <c r="AD967" s="9"/>
      <c r="AE967" s="8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</row>
    <row r="968" spans="1:191" x14ac:dyDescent="0.15">
      <c r="A968" s="68">
        <f t="shared" si="271"/>
        <v>45525</v>
      </c>
      <c r="B968" s="81">
        <f t="shared" si="262"/>
        <v>354.19844138999991</v>
      </c>
      <c r="C968" s="70">
        <f t="shared" si="275"/>
        <v>333.33399999999989</v>
      </c>
      <c r="D968" s="11">
        <f>IF(VLOOKUP(A968,[1]DI!$A$4:$B$15000,2)=0,D967,VLOOKUP(A968,[1]DI!$A$4:$B$15000,2))</f>
        <v>0.104</v>
      </c>
      <c r="E968" s="70">
        <f t="shared" si="272"/>
        <v>1.0003926999999999</v>
      </c>
      <c r="F968" s="70">
        <f>(TRUNC(PRODUCT($E$12:$E967),16))</f>
        <v>1.4209557479656201</v>
      </c>
      <c r="G968" s="70">
        <f t="shared" si="273"/>
        <v>1.3603438898356499</v>
      </c>
      <c r="H968" s="70">
        <f t="shared" si="274"/>
        <v>1.0445562799999999</v>
      </c>
      <c r="I968" s="69">
        <f t="shared" si="263"/>
        <v>0.04</v>
      </c>
      <c r="J968" s="71">
        <f t="shared" si="264"/>
        <v>45366</v>
      </c>
      <c r="K968" s="72">
        <f t="shared" si="265"/>
        <v>110</v>
      </c>
      <c r="L968" s="73">
        <f t="shared" si="276"/>
        <v>110</v>
      </c>
      <c r="M968" s="74">
        <f t="shared" si="277"/>
        <v>1.0172675419999999</v>
      </c>
      <c r="N968" s="74">
        <f t="shared" si="278"/>
        <v>1.0625931989999999</v>
      </c>
      <c r="O968" s="73">
        <f t="shared" si="266"/>
        <v>0</v>
      </c>
      <c r="P968" s="70">
        <f t="shared" si="267"/>
        <v>20.86444139</v>
      </c>
      <c r="Q968" s="70">
        <f t="shared" si="268"/>
        <v>0</v>
      </c>
      <c r="R968" s="75" t="str">
        <f t="shared" si="269"/>
        <v>A+J=</v>
      </c>
      <c r="S968" s="71">
        <f t="shared" si="270"/>
        <v>45551</v>
      </c>
      <c r="T968" s="8"/>
      <c r="U968" s="8"/>
      <c r="V968" s="8"/>
      <c r="W968" s="8"/>
      <c r="X968" s="1"/>
      <c r="Y968" s="8"/>
      <c r="Z968" s="8"/>
      <c r="AA968" s="8"/>
      <c r="AB968" s="8"/>
      <c r="AC968" s="8"/>
      <c r="AD968" s="9"/>
      <c r="AE968" s="8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</row>
    <row r="969" spans="1:191" x14ac:dyDescent="0.15">
      <c r="A969" s="68">
        <f t="shared" si="271"/>
        <v>45526</v>
      </c>
      <c r="B969" s="81">
        <f t="shared" si="262"/>
        <v>354.39268544999987</v>
      </c>
      <c r="C969" s="70">
        <f t="shared" si="275"/>
        <v>333.33399999999989</v>
      </c>
      <c r="D969" s="11">
        <f>IF(VLOOKUP(A969,[1]DI!$A$4:$B$15000,2)=0,D968,VLOOKUP(A969,[1]DI!$A$4:$B$15000,2))</f>
        <v>0.104</v>
      </c>
      <c r="E969" s="70">
        <f t="shared" si="272"/>
        <v>1.0003926999999999</v>
      </c>
      <c r="F969" s="70">
        <f>(TRUNC(PRODUCT($E$12:$E968),16))</f>
        <v>1.42151375728785</v>
      </c>
      <c r="G969" s="70">
        <f t="shared" si="273"/>
        <v>1.3603438898356499</v>
      </c>
      <c r="H969" s="70">
        <f t="shared" si="274"/>
        <v>1.0449664700000001</v>
      </c>
      <c r="I969" s="69">
        <f t="shared" si="263"/>
        <v>0.04</v>
      </c>
      <c r="J969" s="71">
        <f t="shared" si="264"/>
        <v>45366</v>
      </c>
      <c r="K969" s="72">
        <f t="shared" si="265"/>
        <v>111</v>
      </c>
      <c r="L969" s="73">
        <f t="shared" si="276"/>
        <v>111</v>
      </c>
      <c r="M969" s="74">
        <f t="shared" si="277"/>
        <v>1.01742588</v>
      </c>
      <c r="N969" s="74">
        <f t="shared" si="278"/>
        <v>1.0631759300000001</v>
      </c>
      <c r="O969" s="73">
        <f t="shared" si="266"/>
        <v>0</v>
      </c>
      <c r="P969" s="70">
        <f t="shared" si="267"/>
        <v>21.058685449999999</v>
      </c>
      <c r="Q969" s="70">
        <f t="shared" si="268"/>
        <v>0</v>
      </c>
      <c r="R969" s="75" t="str">
        <f t="shared" si="269"/>
        <v>A+J=</v>
      </c>
      <c r="S969" s="71">
        <f t="shared" si="270"/>
        <v>45551</v>
      </c>
      <c r="T969" s="8"/>
      <c r="U969" s="8"/>
      <c r="V969" s="8"/>
      <c r="W969" s="8"/>
      <c r="X969" s="1"/>
      <c r="Y969" s="8"/>
      <c r="Z969" s="8"/>
      <c r="AA969" s="8"/>
      <c r="AB969" s="8"/>
      <c r="AC969" s="8"/>
      <c r="AD969" s="9"/>
      <c r="AE969" s="8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</row>
    <row r="970" spans="1:191" x14ac:dyDescent="0.15">
      <c r="A970" s="68">
        <f t="shared" si="271"/>
        <v>45527</v>
      </c>
      <c r="B970" s="81">
        <f t="shared" si="262"/>
        <v>354.58703882999987</v>
      </c>
      <c r="C970" s="70">
        <f t="shared" si="275"/>
        <v>333.33399999999989</v>
      </c>
      <c r="D970" s="11">
        <f>IF(VLOOKUP(A970,[1]DI!$A$4:$B$15000,2)=0,D969,VLOOKUP(A970,[1]DI!$A$4:$B$15000,2))</f>
        <v>0.104</v>
      </c>
      <c r="E970" s="70">
        <f t="shared" si="272"/>
        <v>1.0003926999999999</v>
      </c>
      <c r="F970" s="70">
        <f>(TRUNC(PRODUCT($E$12:$E969),16))</f>
        <v>1.4220719857403299</v>
      </c>
      <c r="G970" s="70">
        <f t="shared" si="273"/>
        <v>1.3603438898356499</v>
      </c>
      <c r="H970" s="70">
        <f t="shared" si="274"/>
        <v>1.0453768299999999</v>
      </c>
      <c r="I970" s="69">
        <f t="shared" si="263"/>
        <v>0.04</v>
      </c>
      <c r="J970" s="71">
        <f t="shared" si="264"/>
        <v>45366</v>
      </c>
      <c r="K970" s="72">
        <f t="shared" si="265"/>
        <v>112</v>
      </c>
      <c r="L970" s="73">
        <f t="shared" si="276"/>
        <v>112</v>
      </c>
      <c r="M970" s="74">
        <f t="shared" si="277"/>
        <v>1.0175842420000001</v>
      </c>
      <c r="N970" s="74">
        <f t="shared" si="278"/>
        <v>1.0637589890000001</v>
      </c>
      <c r="O970" s="73">
        <f t="shared" si="266"/>
        <v>0</v>
      </c>
      <c r="P970" s="70">
        <f t="shared" si="267"/>
        <v>21.253038830000001</v>
      </c>
      <c r="Q970" s="70">
        <f t="shared" si="268"/>
        <v>0</v>
      </c>
      <c r="R970" s="75" t="str">
        <f t="shared" si="269"/>
        <v>A+J=</v>
      </c>
      <c r="S970" s="71">
        <f t="shared" si="270"/>
        <v>45551</v>
      </c>
      <c r="T970" s="8"/>
      <c r="U970" s="8"/>
      <c r="V970" s="8"/>
      <c r="W970" s="8"/>
      <c r="X970" s="1"/>
      <c r="Y970" s="8"/>
      <c r="Z970" s="8"/>
      <c r="AA970" s="8"/>
      <c r="AB970" s="8"/>
      <c r="AC970" s="8"/>
      <c r="AD970" s="9"/>
      <c r="AE970" s="8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</row>
    <row r="971" spans="1:191" x14ac:dyDescent="0.15">
      <c r="A971" s="68">
        <f t="shared" si="271"/>
        <v>45530</v>
      </c>
      <c r="B971" s="81">
        <f t="shared" si="262"/>
        <v>354.78149855999987</v>
      </c>
      <c r="C971" s="70">
        <f t="shared" si="275"/>
        <v>333.33399999999989</v>
      </c>
      <c r="D971" s="11">
        <f>IF(VLOOKUP(A971,[1]DI!$A$4:$B$15000,2)=0,D970,VLOOKUP(A971,[1]DI!$A$4:$B$15000,2))</f>
        <v>0.104</v>
      </c>
      <c r="E971" s="70">
        <f t="shared" si="272"/>
        <v>1.0003926999999999</v>
      </c>
      <c r="F971" s="70">
        <f>(TRUNC(PRODUCT($E$12:$E970),16))</f>
        <v>1.42263043340913</v>
      </c>
      <c r="G971" s="70">
        <f t="shared" si="273"/>
        <v>1.3603438898356499</v>
      </c>
      <c r="H971" s="70">
        <f t="shared" si="274"/>
        <v>1.0457873499999999</v>
      </c>
      <c r="I971" s="69">
        <f t="shared" si="263"/>
        <v>0.04</v>
      </c>
      <c r="J971" s="71">
        <f t="shared" si="264"/>
        <v>45366</v>
      </c>
      <c r="K971" s="72">
        <f t="shared" si="265"/>
        <v>113</v>
      </c>
      <c r="L971" s="73">
        <f t="shared" si="276"/>
        <v>113</v>
      </c>
      <c r="M971" s="74">
        <f t="shared" si="277"/>
        <v>1.017742629</v>
      </c>
      <c r="N971" s="74">
        <f t="shared" si="278"/>
        <v>1.0643423670000001</v>
      </c>
      <c r="O971" s="73">
        <f t="shared" si="266"/>
        <v>0</v>
      </c>
      <c r="P971" s="70">
        <f t="shared" si="267"/>
        <v>21.44749856</v>
      </c>
      <c r="Q971" s="70">
        <f t="shared" si="268"/>
        <v>0</v>
      </c>
      <c r="R971" s="75" t="str">
        <f t="shared" si="269"/>
        <v>A+J=</v>
      </c>
      <c r="S971" s="71">
        <f t="shared" si="270"/>
        <v>45551</v>
      </c>
      <c r="T971" s="8"/>
      <c r="U971" s="8"/>
      <c r="V971" s="8"/>
      <c r="W971" s="8"/>
      <c r="X971" s="1"/>
      <c r="Y971" s="8"/>
      <c r="Z971" s="8"/>
      <c r="AA971" s="8"/>
      <c r="AB971" s="8"/>
      <c r="AC971" s="8"/>
      <c r="AD971" s="9"/>
      <c r="AE971" s="8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</row>
    <row r="972" spans="1:191" x14ac:dyDescent="0.15">
      <c r="A972" s="68">
        <f t="shared" si="271"/>
        <v>45531</v>
      </c>
      <c r="B972" s="81">
        <f t="shared" si="262"/>
        <v>354.97606427999989</v>
      </c>
      <c r="C972" s="70">
        <f t="shared" si="275"/>
        <v>333.33399999999989</v>
      </c>
      <c r="D972" s="11">
        <f>IF(VLOOKUP(A972,[1]DI!$A$4:$B$15000,2)=0,D971,VLOOKUP(A972,[1]DI!$A$4:$B$15000,2))</f>
        <v>0.104</v>
      </c>
      <c r="E972" s="70">
        <f t="shared" si="272"/>
        <v>1.0003926999999999</v>
      </c>
      <c r="F972" s="70">
        <f>(TRUNC(PRODUCT($E$12:$E971),16))</f>
        <v>1.4231891003803301</v>
      </c>
      <c r="G972" s="70">
        <f t="shared" si="273"/>
        <v>1.3603438898356499</v>
      </c>
      <c r="H972" s="70">
        <f t="shared" si="274"/>
        <v>1.04619803</v>
      </c>
      <c r="I972" s="69">
        <f t="shared" si="263"/>
        <v>0.04</v>
      </c>
      <c r="J972" s="71">
        <f t="shared" si="264"/>
        <v>45366</v>
      </c>
      <c r="K972" s="72">
        <f t="shared" si="265"/>
        <v>114</v>
      </c>
      <c r="L972" s="73">
        <f t="shared" si="276"/>
        <v>114</v>
      </c>
      <c r="M972" s="74">
        <f t="shared" si="277"/>
        <v>1.0179010399999999</v>
      </c>
      <c r="N972" s="74">
        <f t="shared" si="278"/>
        <v>1.0649260629999999</v>
      </c>
      <c r="O972" s="73">
        <f t="shared" si="266"/>
        <v>0</v>
      </c>
      <c r="P972" s="70">
        <f t="shared" si="267"/>
        <v>21.64206428</v>
      </c>
      <c r="Q972" s="70">
        <f t="shared" si="268"/>
        <v>0</v>
      </c>
      <c r="R972" s="75" t="str">
        <f t="shared" si="269"/>
        <v>A+J=</v>
      </c>
      <c r="S972" s="71">
        <f t="shared" si="270"/>
        <v>45551</v>
      </c>
      <c r="T972" s="8"/>
      <c r="U972" s="8"/>
      <c r="V972" s="8"/>
      <c r="W972" s="8"/>
      <c r="X972" s="1"/>
      <c r="Y972" s="8"/>
      <c r="Z972" s="8"/>
      <c r="AA972" s="8"/>
      <c r="AB972" s="8"/>
      <c r="AC972" s="8"/>
      <c r="AD972" s="9"/>
      <c r="AE972" s="8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</row>
    <row r="973" spans="1:191" x14ac:dyDescent="0.15">
      <c r="A973" s="68">
        <f t="shared" si="271"/>
        <v>45532</v>
      </c>
      <c r="B973" s="81">
        <f t="shared" ref="B973:B997" si="279">C973+P973</f>
        <v>355.17073666999988</v>
      </c>
      <c r="C973" s="70">
        <f t="shared" si="275"/>
        <v>333.33399999999989</v>
      </c>
      <c r="D973" s="11">
        <f>IF(VLOOKUP(A973,[1]DI!$A$4:$B$15000,2)=0,D972,VLOOKUP(A973,[1]DI!$A$4:$B$15000,2))</f>
        <v>0.104</v>
      </c>
      <c r="E973" s="70">
        <f t="shared" si="272"/>
        <v>1.0003926999999999</v>
      </c>
      <c r="F973" s="70">
        <f>(TRUNC(PRODUCT($E$12:$E972),16))</f>
        <v>1.42374798674005</v>
      </c>
      <c r="G973" s="70">
        <f t="shared" si="273"/>
        <v>1.3603438898356499</v>
      </c>
      <c r="H973" s="70">
        <f t="shared" si="274"/>
        <v>1.04660887</v>
      </c>
      <c r="I973" s="69">
        <f t="shared" ref="I973:I997" si="280">I972</f>
        <v>0.04</v>
      </c>
      <c r="J973" s="71">
        <f t="shared" ref="J973:J997" si="281">IF(O972&gt;0,VLOOKUP(O972,U$12:AE$48,2),J972)</f>
        <v>45366</v>
      </c>
      <c r="K973" s="72">
        <f t="shared" ref="K973:K997" si="282">IF(A973&gt;J973,IF(NETWORKDAYS(J973,A973,$U$72:$U$436)-1=0,1,NETWORKDAYS(J973,A973,$U$72:$U$436)-1),0)</f>
        <v>115</v>
      </c>
      <c r="L973" s="73">
        <f t="shared" si="276"/>
        <v>115</v>
      </c>
      <c r="M973" s="74">
        <f t="shared" si="277"/>
        <v>1.018059477</v>
      </c>
      <c r="N973" s="74">
        <f t="shared" si="278"/>
        <v>1.0655100790000001</v>
      </c>
      <c r="O973" s="73">
        <f t="shared" ref="O973:O997" si="283">IF(VLOOKUP(A973,V$12:AC$60,8)=VLOOKUP(A972,V$12:AC$60,8),0,VLOOKUP(A973,V$12:AC$60,8))</f>
        <v>0</v>
      </c>
      <c r="P973" s="70">
        <f t="shared" ref="P973:P997" si="284">TRUNC(((N973-1)*C973),8)</f>
        <v>21.836736670000001</v>
      </c>
      <c r="Q973" s="70">
        <f t="shared" ref="Q973:Q997" si="285">IF(O973&gt;0,VLOOKUP(O973,$U$12:$Z$60,6),0)</f>
        <v>0</v>
      </c>
      <c r="R973" s="75" t="str">
        <f t="shared" ref="R973:R997" si="286">IF(O972&gt;0,VLOOKUP(O972,U$12:AE$60,10),R972)</f>
        <v>A+J=</v>
      </c>
      <c r="S973" s="71">
        <f t="shared" ref="S973:S997" si="287">IF(O972&gt;0,VLOOKUP(O972,U$12:AE$60,11),S972)</f>
        <v>45551</v>
      </c>
      <c r="T973" s="8"/>
      <c r="U973" s="8"/>
      <c r="V973" s="8"/>
      <c r="W973" s="8"/>
      <c r="X973" s="1"/>
      <c r="Y973" s="8"/>
      <c r="Z973" s="8"/>
      <c r="AA973" s="8"/>
      <c r="AB973" s="8"/>
      <c r="AC973" s="8"/>
      <c r="AD973" s="9"/>
      <c r="AE973" s="8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</row>
    <row r="974" spans="1:191" x14ac:dyDescent="0.15">
      <c r="A974" s="68">
        <f t="shared" ref="A974:A997" si="288">WORKDAY(A973,1,$U$72:$U$214)</f>
        <v>45533</v>
      </c>
      <c r="B974" s="81">
        <f t="shared" si="279"/>
        <v>355.36551805999989</v>
      </c>
      <c r="C974" s="70">
        <f t="shared" si="275"/>
        <v>333.33399999999989</v>
      </c>
      <c r="D974" s="11">
        <f>IF(VLOOKUP(A974,[1]DI!$A$4:$B$15000,2)=0,D973,VLOOKUP(A974,[1]DI!$A$4:$B$15000,2))</f>
        <v>0.104</v>
      </c>
      <c r="E974" s="70">
        <f t="shared" ref="E974:E997" si="289">IF(A974&lt;A$10,1,ROUND(((1+D974)^(1/252)),8))</f>
        <v>1.0003926999999999</v>
      </c>
      <c r="F974" s="70">
        <f>(TRUNC(PRODUCT($E$12:$E973),16))</f>
        <v>1.4243070925744501</v>
      </c>
      <c r="G974" s="70">
        <f t="shared" ref="G974:G997" si="290">IF(O973&gt;0,F973,G973)</f>
        <v>1.3603438898356499</v>
      </c>
      <c r="H974" s="70">
        <f t="shared" ref="H974:H997" si="291">ROUND(F974/G974,8)</f>
        <v>1.0470198799999999</v>
      </c>
      <c r="I974" s="69">
        <f t="shared" si="280"/>
        <v>0.04</v>
      </c>
      <c r="J974" s="71">
        <f t="shared" si="281"/>
        <v>45366</v>
      </c>
      <c r="K974" s="72">
        <f t="shared" si="282"/>
        <v>116</v>
      </c>
      <c r="L974" s="73">
        <f t="shared" si="276"/>
        <v>116</v>
      </c>
      <c r="M974" s="74">
        <f t="shared" si="277"/>
        <v>1.018217937</v>
      </c>
      <c r="N974" s="74">
        <f t="shared" si="278"/>
        <v>1.0660944219999999</v>
      </c>
      <c r="O974" s="73">
        <f t="shared" si="283"/>
        <v>0</v>
      </c>
      <c r="P974" s="70">
        <f t="shared" si="284"/>
        <v>22.03151806</v>
      </c>
      <c r="Q974" s="70">
        <f t="shared" si="285"/>
        <v>0</v>
      </c>
      <c r="R974" s="75" t="str">
        <f t="shared" si="286"/>
        <v>A+J=</v>
      </c>
      <c r="S974" s="71">
        <f t="shared" si="287"/>
        <v>45551</v>
      </c>
      <c r="T974" s="8"/>
      <c r="U974" s="8"/>
      <c r="V974" s="8"/>
      <c r="W974" s="8"/>
      <c r="X974" s="1"/>
      <c r="Y974" s="8"/>
      <c r="Z974" s="8"/>
      <c r="AA974" s="8"/>
      <c r="AB974" s="8"/>
      <c r="AC974" s="8"/>
      <c r="AD974" s="9"/>
      <c r="AE974" s="8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</row>
    <row r="975" spans="1:191" x14ac:dyDescent="0.15">
      <c r="A975" s="68">
        <f t="shared" si="288"/>
        <v>45534</v>
      </c>
      <c r="B975" s="81">
        <f t="shared" si="279"/>
        <v>355.56040310999987</v>
      </c>
      <c r="C975" s="70">
        <f t="shared" si="275"/>
        <v>333.33399999999989</v>
      </c>
      <c r="D975" s="11">
        <f>IF(VLOOKUP(A975,[1]DI!$A$4:$B$15000,2)=0,D974,VLOOKUP(A975,[1]DI!$A$4:$B$15000,2))</f>
        <v>0.104</v>
      </c>
      <c r="E975" s="70">
        <f t="shared" si="289"/>
        <v>1.0003926999999999</v>
      </c>
      <c r="F975" s="70">
        <f>(TRUNC(PRODUCT($E$12:$E974),16))</f>
        <v>1.4248664179696999</v>
      </c>
      <c r="G975" s="70">
        <f t="shared" si="290"/>
        <v>1.3603438898356499</v>
      </c>
      <c r="H975" s="70">
        <f t="shared" si="291"/>
        <v>1.04743104</v>
      </c>
      <c r="I975" s="69">
        <f t="shared" si="280"/>
        <v>0.04</v>
      </c>
      <c r="J975" s="71">
        <f t="shared" si="281"/>
        <v>45366</v>
      </c>
      <c r="K975" s="72">
        <f t="shared" si="282"/>
        <v>117</v>
      </c>
      <c r="L975" s="73">
        <f t="shared" si="276"/>
        <v>117</v>
      </c>
      <c r="M975" s="74">
        <f t="shared" si="277"/>
        <v>1.0183764230000001</v>
      </c>
      <c r="N975" s="74">
        <f t="shared" si="278"/>
        <v>1.066679076</v>
      </c>
      <c r="O975" s="73">
        <f t="shared" si="283"/>
        <v>0</v>
      </c>
      <c r="P975" s="70">
        <f t="shared" si="284"/>
        <v>22.22640311</v>
      </c>
      <c r="Q975" s="70">
        <f t="shared" si="285"/>
        <v>0</v>
      </c>
      <c r="R975" s="75" t="str">
        <f t="shared" si="286"/>
        <v>A+J=</v>
      </c>
      <c r="S975" s="71">
        <f t="shared" si="287"/>
        <v>45551</v>
      </c>
      <c r="T975" s="8"/>
      <c r="U975" s="8"/>
      <c r="V975" s="8"/>
      <c r="W975" s="8"/>
      <c r="X975" s="1"/>
      <c r="Y975" s="8"/>
      <c r="Z975" s="8"/>
      <c r="AA975" s="8"/>
      <c r="AB975" s="8"/>
      <c r="AC975" s="8"/>
      <c r="AD975" s="9"/>
      <c r="AE975" s="8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</row>
    <row r="976" spans="1:191" x14ac:dyDescent="0.15">
      <c r="A976" s="68">
        <f t="shared" si="288"/>
        <v>45537</v>
      </c>
      <c r="B976" s="81">
        <f t="shared" si="279"/>
        <v>355.7553974999999</v>
      </c>
      <c r="C976" s="70">
        <f t="shared" si="275"/>
        <v>333.33399999999989</v>
      </c>
      <c r="D976" s="11">
        <f>IF(VLOOKUP(A976,[1]DI!$A$4:$B$15000,2)=0,D975,VLOOKUP(A976,[1]DI!$A$4:$B$15000,2))</f>
        <v>0.104</v>
      </c>
      <c r="E976" s="70">
        <f t="shared" si="289"/>
        <v>1.0003926999999999</v>
      </c>
      <c r="F976" s="70">
        <f>(TRUNC(PRODUCT($E$12:$E975),16))</f>
        <v>1.4254259630120401</v>
      </c>
      <c r="G976" s="70">
        <f t="shared" si="290"/>
        <v>1.3603438898356499</v>
      </c>
      <c r="H976" s="70">
        <f t="shared" si="291"/>
        <v>1.0478423699999999</v>
      </c>
      <c r="I976" s="69">
        <f t="shared" si="280"/>
        <v>0.04</v>
      </c>
      <c r="J976" s="71">
        <f t="shared" si="281"/>
        <v>45366</v>
      </c>
      <c r="K976" s="72">
        <f t="shared" si="282"/>
        <v>118</v>
      </c>
      <c r="L976" s="73">
        <f t="shared" si="276"/>
        <v>118</v>
      </c>
      <c r="M976" s="74">
        <f t="shared" si="277"/>
        <v>1.018534933</v>
      </c>
      <c r="N976" s="74">
        <f t="shared" si="278"/>
        <v>1.0672640579999999</v>
      </c>
      <c r="O976" s="73">
        <f t="shared" si="283"/>
        <v>0</v>
      </c>
      <c r="P976" s="70">
        <f t="shared" si="284"/>
        <v>22.421397500000001</v>
      </c>
      <c r="Q976" s="70">
        <f t="shared" si="285"/>
        <v>0</v>
      </c>
      <c r="R976" s="75" t="str">
        <f t="shared" si="286"/>
        <v>A+J=</v>
      </c>
      <c r="S976" s="71">
        <f t="shared" si="287"/>
        <v>45551</v>
      </c>
      <c r="T976" s="8"/>
      <c r="U976" s="8"/>
      <c r="V976" s="8"/>
      <c r="W976" s="8"/>
      <c r="X976" s="1"/>
      <c r="Y976" s="8"/>
      <c r="Z976" s="8"/>
      <c r="AA976" s="8"/>
      <c r="AB976" s="8"/>
      <c r="AC976" s="8"/>
      <c r="AD976" s="9"/>
      <c r="AE976" s="8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</row>
    <row r="977" spans="1:191" x14ac:dyDescent="0.15">
      <c r="A977" s="68">
        <f t="shared" si="288"/>
        <v>45538</v>
      </c>
      <c r="B977" s="81">
        <f t="shared" si="279"/>
        <v>355.95049855999991</v>
      </c>
      <c r="C977" s="70">
        <f t="shared" si="275"/>
        <v>333.33399999999989</v>
      </c>
      <c r="D977" s="11">
        <f>IF(VLOOKUP(A977,[1]DI!$A$4:$B$15000,2)=0,D976,VLOOKUP(A977,[1]DI!$A$4:$B$15000,2))</f>
        <v>0.104</v>
      </c>
      <c r="E977" s="70">
        <f t="shared" si="289"/>
        <v>1.0003926999999999</v>
      </c>
      <c r="F977" s="70">
        <f>(TRUNC(PRODUCT($E$12:$E976),16))</f>
        <v>1.4259857277877099</v>
      </c>
      <c r="G977" s="70">
        <f t="shared" si="290"/>
        <v>1.3603438898356499</v>
      </c>
      <c r="H977" s="70">
        <f t="shared" si="291"/>
        <v>1.04825386</v>
      </c>
      <c r="I977" s="69">
        <f t="shared" si="280"/>
        <v>0.04</v>
      </c>
      <c r="J977" s="71">
        <f t="shared" si="281"/>
        <v>45366</v>
      </c>
      <c r="K977" s="72">
        <f t="shared" si="282"/>
        <v>119</v>
      </c>
      <c r="L977" s="73">
        <f t="shared" si="276"/>
        <v>119</v>
      </c>
      <c r="M977" s="74">
        <f t="shared" si="277"/>
        <v>1.0186934679999999</v>
      </c>
      <c r="N977" s="74">
        <f t="shared" si="278"/>
        <v>1.0678493600000001</v>
      </c>
      <c r="O977" s="73">
        <f t="shared" si="283"/>
        <v>0</v>
      </c>
      <c r="P977" s="70">
        <f t="shared" si="284"/>
        <v>22.61649856</v>
      </c>
      <c r="Q977" s="70">
        <f t="shared" si="285"/>
        <v>0</v>
      </c>
      <c r="R977" s="75" t="str">
        <f t="shared" si="286"/>
        <v>A+J=</v>
      </c>
      <c r="S977" s="71">
        <f t="shared" si="287"/>
        <v>45551</v>
      </c>
      <c r="T977" s="8"/>
      <c r="U977" s="8"/>
      <c r="V977" s="8"/>
      <c r="W977" s="8"/>
      <c r="X977" s="1"/>
      <c r="Y977" s="8"/>
      <c r="Z977" s="8"/>
      <c r="AA977" s="8"/>
      <c r="AB977" s="8"/>
      <c r="AC977" s="8"/>
      <c r="AD977" s="9"/>
      <c r="AE977" s="8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</row>
    <row r="978" spans="1:191" x14ac:dyDescent="0.15">
      <c r="A978" s="68">
        <f t="shared" si="288"/>
        <v>45539</v>
      </c>
      <c r="B978" s="81">
        <f t="shared" si="279"/>
        <v>356.14570594999986</v>
      </c>
      <c r="C978" s="70">
        <f t="shared" si="275"/>
        <v>333.33399999999989</v>
      </c>
      <c r="D978" s="11">
        <f>IF(VLOOKUP(A978,[1]DI!$A$4:$B$15000,2)=0,D977,VLOOKUP(A978,[1]DI!$A$4:$B$15000,2))</f>
        <v>0.104</v>
      </c>
      <c r="E978" s="70">
        <f t="shared" si="289"/>
        <v>1.0003926999999999</v>
      </c>
      <c r="F978" s="70">
        <f>(TRUNC(PRODUCT($E$12:$E977),16))</f>
        <v>1.4265457123830101</v>
      </c>
      <c r="G978" s="70">
        <f t="shared" si="290"/>
        <v>1.3603438898356499</v>
      </c>
      <c r="H978" s="70">
        <f t="shared" si="291"/>
        <v>1.04866551</v>
      </c>
      <c r="I978" s="69">
        <f t="shared" si="280"/>
        <v>0.04</v>
      </c>
      <c r="J978" s="71">
        <f t="shared" si="281"/>
        <v>45366</v>
      </c>
      <c r="K978" s="72">
        <f t="shared" si="282"/>
        <v>120</v>
      </c>
      <c r="L978" s="73">
        <f t="shared" si="276"/>
        <v>120</v>
      </c>
      <c r="M978" s="74">
        <f t="shared" si="277"/>
        <v>1.0188520270000001</v>
      </c>
      <c r="N978" s="74">
        <f t="shared" si="278"/>
        <v>1.068434981</v>
      </c>
      <c r="O978" s="73">
        <f t="shared" si="283"/>
        <v>0</v>
      </c>
      <c r="P978" s="70">
        <f t="shared" si="284"/>
        <v>22.81170595</v>
      </c>
      <c r="Q978" s="70">
        <f t="shared" si="285"/>
        <v>0</v>
      </c>
      <c r="R978" s="75" t="str">
        <f t="shared" si="286"/>
        <v>A+J=</v>
      </c>
      <c r="S978" s="71">
        <f t="shared" si="287"/>
        <v>45551</v>
      </c>
      <c r="T978" s="8"/>
      <c r="U978" s="8"/>
      <c r="V978" s="8"/>
      <c r="W978" s="8"/>
      <c r="X978" s="1"/>
      <c r="Y978" s="8"/>
      <c r="Z978" s="8"/>
      <c r="AA978" s="8"/>
      <c r="AB978" s="8"/>
      <c r="AC978" s="8"/>
      <c r="AD978" s="9"/>
      <c r="AE978" s="8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</row>
    <row r="979" spans="1:191" x14ac:dyDescent="0.15">
      <c r="A979" s="68">
        <f t="shared" si="288"/>
        <v>45540</v>
      </c>
      <c r="B979" s="81">
        <f t="shared" si="279"/>
        <v>356.34101967999987</v>
      </c>
      <c r="C979" s="70">
        <f t="shared" si="275"/>
        <v>333.33399999999989</v>
      </c>
      <c r="D979" s="11">
        <f>IF(VLOOKUP(A979,[1]DI!$A$4:$B$15000,2)=0,D978,VLOOKUP(A979,[1]DI!$A$4:$B$15000,2))</f>
        <v>0.104</v>
      </c>
      <c r="E979" s="70">
        <f t="shared" si="289"/>
        <v>1.0003926999999999</v>
      </c>
      <c r="F979" s="70">
        <f>(TRUNC(PRODUCT($E$12:$E978),16))</f>
        <v>1.4271059168842699</v>
      </c>
      <c r="G979" s="70">
        <f t="shared" si="290"/>
        <v>1.3603438898356499</v>
      </c>
      <c r="H979" s="70">
        <f t="shared" si="291"/>
        <v>1.0490773200000001</v>
      </c>
      <c r="I979" s="69">
        <f t="shared" si="280"/>
        <v>0.04</v>
      </c>
      <c r="J979" s="71">
        <f t="shared" si="281"/>
        <v>45366</v>
      </c>
      <c r="K979" s="72">
        <f t="shared" si="282"/>
        <v>121</v>
      </c>
      <c r="L979" s="73">
        <f t="shared" si="276"/>
        <v>121</v>
      </c>
      <c r="M979" s="74">
        <f t="shared" si="277"/>
        <v>1.0190106109999999</v>
      </c>
      <c r="N979" s="74">
        <f t="shared" si="278"/>
        <v>1.0690209209999999</v>
      </c>
      <c r="O979" s="73">
        <f t="shared" si="283"/>
        <v>0</v>
      </c>
      <c r="P979" s="70">
        <f t="shared" si="284"/>
        <v>23.007019679999999</v>
      </c>
      <c r="Q979" s="70">
        <f t="shared" si="285"/>
        <v>0</v>
      </c>
      <c r="R979" s="75" t="str">
        <f t="shared" si="286"/>
        <v>A+J=</v>
      </c>
      <c r="S979" s="71">
        <f t="shared" si="287"/>
        <v>45551</v>
      </c>
      <c r="T979" s="8"/>
      <c r="U979" s="8"/>
      <c r="V979" s="8"/>
      <c r="W979" s="8"/>
      <c r="X979" s="1"/>
      <c r="Y979" s="8"/>
      <c r="Z979" s="8"/>
      <c r="AA979" s="8"/>
      <c r="AB979" s="8"/>
      <c r="AC979" s="8"/>
      <c r="AD979" s="9"/>
      <c r="AE979" s="8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</row>
    <row r="980" spans="1:191" x14ac:dyDescent="0.15">
      <c r="A980" s="68">
        <f t="shared" si="288"/>
        <v>45541</v>
      </c>
      <c r="B980" s="81">
        <f t="shared" si="279"/>
        <v>356.53644006999991</v>
      </c>
      <c r="C980" s="70">
        <f t="shared" si="275"/>
        <v>333.33399999999989</v>
      </c>
      <c r="D980" s="11">
        <f>IF(VLOOKUP(A980,[1]DI!$A$4:$B$15000,2)=0,D979,VLOOKUP(A980,[1]DI!$A$4:$B$15000,2))</f>
        <v>0.104</v>
      </c>
      <c r="E980" s="70">
        <f t="shared" si="289"/>
        <v>1.0003926999999999</v>
      </c>
      <c r="F980" s="70">
        <f>(TRUNC(PRODUCT($E$12:$E979),16))</f>
        <v>1.4276663413778301</v>
      </c>
      <c r="G980" s="70">
        <f t="shared" si="290"/>
        <v>1.3603438898356499</v>
      </c>
      <c r="H980" s="70">
        <f t="shared" si="291"/>
        <v>1.0494892899999999</v>
      </c>
      <c r="I980" s="69">
        <f t="shared" si="280"/>
        <v>0.04</v>
      </c>
      <c r="J980" s="71">
        <f t="shared" si="281"/>
        <v>45366</v>
      </c>
      <c r="K980" s="72">
        <f t="shared" si="282"/>
        <v>122</v>
      </c>
      <c r="L980" s="73">
        <f t="shared" si="276"/>
        <v>122</v>
      </c>
      <c r="M980" s="74">
        <f t="shared" si="277"/>
        <v>1.01916922</v>
      </c>
      <c r="N980" s="74">
        <f t="shared" si="278"/>
        <v>1.0696071810000001</v>
      </c>
      <c r="O980" s="73">
        <f t="shared" si="283"/>
        <v>0</v>
      </c>
      <c r="P980" s="70">
        <f t="shared" si="284"/>
        <v>23.202440070000002</v>
      </c>
      <c r="Q980" s="70">
        <f t="shared" si="285"/>
        <v>0</v>
      </c>
      <c r="R980" s="75" t="str">
        <f t="shared" si="286"/>
        <v>A+J=</v>
      </c>
      <c r="S980" s="71">
        <f t="shared" si="287"/>
        <v>45551</v>
      </c>
      <c r="T980" s="8"/>
      <c r="U980" s="8"/>
      <c r="V980" s="8"/>
      <c r="W980" s="8"/>
      <c r="X980" s="1"/>
      <c r="Y980" s="8"/>
      <c r="Z980" s="8"/>
      <c r="AA980" s="8"/>
      <c r="AB980" s="8"/>
      <c r="AC980" s="8"/>
      <c r="AD980" s="9"/>
      <c r="AE980" s="8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</row>
    <row r="981" spans="1:191" x14ac:dyDescent="0.15">
      <c r="A981" s="68">
        <f t="shared" si="288"/>
        <v>45544</v>
      </c>
      <c r="B981" s="81">
        <f t="shared" si="279"/>
        <v>356.73196711999987</v>
      </c>
      <c r="C981" s="70">
        <f t="shared" si="275"/>
        <v>333.33399999999989</v>
      </c>
      <c r="D981" s="11">
        <f>IF(VLOOKUP(A981,[1]DI!$A$4:$B$15000,2)=0,D980,VLOOKUP(A981,[1]DI!$A$4:$B$15000,2))</f>
        <v>0.104</v>
      </c>
      <c r="E981" s="70">
        <f t="shared" si="289"/>
        <v>1.0003926999999999</v>
      </c>
      <c r="F981" s="70">
        <f>(TRUNC(PRODUCT($E$12:$E980),16))</f>
        <v>1.42822698595009</v>
      </c>
      <c r="G981" s="70">
        <f t="shared" si="290"/>
        <v>1.3603438898356499</v>
      </c>
      <c r="H981" s="70">
        <f t="shared" si="291"/>
        <v>1.0499014200000001</v>
      </c>
      <c r="I981" s="69">
        <f t="shared" si="280"/>
        <v>0.04</v>
      </c>
      <c r="J981" s="71">
        <f t="shared" si="281"/>
        <v>45366</v>
      </c>
      <c r="K981" s="72">
        <f t="shared" si="282"/>
        <v>123</v>
      </c>
      <c r="L981" s="73">
        <f t="shared" si="276"/>
        <v>123</v>
      </c>
      <c r="M981" s="74">
        <f t="shared" si="277"/>
        <v>1.0193278539999999</v>
      </c>
      <c r="N981" s="74">
        <f t="shared" si="278"/>
        <v>1.0701937610000001</v>
      </c>
      <c r="O981" s="73">
        <f t="shared" si="283"/>
        <v>0</v>
      </c>
      <c r="P981" s="70">
        <f t="shared" si="284"/>
        <v>23.397967120000001</v>
      </c>
      <c r="Q981" s="70">
        <f t="shared" si="285"/>
        <v>0</v>
      </c>
      <c r="R981" s="75" t="str">
        <f t="shared" si="286"/>
        <v>A+J=</v>
      </c>
      <c r="S981" s="71">
        <f t="shared" si="287"/>
        <v>45551</v>
      </c>
      <c r="T981" s="8"/>
      <c r="U981" s="8"/>
      <c r="V981" s="8"/>
      <c r="W981" s="8"/>
      <c r="X981" s="1"/>
      <c r="Y981" s="8"/>
      <c r="Z981" s="8"/>
      <c r="AA981" s="8"/>
      <c r="AB981" s="8"/>
      <c r="AC981" s="8"/>
      <c r="AD981" s="9"/>
      <c r="AE981" s="8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</row>
    <row r="982" spans="1:191" x14ac:dyDescent="0.15">
      <c r="A982" s="68">
        <f t="shared" si="288"/>
        <v>45545</v>
      </c>
      <c r="B982" s="81">
        <f t="shared" si="279"/>
        <v>356.92760417999989</v>
      </c>
      <c r="C982" s="70">
        <f t="shared" si="275"/>
        <v>333.33399999999989</v>
      </c>
      <c r="D982" s="11">
        <f>IF(VLOOKUP(A982,[1]DI!$A$4:$B$15000,2)=0,D981,VLOOKUP(A982,[1]DI!$A$4:$B$15000,2))</f>
        <v>0.104</v>
      </c>
      <c r="E982" s="70">
        <f t="shared" si="289"/>
        <v>1.0003926999999999</v>
      </c>
      <c r="F982" s="70">
        <f>(TRUNC(PRODUCT($E$12:$E981),16))</f>
        <v>1.4287878506874701</v>
      </c>
      <c r="G982" s="70">
        <f t="shared" si="290"/>
        <v>1.3603438898356499</v>
      </c>
      <c r="H982" s="70">
        <f t="shared" si="291"/>
        <v>1.0503137199999999</v>
      </c>
      <c r="I982" s="69">
        <f t="shared" si="280"/>
        <v>0.04</v>
      </c>
      <c r="J982" s="71">
        <f t="shared" si="281"/>
        <v>45366</v>
      </c>
      <c r="K982" s="72">
        <f t="shared" si="282"/>
        <v>124</v>
      </c>
      <c r="L982" s="73">
        <f t="shared" si="276"/>
        <v>124</v>
      </c>
      <c r="M982" s="74">
        <f t="shared" si="277"/>
        <v>1.0194865120000001</v>
      </c>
      <c r="N982" s="74">
        <f t="shared" si="278"/>
        <v>1.0707806710000001</v>
      </c>
      <c r="O982" s="73">
        <f t="shared" si="283"/>
        <v>0</v>
      </c>
      <c r="P982" s="70">
        <f t="shared" si="284"/>
        <v>23.59360418</v>
      </c>
      <c r="Q982" s="70">
        <f t="shared" si="285"/>
        <v>0</v>
      </c>
      <c r="R982" s="75" t="str">
        <f t="shared" si="286"/>
        <v>A+J=</v>
      </c>
      <c r="S982" s="71">
        <f t="shared" si="287"/>
        <v>45551</v>
      </c>
      <c r="T982" s="8"/>
      <c r="U982" s="8"/>
      <c r="V982" s="8"/>
      <c r="W982" s="8"/>
      <c r="X982" s="1"/>
      <c r="Y982" s="8"/>
      <c r="Z982" s="8"/>
      <c r="AA982" s="8"/>
      <c r="AB982" s="8"/>
      <c r="AC982" s="8"/>
      <c r="AD982" s="9"/>
      <c r="AE982" s="8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</row>
    <row r="983" spans="1:191" x14ac:dyDescent="0.15">
      <c r="A983" s="68">
        <f t="shared" si="288"/>
        <v>45546</v>
      </c>
      <c r="B983" s="81">
        <f t="shared" si="279"/>
        <v>357.12334790999989</v>
      </c>
      <c r="C983" s="70">
        <f t="shared" si="275"/>
        <v>333.33399999999989</v>
      </c>
      <c r="D983" s="11">
        <f>IF(VLOOKUP(A983,[1]DI!$A$4:$B$15000,2)=0,D982,VLOOKUP(A983,[1]DI!$A$4:$B$15000,2))</f>
        <v>0.104</v>
      </c>
      <c r="E983" s="70">
        <f t="shared" si="289"/>
        <v>1.0003926999999999</v>
      </c>
      <c r="F983" s="70">
        <f>(TRUNC(PRODUCT($E$12:$E982),16))</f>
        <v>1.42934893567643</v>
      </c>
      <c r="G983" s="70">
        <f t="shared" si="290"/>
        <v>1.3603438898356499</v>
      </c>
      <c r="H983" s="70">
        <f t="shared" si="291"/>
        <v>1.0507261800000001</v>
      </c>
      <c r="I983" s="69">
        <f t="shared" si="280"/>
        <v>0.04</v>
      </c>
      <c r="J983" s="71">
        <f t="shared" si="281"/>
        <v>45366</v>
      </c>
      <c r="K983" s="72">
        <f t="shared" si="282"/>
        <v>125</v>
      </c>
      <c r="L983" s="73">
        <f t="shared" si="276"/>
        <v>125</v>
      </c>
      <c r="M983" s="74">
        <f t="shared" si="277"/>
        <v>1.0196451950000001</v>
      </c>
      <c r="N983" s="74">
        <f t="shared" si="278"/>
        <v>1.0713679009999999</v>
      </c>
      <c r="O983" s="73">
        <f t="shared" si="283"/>
        <v>0</v>
      </c>
      <c r="P983" s="70">
        <f t="shared" si="284"/>
        <v>23.78934791</v>
      </c>
      <c r="Q983" s="70">
        <f t="shared" si="285"/>
        <v>0</v>
      </c>
      <c r="R983" s="75" t="str">
        <f t="shared" si="286"/>
        <v>A+J=</v>
      </c>
      <c r="S983" s="71">
        <f t="shared" si="287"/>
        <v>45551</v>
      </c>
      <c r="T983" s="8"/>
      <c r="U983" s="8"/>
      <c r="V983" s="8"/>
      <c r="W983" s="8"/>
      <c r="X983" s="1"/>
      <c r="Y983" s="8"/>
      <c r="Z983" s="8"/>
      <c r="AA983" s="8"/>
      <c r="AB983" s="8"/>
      <c r="AC983" s="8"/>
      <c r="AD983" s="9"/>
      <c r="AE983" s="8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</row>
    <row r="984" spans="1:191" x14ac:dyDescent="0.15">
      <c r="A984" s="68">
        <f t="shared" si="288"/>
        <v>45547</v>
      </c>
      <c r="B984" s="81">
        <f t="shared" si="279"/>
        <v>357.31919829999987</v>
      </c>
      <c r="C984" s="70">
        <f t="shared" si="275"/>
        <v>333.33399999999989</v>
      </c>
      <c r="D984" s="11">
        <f>IF(VLOOKUP(A984,[1]DI!$A$4:$B$15000,2)=0,D983,VLOOKUP(A984,[1]DI!$A$4:$B$15000,2))</f>
        <v>0.104</v>
      </c>
      <c r="E984" s="70">
        <f t="shared" si="289"/>
        <v>1.0003926999999999</v>
      </c>
      <c r="F984" s="70">
        <f>(TRUNC(PRODUCT($E$12:$E983),16))</f>
        <v>1.4299102410034701</v>
      </c>
      <c r="G984" s="70">
        <f t="shared" si="290"/>
        <v>1.3603438898356499</v>
      </c>
      <c r="H984" s="70">
        <f t="shared" si="291"/>
        <v>1.0511387999999999</v>
      </c>
      <c r="I984" s="69">
        <f t="shared" si="280"/>
        <v>0.04</v>
      </c>
      <c r="J984" s="71">
        <f t="shared" si="281"/>
        <v>45366</v>
      </c>
      <c r="K984" s="72">
        <f t="shared" si="282"/>
        <v>126</v>
      </c>
      <c r="L984" s="73">
        <f t="shared" si="276"/>
        <v>126</v>
      </c>
      <c r="M984" s="74">
        <f t="shared" si="277"/>
        <v>1.0198039029999999</v>
      </c>
      <c r="N984" s="74">
        <f t="shared" si="278"/>
        <v>1.071955451</v>
      </c>
      <c r="O984" s="73">
        <f t="shared" si="283"/>
        <v>0</v>
      </c>
      <c r="P984" s="70">
        <f t="shared" si="284"/>
        <v>23.9851983</v>
      </c>
      <c r="Q984" s="70">
        <f t="shared" si="285"/>
        <v>0</v>
      </c>
      <c r="R984" s="75" t="str">
        <f t="shared" si="286"/>
        <v>A+J=</v>
      </c>
      <c r="S984" s="71">
        <f t="shared" si="287"/>
        <v>45551</v>
      </c>
      <c r="T984" s="8"/>
      <c r="U984" s="8"/>
      <c r="V984" s="8"/>
      <c r="W984" s="8"/>
      <c r="X984" s="1"/>
      <c r="Y984" s="8"/>
      <c r="Z984" s="8"/>
      <c r="AA984" s="8"/>
      <c r="AB984" s="8"/>
      <c r="AC984" s="8"/>
      <c r="AD984" s="9"/>
      <c r="AE984" s="8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</row>
    <row r="985" spans="1:191" x14ac:dyDescent="0.15">
      <c r="A985" s="68">
        <f t="shared" si="288"/>
        <v>45548</v>
      </c>
      <c r="B985" s="81">
        <f t="shared" si="279"/>
        <v>357.5151550199999</v>
      </c>
      <c r="C985" s="70">
        <f t="shared" si="275"/>
        <v>333.33399999999989</v>
      </c>
      <c r="D985" s="11">
        <f>IF(VLOOKUP(A985,[1]DI!$A$4:$B$15000,2)=0,D984,VLOOKUP(A985,[1]DI!$A$4:$B$15000,2))</f>
        <v>0.104</v>
      </c>
      <c r="E985" s="70">
        <f t="shared" si="289"/>
        <v>1.0003926999999999</v>
      </c>
      <c r="F985" s="70">
        <f>(TRUNC(PRODUCT($E$12:$E984),16))</f>
        <v>1.4304717667551099</v>
      </c>
      <c r="G985" s="70">
        <f t="shared" si="290"/>
        <v>1.3603438898356499</v>
      </c>
      <c r="H985" s="70">
        <f t="shared" si="291"/>
        <v>1.0515515799999999</v>
      </c>
      <c r="I985" s="69">
        <f t="shared" si="280"/>
        <v>0.04</v>
      </c>
      <c r="J985" s="71">
        <f t="shared" si="281"/>
        <v>45366</v>
      </c>
      <c r="K985" s="72">
        <f t="shared" si="282"/>
        <v>127</v>
      </c>
      <c r="L985" s="73">
        <f t="shared" si="276"/>
        <v>127</v>
      </c>
      <c r="M985" s="74">
        <f t="shared" si="277"/>
        <v>1.019962635</v>
      </c>
      <c r="N985" s="74">
        <f t="shared" si="278"/>
        <v>1.0725433200000001</v>
      </c>
      <c r="O985" s="73">
        <f t="shared" si="283"/>
        <v>0</v>
      </c>
      <c r="P985" s="70">
        <f t="shared" si="284"/>
        <v>24.181155019999999</v>
      </c>
      <c r="Q985" s="70">
        <f t="shared" si="285"/>
        <v>0</v>
      </c>
      <c r="R985" s="75" t="str">
        <f t="shared" si="286"/>
        <v>A+J=</v>
      </c>
      <c r="S985" s="71">
        <f t="shared" si="287"/>
        <v>45551</v>
      </c>
      <c r="T985" s="8"/>
      <c r="U985" s="8"/>
      <c r="V985" s="8"/>
      <c r="W985" s="8"/>
      <c r="X985" s="1"/>
      <c r="Y985" s="8"/>
      <c r="Z985" s="8"/>
      <c r="AA985" s="8"/>
      <c r="AB985" s="8"/>
      <c r="AC985" s="8"/>
      <c r="AD985" s="9"/>
      <c r="AE985" s="8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</row>
    <row r="986" spans="1:191" x14ac:dyDescent="0.15">
      <c r="A986" s="68">
        <f t="shared" si="288"/>
        <v>45551</v>
      </c>
      <c r="B986" s="81">
        <f t="shared" si="279"/>
        <v>357.71121874999989</v>
      </c>
      <c r="C986" s="70">
        <f t="shared" si="275"/>
        <v>333.33399999999989</v>
      </c>
      <c r="D986" s="11">
        <f>IF(VLOOKUP(A986,[1]DI!$A$4:$B$15000,2)=0,D985,VLOOKUP(A986,[1]DI!$A$4:$B$15000,2))</f>
        <v>0.104</v>
      </c>
      <c r="E986" s="70">
        <f t="shared" si="289"/>
        <v>1.0003926999999999</v>
      </c>
      <c r="F986" s="70">
        <f>(TRUNC(PRODUCT($E$12:$E985),16))</f>
        <v>1.4310335130179199</v>
      </c>
      <c r="G986" s="70">
        <f t="shared" si="290"/>
        <v>1.3603438898356499</v>
      </c>
      <c r="H986" s="70">
        <f t="shared" si="291"/>
        <v>1.0519645200000001</v>
      </c>
      <c r="I986" s="69">
        <f t="shared" si="280"/>
        <v>0.04</v>
      </c>
      <c r="J986" s="71">
        <f t="shared" si="281"/>
        <v>45366</v>
      </c>
      <c r="K986" s="72">
        <f t="shared" si="282"/>
        <v>128</v>
      </c>
      <c r="L986" s="73">
        <f t="shared" si="276"/>
        <v>128</v>
      </c>
      <c r="M986" s="74">
        <f t="shared" si="277"/>
        <v>1.0201213920000001</v>
      </c>
      <c r="N986" s="74">
        <f t="shared" si="278"/>
        <v>1.0731315100000001</v>
      </c>
      <c r="O986" s="73">
        <f t="shared" si="283"/>
        <v>8</v>
      </c>
      <c r="P986" s="70">
        <f t="shared" si="284"/>
        <v>24.377218750000001</v>
      </c>
      <c r="Q986" s="70">
        <f t="shared" si="285"/>
        <v>333.334</v>
      </c>
      <c r="R986" s="75" t="str">
        <f t="shared" si="286"/>
        <v>A+J=</v>
      </c>
      <c r="S986" s="71">
        <f t="shared" si="287"/>
        <v>45551</v>
      </c>
      <c r="T986" s="8"/>
      <c r="U986" s="8"/>
      <c r="V986" s="8"/>
      <c r="W986" s="8"/>
      <c r="X986" s="1"/>
      <c r="Y986" s="8"/>
      <c r="Z986" s="8"/>
      <c r="AA986" s="8"/>
      <c r="AB986" s="8"/>
      <c r="AC986" s="8"/>
      <c r="AD986" s="9"/>
      <c r="AE986" s="8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</row>
    <row r="987" spans="1:191" x14ac:dyDescent="0.15">
      <c r="A987" s="68">
        <f t="shared" si="288"/>
        <v>45552</v>
      </c>
      <c r="B987" s="81">
        <f t="shared" si="279"/>
        <v>-1.1368683772161603E-13</v>
      </c>
      <c r="C987" s="70">
        <f t="shared" si="275"/>
        <v>-1.1368683772161603E-13</v>
      </c>
      <c r="D987" s="11">
        <f>IF(VLOOKUP(A987,[1]DI!$A$4:$B$15000,2)=0,D986,VLOOKUP(A987,[1]DI!$A$4:$B$15000,2))</f>
        <v>0.104</v>
      </c>
      <c r="E987" s="70">
        <f t="shared" si="289"/>
        <v>1.0003926999999999</v>
      </c>
      <c r="F987" s="70">
        <f>(TRUNC(PRODUCT($E$12:$E986),16))</f>
        <v>1.43159547987848</v>
      </c>
      <c r="G987" s="70">
        <f t="shared" si="290"/>
        <v>1.4310335130179199</v>
      </c>
      <c r="H987" s="70">
        <f t="shared" si="291"/>
        <v>1.0003926999999999</v>
      </c>
      <c r="I987" s="69">
        <f t="shared" si="280"/>
        <v>0.04</v>
      </c>
      <c r="J987" s="71">
        <f t="shared" si="281"/>
        <v>45551</v>
      </c>
      <c r="K987" s="72">
        <f t="shared" si="282"/>
        <v>1</v>
      </c>
      <c r="L987" s="73">
        <f t="shared" si="276"/>
        <v>1</v>
      </c>
      <c r="M987" s="74">
        <f t="shared" si="277"/>
        <v>1.00015565</v>
      </c>
      <c r="N987" s="74">
        <f t="shared" si="278"/>
        <v>1.000548411</v>
      </c>
      <c r="O987" s="73">
        <f t="shared" si="283"/>
        <v>0</v>
      </c>
      <c r="P987" s="70">
        <f t="shared" si="284"/>
        <v>0</v>
      </c>
      <c r="Q987" s="70">
        <f t="shared" si="285"/>
        <v>0</v>
      </c>
      <c r="R987" s="75">
        <f t="shared" si="286"/>
        <v>0</v>
      </c>
      <c r="S987" s="71">
        <f t="shared" si="287"/>
        <v>0</v>
      </c>
      <c r="T987" s="8"/>
      <c r="U987" s="8"/>
      <c r="V987" s="8"/>
      <c r="W987" s="8"/>
      <c r="X987" s="1"/>
      <c r="Y987" s="8"/>
      <c r="Z987" s="8"/>
      <c r="AA987" s="8"/>
      <c r="AB987" s="8"/>
      <c r="AC987" s="8"/>
      <c r="AD987" s="9"/>
      <c r="AE987" s="8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</row>
    <row r="988" spans="1:191" x14ac:dyDescent="0.15">
      <c r="A988" s="68">
        <f t="shared" si="288"/>
        <v>45553</v>
      </c>
      <c r="B988" s="81">
        <f t="shared" si="279"/>
        <v>-1.1368683772161603E-13</v>
      </c>
      <c r="C988" s="70">
        <f t="shared" si="275"/>
        <v>-1.1368683772161603E-13</v>
      </c>
      <c r="D988" s="11">
        <f>IF(VLOOKUP(A988,[1]DI!$A$4:$B$15000,2)=0,D987,VLOOKUP(A988,[1]DI!$A$4:$B$15000,2))</f>
        <v>0.104</v>
      </c>
      <c r="E988" s="70">
        <f t="shared" si="289"/>
        <v>1.0003926999999999</v>
      </c>
      <c r="F988" s="70">
        <f>(TRUNC(PRODUCT($E$12:$E987),16))</f>
        <v>1.43215766742343</v>
      </c>
      <c r="G988" s="70">
        <f t="shared" si="290"/>
        <v>1.4310335130179199</v>
      </c>
      <c r="H988" s="70">
        <f t="shared" si="291"/>
        <v>1.00078555</v>
      </c>
      <c r="I988" s="69">
        <f t="shared" si="280"/>
        <v>0.04</v>
      </c>
      <c r="J988" s="71">
        <f t="shared" si="281"/>
        <v>45551</v>
      </c>
      <c r="K988" s="72">
        <f t="shared" si="282"/>
        <v>2</v>
      </c>
      <c r="L988" s="73">
        <f t="shared" si="276"/>
        <v>2</v>
      </c>
      <c r="M988" s="74">
        <f t="shared" si="277"/>
        <v>1.0003113239999999</v>
      </c>
      <c r="N988" s="74">
        <f t="shared" si="278"/>
        <v>1.001097119</v>
      </c>
      <c r="O988" s="73">
        <f t="shared" si="283"/>
        <v>0</v>
      </c>
      <c r="P988" s="70">
        <f t="shared" si="284"/>
        <v>0</v>
      </c>
      <c r="Q988" s="70">
        <f t="shared" si="285"/>
        <v>0</v>
      </c>
      <c r="R988" s="75">
        <f t="shared" si="286"/>
        <v>0</v>
      </c>
      <c r="S988" s="71">
        <f t="shared" si="287"/>
        <v>0</v>
      </c>
      <c r="T988" s="8"/>
      <c r="U988" s="8"/>
      <c r="V988" s="8"/>
      <c r="W988" s="8"/>
      <c r="X988" s="1"/>
      <c r="Y988" s="8"/>
      <c r="Z988" s="8"/>
      <c r="AA988" s="8"/>
      <c r="AB988" s="8"/>
      <c r="AC988" s="8"/>
      <c r="AD988" s="9"/>
      <c r="AE988" s="8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</row>
    <row r="989" spans="1:191" x14ac:dyDescent="0.15">
      <c r="A989" s="68">
        <f t="shared" si="288"/>
        <v>45554</v>
      </c>
      <c r="B989" s="81">
        <f t="shared" si="279"/>
        <v>-1.1368683772161603E-13</v>
      </c>
      <c r="C989" s="70">
        <f t="shared" si="275"/>
        <v>-1.1368683772161603E-13</v>
      </c>
      <c r="D989" s="11">
        <f>IF(VLOOKUP(A989,[1]DI!$A$4:$B$15000,2)=0,D988,VLOOKUP(A989,[1]DI!$A$4:$B$15000,2))</f>
        <v>0.1065</v>
      </c>
      <c r="E989" s="70">
        <f t="shared" si="289"/>
        <v>1.00040168</v>
      </c>
      <c r="F989" s="70">
        <f>(TRUNC(PRODUCT($E$12:$E988),16))</f>
        <v>1.4327200757394301</v>
      </c>
      <c r="G989" s="70">
        <f t="shared" si="290"/>
        <v>1.4310335130179199</v>
      </c>
      <c r="H989" s="70">
        <f t="shared" si="291"/>
        <v>1.0011785600000001</v>
      </c>
      <c r="I989" s="69">
        <f t="shared" si="280"/>
        <v>0.04</v>
      </c>
      <c r="J989" s="71">
        <f t="shared" si="281"/>
        <v>45551</v>
      </c>
      <c r="K989" s="72">
        <f t="shared" si="282"/>
        <v>3</v>
      </c>
      <c r="L989" s="73">
        <f t="shared" si="276"/>
        <v>3</v>
      </c>
      <c r="M989" s="74">
        <f t="shared" si="277"/>
        <v>1.000467022</v>
      </c>
      <c r="N989" s="74">
        <f t="shared" si="278"/>
        <v>1.0016461320000001</v>
      </c>
      <c r="O989" s="73">
        <f t="shared" si="283"/>
        <v>0</v>
      </c>
      <c r="P989" s="70">
        <f t="shared" si="284"/>
        <v>0</v>
      </c>
      <c r="Q989" s="70">
        <f t="shared" si="285"/>
        <v>0</v>
      </c>
      <c r="R989" s="75">
        <f t="shared" si="286"/>
        <v>0</v>
      </c>
      <c r="S989" s="71">
        <f t="shared" si="287"/>
        <v>0</v>
      </c>
      <c r="T989" s="8"/>
      <c r="U989" s="8"/>
      <c r="V989" s="8"/>
      <c r="W989" s="8"/>
      <c r="X989" s="1"/>
      <c r="Y989" s="8"/>
      <c r="Z989" s="8"/>
      <c r="AA989" s="8"/>
      <c r="AB989" s="8"/>
      <c r="AC989" s="8"/>
      <c r="AD989" s="9"/>
      <c r="AE989" s="8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</row>
    <row r="990" spans="1:191" x14ac:dyDescent="0.15">
      <c r="A990" s="68">
        <f t="shared" si="288"/>
        <v>45555</v>
      </c>
      <c r="B990" s="81">
        <f t="shared" si="279"/>
        <v>-1.1368683772161603E-13</v>
      </c>
      <c r="C990" s="70">
        <f t="shared" si="275"/>
        <v>-1.1368683772161603E-13</v>
      </c>
      <c r="D990" s="11">
        <f>IF(VLOOKUP(A990,[1]DI!$A$4:$B$15000,2)=0,D989,VLOOKUP(A990,[1]DI!$A$4:$B$15000,2))</f>
        <v>0.1065</v>
      </c>
      <c r="E990" s="70">
        <f t="shared" si="289"/>
        <v>1.00040168</v>
      </c>
      <c r="F990" s="70">
        <f>(TRUNC(PRODUCT($E$12:$E989),16))</f>
        <v>1.4332955707394499</v>
      </c>
      <c r="G990" s="70">
        <f t="shared" si="290"/>
        <v>1.4310335130179199</v>
      </c>
      <c r="H990" s="70">
        <f t="shared" si="291"/>
        <v>1.00158072</v>
      </c>
      <c r="I990" s="69">
        <f t="shared" si="280"/>
        <v>0.04</v>
      </c>
      <c r="J990" s="71">
        <f t="shared" si="281"/>
        <v>45551</v>
      </c>
      <c r="K990" s="72">
        <f t="shared" si="282"/>
        <v>4</v>
      </c>
      <c r="L990" s="73">
        <f t="shared" si="276"/>
        <v>4</v>
      </c>
      <c r="M990" s="74">
        <f t="shared" si="277"/>
        <v>1.000622745</v>
      </c>
      <c r="N990" s="74">
        <f t="shared" si="278"/>
        <v>1.0022044489999999</v>
      </c>
      <c r="O990" s="73">
        <f t="shared" si="283"/>
        <v>0</v>
      </c>
      <c r="P990" s="70">
        <f t="shared" si="284"/>
        <v>0</v>
      </c>
      <c r="Q990" s="70">
        <f t="shared" si="285"/>
        <v>0</v>
      </c>
      <c r="R990" s="75">
        <f t="shared" si="286"/>
        <v>0</v>
      </c>
      <c r="S990" s="71">
        <f t="shared" si="287"/>
        <v>0</v>
      </c>
      <c r="T990" s="8"/>
      <c r="U990" s="8"/>
      <c r="V990" s="8"/>
      <c r="W990" s="8"/>
      <c r="X990" s="1"/>
      <c r="Y990" s="8"/>
      <c r="Z990" s="8"/>
      <c r="AA990" s="8"/>
      <c r="AB990" s="8"/>
      <c r="AC990" s="8"/>
      <c r="AD990" s="9"/>
      <c r="AE990" s="8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</row>
    <row r="991" spans="1:191" x14ac:dyDescent="0.15">
      <c r="A991" s="68">
        <f t="shared" si="288"/>
        <v>45558</v>
      </c>
      <c r="B991" s="81">
        <f t="shared" si="279"/>
        <v>-1.1368683772161603E-13</v>
      </c>
      <c r="C991" s="70">
        <f t="shared" si="275"/>
        <v>-1.1368683772161603E-13</v>
      </c>
      <c r="D991" s="11">
        <f>IF(VLOOKUP(A991,[1]DI!$A$4:$B$15000,2)=0,D990,VLOOKUP(A991,[1]DI!$A$4:$B$15000,2))</f>
        <v>0.1065</v>
      </c>
      <c r="E991" s="70">
        <f t="shared" si="289"/>
        <v>1.00040168</v>
      </c>
      <c r="F991" s="70">
        <f>(TRUNC(PRODUCT($E$12:$E990),16))</f>
        <v>1.4338712969042999</v>
      </c>
      <c r="G991" s="70">
        <f t="shared" si="290"/>
        <v>1.4310335130179199</v>
      </c>
      <c r="H991" s="70">
        <f t="shared" si="291"/>
        <v>1.0019830300000001</v>
      </c>
      <c r="I991" s="69">
        <f t="shared" si="280"/>
        <v>0.04</v>
      </c>
      <c r="J991" s="71">
        <f t="shared" si="281"/>
        <v>45551</v>
      </c>
      <c r="K991" s="72">
        <f t="shared" si="282"/>
        <v>5</v>
      </c>
      <c r="L991" s="73">
        <f t="shared" si="276"/>
        <v>5</v>
      </c>
      <c r="M991" s="74">
        <f t="shared" si="277"/>
        <v>1.000778492</v>
      </c>
      <c r="N991" s="74">
        <f t="shared" si="278"/>
        <v>1.002763066</v>
      </c>
      <c r="O991" s="73">
        <f t="shared" si="283"/>
        <v>0</v>
      </c>
      <c r="P991" s="70">
        <f t="shared" si="284"/>
        <v>0</v>
      </c>
      <c r="Q991" s="70">
        <f t="shared" si="285"/>
        <v>0</v>
      </c>
      <c r="R991" s="75">
        <f t="shared" si="286"/>
        <v>0</v>
      </c>
      <c r="S991" s="71">
        <f t="shared" si="287"/>
        <v>0</v>
      </c>
      <c r="T991" s="8"/>
      <c r="U991" s="8"/>
      <c r="V991" s="8"/>
      <c r="W991" s="8"/>
      <c r="X991" s="1"/>
      <c r="Y991" s="8"/>
      <c r="Z991" s="8"/>
      <c r="AA991" s="8"/>
      <c r="AB991" s="8"/>
      <c r="AC991" s="8"/>
      <c r="AD991" s="9"/>
      <c r="AE991" s="8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</row>
    <row r="992" spans="1:191" x14ac:dyDescent="0.15">
      <c r="A992" s="68">
        <f t="shared" si="288"/>
        <v>45559</v>
      </c>
      <c r="B992" s="81">
        <f t="shared" si="279"/>
        <v>-1.1368683772161603E-13</v>
      </c>
      <c r="C992" s="70">
        <f t="shared" si="275"/>
        <v>-1.1368683772161603E-13</v>
      </c>
      <c r="D992" s="11">
        <f>IF(VLOOKUP(A992,[1]DI!$A$4:$B$15000,2)=0,D991,VLOOKUP(A992,[1]DI!$A$4:$B$15000,2))</f>
        <v>0.1065</v>
      </c>
      <c r="E992" s="70">
        <f t="shared" si="289"/>
        <v>1.00040168</v>
      </c>
      <c r="F992" s="70">
        <f>(TRUNC(PRODUCT($E$12:$E991),16))</f>
        <v>1.4344472543268401</v>
      </c>
      <c r="G992" s="70">
        <f t="shared" si="290"/>
        <v>1.4310335130179199</v>
      </c>
      <c r="H992" s="70">
        <f t="shared" si="291"/>
        <v>1.0023855100000001</v>
      </c>
      <c r="I992" s="69">
        <f t="shared" si="280"/>
        <v>0.04</v>
      </c>
      <c r="J992" s="71">
        <f t="shared" si="281"/>
        <v>45551</v>
      </c>
      <c r="K992" s="72">
        <f t="shared" si="282"/>
        <v>6</v>
      </c>
      <c r="L992" s="73">
        <f t="shared" si="276"/>
        <v>6</v>
      </c>
      <c r="M992" s="74">
        <f t="shared" si="277"/>
        <v>1.000934263</v>
      </c>
      <c r="N992" s="74">
        <f t="shared" si="278"/>
        <v>1.003322002</v>
      </c>
      <c r="O992" s="73">
        <f t="shared" si="283"/>
        <v>0</v>
      </c>
      <c r="P992" s="70">
        <f t="shared" si="284"/>
        <v>0</v>
      </c>
      <c r="Q992" s="70">
        <f t="shared" si="285"/>
        <v>0</v>
      </c>
      <c r="R992" s="75">
        <f t="shared" si="286"/>
        <v>0</v>
      </c>
      <c r="S992" s="71">
        <f t="shared" si="287"/>
        <v>0</v>
      </c>
      <c r="T992" s="8"/>
      <c r="U992" s="8"/>
      <c r="V992" s="8"/>
      <c r="W992" s="8"/>
      <c r="X992" s="1"/>
      <c r="Y992" s="8"/>
      <c r="Z992" s="8"/>
      <c r="AA992" s="8"/>
      <c r="AB992" s="8"/>
      <c r="AC992" s="8"/>
      <c r="AD992" s="9"/>
      <c r="AE992" s="8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</row>
    <row r="993" spans="1:191" x14ac:dyDescent="0.15">
      <c r="A993" s="68">
        <f t="shared" si="288"/>
        <v>45560</v>
      </c>
      <c r="B993" s="81">
        <f t="shared" si="279"/>
        <v>-1.1368683772161603E-13</v>
      </c>
      <c r="C993" s="70">
        <f t="shared" si="275"/>
        <v>-1.1368683772161603E-13</v>
      </c>
      <c r="D993" s="11">
        <f>IF(VLOOKUP(A993,[1]DI!$A$4:$B$15000,2)=0,D992,VLOOKUP(A993,[1]DI!$A$4:$B$15000,2))</f>
        <v>0.1065</v>
      </c>
      <c r="E993" s="70">
        <f t="shared" si="289"/>
        <v>1.00040168</v>
      </c>
      <c r="F993" s="70">
        <f>(TRUNC(PRODUCT($E$12:$E992),16))</f>
        <v>1.43502344309996</v>
      </c>
      <c r="G993" s="70">
        <f t="shared" si="290"/>
        <v>1.4310335130179199</v>
      </c>
      <c r="H993" s="70">
        <f t="shared" si="291"/>
        <v>1.00278815</v>
      </c>
      <c r="I993" s="69">
        <f t="shared" si="280"/>
        <v>0.04</v>
      </c>
      <c r="J993" s="71">
        <f t="shared" si="281"/>
        <v>45551</v>
      </c>
      <c r="K993" s="72">
        <f t="shared" si="282"/>
        <v>7</v>
      </c>
      <c r="L993" s="73">
        <f t="shared" si="276"/>
        <v>7</v>
      </c>
      <c r="M993" s="74">
        <f t="shared" si="277"/>
        <v>1.0010900579999999</v>
      </c>
      <c r="N993" s="74">
        <f t="shared" si="278"/>
        <v>1.003881247</v>
      </c>
      <c r="O993" s="73">
        <f t="shared" si="283"/>
        <v>0</v>
      </c>
      <c r="P993" s="70">
        <f t="shared" si="284"/>
        <v>0</v>
      </c>
      <c r="Q993" s="70">
        <f t="shared" si="285"/>
        <v>0</v>
      </c>
      <c r="R993" s="75">
        <f t="shared" si="286"/>
        <v>0</v>
      </c>
      <c r="S993" s="71">
        <f t="shared" si="287"/>
        <v>0</v>
      </c>
      <c r="T993" s="8"/>
      <c r="U993" s="8"/>
      <c r="V993" s="8"/>
      <c r="W993" s="8"/>
      <c r="X993" s="1"/>
      <c r="Y993" s="8"/>
      <c r="Z993" s="8"/>
      <c r="AA993" s="8"/>
      <c r="AB993" s="8"/>
      <c r="AC993" s="8"/>
      <c r="AD993" s="9"/>
      <c r="AE993" s="8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</row>
    <row r="994" spans="1:191" x14ac:dyDescent="0.15">
      <c r="A994" s="68">
        <f t="shared" si="288"/>
        <v>45561</v>
      </c>
      <c r="B994" s="81">
        <f t="shared" si="279"/>
        <v>-1.1368683772161603E-13</v>
      </c>
      <c r="C994" s="70">
        <f t="shared" si="275"/>
        <v>-1.1368683772161603E-13</v>
      </c>
      <c r="D994" s="11">
        <f>IF(VLOOKUP(A994,[1]DI!$A$4:$B$15000,2)=0,D993,VLOOKUP(A994,[1]DI!$A$4:$B$15000,2))</f>
        <v>0.1065</v>
      </c>
      <c r="E994" s="70">
        <f t="shared" si="289"/>
        <v>1.00040168</v>
      </c>
      <c r="F994" s="70">
        <f>(TRUNC(PRODUCT($E$12:$E993),16))</f>
        <v>1.4355998633165901</v>
      </c>
      <c r="G994" s="70">
        <f t="shared" si="290"/>
        <v>1.4310335130179199</v>
      </c>
      <c r="H994" s="70">
        <f t="shared" si="291"/>
        <v>1.00319095</v>
      </c>
      <c r="I994" s="69">
        <f t="shared" si="280"/>
        <v>0.04</v>
      </c>
      <c r="J994" s="71">
        <f t="shared" si="281"/>
        <v>45551</v>
      </c>
      <c r="K994" s="72">
        <f t="shared" si="282"/>
        <v>8</v>
      </c>
      <c r="L994" s="73">
        <f t="shared" si="276"/>
        <v>8</v>
      </c>
      <c r="M994" s="74">
        <f t="shared" si="277"/>
        <v>1.0012458769999999</v>
      </c>
      <c r="N994" s="74">
        <f t="shared" si="278"/>
        <v>1.004440803</v>
      </c>
      <c r="O994" s="73">
        <f t="shared" si="283"/>
        <v>0</v>
      </c>
      <c r="P994" s="70">
        <f t="shared" si="284"/>
        <v>0</v>
      </c>
      <c r="Q994" s="70">
        <f t="shared" si="285"/>
        <v>0</v>
      </c>
      <c r="R994" s="75">
        <f t="shared" si="286"/>
        <v>0</v>
      </c>
      <c r="S994" s="71">
        <f t="shared" si="287"/>
        <v>0</v>
      </c>
      <c r="T994" s="8"/>
      <c r="U994" s="8"/>
      <c r="V994" s="8"/>
      <c r="W994" s="8"/>
      <c r="X994" s="1"/>
      <c r="Y994" s="8"/>
      <c r="Z994" s="8"/>
      <c r="AA994" s="8"/>
      <c r="AB994" s="8"/>
      <c r="AC994" s="8"/>
      <c r="AD994" s="9"/>
      <c r="AE994" s="8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</row>
    <row r="995" spans="1:191" x14ac:dyDescent="0.15">
      <c r="A995" s="68">
        <f t="shared" si="288"/>
        <v>45562</v>
      </c>
      <c r="B995" s="81">
        <f t="shared" si="279"/>
        <v>-1.1368683772161603E-13</v>
      </c>
      <c r="C995" s="70">
        <f t="shared" si="275"/>
        <v>-1.1368683772161603E-13</v>
      </c>
      <c r="D995" s="11">
        <f>IF(VLOOKUP(A995,[1]DI!$A$4:$B$15000,2)=0,D994,VLOOKUP(A995,[1]DI!$A$4:$B$15000,2))</f>
        <v>0.1065</v>
      </c>
      <c r="E995" s="70">
        <f t="shared" si="289"/>
        <v>1.00040168</v>
      </c>
      <c r="F995" s="70">
        <f>(TRUNC(PRODUCT($E$12:$E994),16))</f>
        <v>1.4361765150696799</v>
      </c>
      <c r="G995" s="70">
        <f t="shared" si="290"/>
        <v>1.4310335130179199</v>
      </c>
      <c r="H995" s="70">
        <f t="shared" si="291"/>
        <v>1.00359391</v>
      </c>
      <c r="I995" s="69">
        <f t="shared" si="280"/>
        <v>0.04</v>
      </c>
      <c r="J995" s="71">
        <f t="shared" si="281"/>
        <v>45551</v>
      </c>
      <c r="K995" s="72">
        <f t="shared" si="282"/>
        <v>9</v>
      </c>
      <c r="L995" s="73">
        <f t="shared" si="276"/>
        <v>9</v>
      </c>
      <c r="M995" s="74">
        <f t="shared" si="277"/>
        <v>1.0014017209999999</v>
      </c>
      <c r="N995" s="74">
        <f t="shared" si="278"/>
        <v>1.005000669</v>
      </c>
      <c r="O995" s="73">
        <f t="shared" si="283"/>
        <v>0</v>
      </c>
      <c r="P995" s="70">
        <f t="shared" si="284"/>
        <v>0</v>
      </c>
      <c r="Q995" s="70">
        <f t="shared" si="285"/>
        <v>0</v>
      </c>
      <c r="R995" s="75">
        <f t="shared" si="286"/>
        <v>0</v>
      </c>
      <c r="S995" s="71">
        <f t="shared" si="287"/>
        <v>0</v>
      </c>
      <c r="T995" s="8"/>
      <c r="U995" s="8"/>
      <c r="V995" s="8"/>
      <c r="W995" s="8"/>
      <c r="X995" s="1"/>
      <c r="Y995" s="8"/>
      <c r="Z995" s="8"/>
      <c r="AA995" s="8"/>
      <c r="AB995" s="8"/>
      <c r="AC995" s="8"/>
      <c r="AD995" s="9"/>
      <c r="AE995" s="8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</row>
    <row r="996" spans="1:191" x14ac:dyDescent="0.15">
      <c r="A996" s="68">
        <f t="shared" si="288"/>
        <v>45565</v>
      </c>
      <c r="B996" s="81">
        <f t="shared" si="279"/>
        <v>-1.1368683772161603E-13</v>
      </c>
      <c r="C996" s="70">
        <f t="shared" si="275"/>
        <v>-1.1368683772161603E-13</v>
      </c>
      <c r="D996" s="11">
        <f>IF(VLOOKUP(A996,[1]DI!$A$4:$B$15000,2)=0,D995,VLOOKUP(A996,[1]DI!$A$4:$B$15000,2))</f>
        <v>0.1065</v>
      </c>
      <c r="E996" s="70">
        <f t="shared" si="289"/>
        <v>1.00040168</v>
      </c>
      <c r="F996" s="70">
        <f>(TRUNC(PRODUCT($E$12:$E995),16))</f>
        <v>1.43675339845226</v>
      </c>
      <c r="G996" s="70">
        <f t="shared" si="290"/>
        <v>1.4310335130179199</v>
      </c>
      <c r="H996" s="70">
        <f t="shared" si="291"/>
        <v>1.0039970300000001</v>
      </c>
      <c r="I996" s="69">
        <f t="shared" si="280"/>
        <v>0.04</v>
      </c>
      <c r="J996" s="71">
        <f t="shared" si="281"/>
        <v>45551</v>
      </c>
      <c r="K996" s="72">
        <f t="shared" si="282"/>
        <v>10</v>
      </c>
      <c r="L996" s="73">
        <f t="shared" si="276"/>
        <v>10</v>
      </c>
      <c r="M996" s="74">
        <f t="shared" si="277"/>
        <v>1.0015575889999999</v>
      </c>
      <c r="N996" s="74">
        <f t="shared" si="278"/>
        <v>1.005560845</v>
      </c>
      <c r="O996" s="73">
        <f t="shared" si="283"/>
        <v>0</v>
      </c>
      <c r="P996" s="70">
        <f t="shared" si="284"/>
        <v>0</v>
      </c>
      <c r="Q996" s="70">
        <f t="shared" si="285"/>
        <v>0</v>
      </c>
      <c r="R996" s="75">
        <f t="shared" si="286"/>
        <v>0</v>
      </c>
      <c r="S996" s="71">
        <f t="shared" si="287"/>
        <v>0</v>
      </c>
      <c r="T996" s="8"/>
      <c r="U996" s="8"/>
      <c r="V996" s="8"/>
      <c r="W996" s="8"/>
      <c r="X996" s="1"/>
      <c r="Y996" s="8"/>
      <c r="Z996" s="8"/>
      <c r="AA996" s="8"/>
      <c r="AB996" s="8"/>
      <c r="AC996" s="8"/>
      <c r="AD996" s="9"/>
      <c r="AE996" s="8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</row>
    <row r="997" spans="1:191" x14ac:dyDescent="0.15">
      <c r="A997" s="68">
        <f t="shared" si="288"/>
        <v>45566</v>
      </c>
      <c r="B997" s="81">
        <f t="shared" si="279"/>
        <v>-1.1368683772161603E-13</v>
      </c>
      <c r="C997" s="70">
        <f t="shared" si="275"/>
        <v>-1.1368683772161603E-13</v>
      </c>
      <c r="D997" s="11">
        <f>IF(VLOOKUP(A997,[1]DI!$A$4:$B$15000,2)=0,D996,VLOOKUP(A997,[1]DI!$A$4:$B$15000,2))</f>
        <v>0.1065</v>
      </c>
      <c r="E997" s="70">
        <f t="shared" si="289"/>
        <v>1.00040168</v>
      </c>
      <c r="F997" s="70">
        <f>(TRUNC(PRODUCT($E$12:$E996),16))</f>
        <v>1.43733051355735</v>
      </c>
      <c r="G997" s="70">
        <f t="shared" si="290"/>
        <v>1.4310335130179199</v>
      </c>
      <c r="H997" s="70">
        <f t="shared" si="291"/>
        <v>1.00440032</v>
      </c>
      <c r="I997" s="69">
        <f t="shared" si="280"/>
        <v>0.04</v>
      </c>
      <c r="J997" s="71">
        <f t="shared" si="281"/>
        <v>45551</v>
      </c>
      <c r="K997" s="72">
        <f t="shared" si="282"/>
        <v>11</v>
      </c>
      <c r="L997" s="73">
        <f t="shared" si="276"/>
        <v>11</v>
      </c>
      <c r="M997" s="74">
        <f t="shared" si="277"/>
        <v>1.001713482</v>
      </c>
      <c r="N997" s="74">
        <f t="shared" si="278"/>
        <v>1.0061213419999999</v>
      </c>
      <c r="O997" s="73">
        <f t="shared" si="283"/>
        <v>0</v>
      </c>
      <c r="P997" s="70">
        <f t="shared" si="284"/>
        <v>0</v>
      </c>
      <c r="Q997" s="70">
        <f t="shared" si="285"/>
        <v>0</v>
      </c>
      <c r="R997" s="75">
        <f t="shared" si="286"/>
        <v>0</v>
      </c>
      <c r="S997" s="71">
        <f t="shared" si="287"/>
        <v>0</v>
      </c>
      <c r="T997" s="8"/>
      <c r="U997" s="8"/>
      <c r="V997" s="8"/>
      <c r="W997" s="8"/>
      <c r="X997" s="1"/>
      <c r="Y997" s="8"/>
      <c r="Z997" s="8"/>
      <c r="AA997" s="8"/>
      <c r="AB997" s="8"/>
      <c r="AC997" s="8"/>
      <c r="AD997" s="9"/>
      <c r="AE997" s="8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</row>
    <row r="998" spans="1:191" x14ac:dyDescent="0.15">
      <c r="A998" s="68"/>
      <c r="B998" s="82"/>
      <c r="C998" s="70"/>
      <c r="D998" s="69"/>
      <c r="E998" s="70"/>
      <c r="F998" s="70"/>
      <c r="G998" s="70"/>
      <c r="H998" s="70"/>
      <c r="I998" s="69"/>
      <c r="J998" s="71"/>
      <c r="K998" s="72"/>
      <c r="L998" s="73"/>
      <c r="M998" s="74"/>
      <c r="N998" s="74"/>
      <c r="O998" s="73"/>
      <c r="P998" s="70"/>
      <c r="Q998" s="70"/>
      <c r="R998" s="75"/>
      <c r="S998" s="71"/>
      <c r="T998" s="8"/>
      <c r="U998" s="8"/>
      <c r="V998" s="8"/>
      <c r="W998" s="8"/>
      <c r="X998" s="1"/>
      <c r="Y998" s="8"/>
      <c r="Z998" s="8"/>
      <c r="AA998" s="8"/>
      <c r="AB998" s="8"/>
      <c r="AC998" s="8"/>
      <c r="AD998" s="9"/>
      <c r="AE998" s="8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</row>
    <row r="999" spans="1:191" x14ac:dyDescent="0.15">
      <c r="A999" s="68"/>
      <c r="B999" s="82"/>
      <c r="C999" s="70"/>
      <c r="D999" s="69"/>
      <c r="E999" s="70"/>
      <c r="F999" s="70"/>
      <c r="G999" s="70"/>
      <c r="H999" s="70"/>
      <c r="I999" s="69"/>
      <c r="J999" s="71"/>
      <c r="K999" s="72"/>
      <c r="L999" s="73"/>
      <c r="M999" s="74"/>
      <c r="N999" s="74"/>
      <c r="O999" s="73"/>
      <c r="P999" s="70"/>
      <c r="Q999" s="70"/>
      <c r="R999" s="75"/>
      <c r="S999" s="71"/>
      <c r="T999" s="8"/>
      <c r="U999" s="8"/>
      <c r="V999" s="8"/>
      <c r="W999" s="8"/>
      <c r="X999" s="1"/>
      <c r="Y999" s="8"/>
      <c r="Z999" s="8"/>
      <c r="AA999" s="8"/>
      <c r="AB999" s="8"/>
      <c r="AC999" s="8"/>
      <c r="AD999" s="9"/>
      <c r="AE999" s="8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</row>
    <row r="1000" spans="1:191" x14ac:dyDescent="0.15">
      <c r="A1000" s="68"/>
      <c r="B1000" s="82"/>
      <c r="C1000" s="70"/>
      <c r="D1000" s="69"/>
      <c r="E1000" s="70"/>
      <c r="F1000" s="70"/>
      <c r="G1000" s="70"/>
      <c r="H1000" s="70"/>
      <c r="I1000" s="69"/>
      <c r="J1000" s="71"/>
      <c r="K1000" s="72"/>
      <c r="L1000" s="73"/>
      <c r="M1000" s="74"/>
      <c r="N1000" s="74"/>
      <c r="O1000" s="73"/>
      <c r="P1000" s="70"/>
      <c r="Q1000" s="70"/>
      <c r="R1000" s="75"/>
      <c r="S1000" s="71"/>
      <c r="T1000" s="8"/>
      <c r="U1000" s="8"/>
      <c r="V1000" s="8"/>
      <c r="W1000" s="8"/>
      <c r="X1000" s="1"/>
      <c r="Y1000" s="8"/>
      <c r="Z1000" s="8"/>
      <c r="AA1000" s="8"/>
      <c r="AB1000" s="8"/>
      <c r="AC1000" s="8"/>
      <c r="AD1000" s="9"/>
      <c r="AE1000" s="8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</row>
    <row r="1001" spans="1:191" x14ac:dyDescent="0.15">
      <c r="A1001" s="68"/>
      <c r="B1001" s="82"/>
      <c r="C1001" s="70"/>
      <c r="D1001" s="69"/>
      <c r="E1001" s="70"/>
      <c r="F1001" s="70"/>
      <c r="G1001" s="70"/>
      <c r="H1001" s="70"/>
      <c r="I1001" s="69"/>
      <c r="J1001" s="71"/>
      <c r="K1001" s="72"/>
      <c r="L1001" s="73"/>
      <c r="M1001" s="74"/>
      <c r="N1001" s="74"/>
      <c r="O1001" s="73"/>
      <c r="P1001" s="70"/>
      <c r="Q1001" s="70"/>
      <c r="R1001" s="75"/>
      <c r="S1001" s="71"/>
      <c r="T1001" s="8"/>
      <c r="U1001" s="8"/>
      <c r="V1001" s="8"/>
      <c r="W1001" s="8"/>
      <c r="X1001" s="1"/>
      <c r="Y1001" s="8"/>
      <c r="Z1001" s="8"/>
      <c r="AA1001" s="8"/>
      <c r="AB1001" s="8"/>
      <c r="AC1001" s="8"/>
      <c r="AD1001" s="9"/>
      <c r="AE1001" s="8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</row>
    <row r="1002" spans="1:191" x14ac:dyDescent="0.15">
      <c r="A1002" s="68"/>
      <c r="B1002" s="82"/>
      <c r="C1002" s="70"/>
      <c r="D1002" s="69"/>
      <c r="E1002" s="70"/>
      <c r="F1002" s="70"/>
      <c r="G1002" s="70"/>
      <c r="H1002" s="70"/>
      <c r="I1002" s="69"/>
      <c r="J1002" s="71"/>
      <c r="K1002" s="72"/>
      <c r="L1002" s="73"/>
      <c r="M1002" s="74"/>
      <c r="N1002" s="74"/>
      <c r="O1002" s="73"/>
      <c r="P1002" s="70"/>
      <c r="Q1002" s="70"/>
      <c r="R1002" s="75"/>
      <c r="S1002" s="71"/>
      <c r="T1002" s="8"/>
      <c r="U1002" s="8"/>
      <c r="V1002" s="8"/>
      <c r="W1002" s="8"/>
      <c r="X1002" s="1"/>
      <c r="Y1002" s="8"/>
      <c r="Z1002" s="8"/>
      <c r="AA1002" s="8"/>
      <c r="AB1002" s="8"/>
      <c r="AC1002" s="8"/>
      <c r="AD1002" s="9"/>
      <c r="AE1002" s="8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</row>
    <row r="1003" spans="1:191" x14ac:dyDescent="0.15">
      <c r="A1003" s="68"/>
      <c r="B1003" s="82"/>
      <c r="C1003" s="70"/>
      <c r="D1003" s="69"/>
      <c r="E1003" s="70"/>
      <c r="F1003" s="70"/>
      <c r="G1003" s="70"/>
      <c r="H1003" s="70"/>
      <c r="I1003" s="69"/>
      <c r="J1003" s="71"/>
      <c r="K1003" s="72"/>
      <c r="L1003" s="73"/>
      <c r="M1003" s="74"/>
      <c r="N1003" s="74"/>
      <c r="O1003" s="73"/>
      <c r="P1003" s="70"/>
      <c r="Q1003" s="70"/>
      <c r="R1003" s="75"/>
      <c r="S1003" s="71"/>
      <c r="T1003" s="8"/>
      <c r="U1003" s="8"/>
      <c r="V1003" s="8"/>
      <c r="W1003" s="8"/>
      <c r="X1003" s="1"/>
      <c r="Y1003" s="8"/>
      <c r="Z1003" s="8"/>
      <c r="AA1003" s="8"/>
      <c r="AB1003" s="8"/>
      <c r="AC1003" s="8"/>
      <c r="AD1003" s="9"/>
      <c r="AE1003" s="8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</row>
    <row r="1004" spans="1:191" x14ac:dyDescent="0.15">
      <c r="A1004" s="68"/>
      <c r="B1004" s="82"/>
      <c r="C1004" s="70"/>
      <c r="D1004" s="69"/>
      <c r="E1004" s="70"/>
      <c r="F1004" s="70"/>
      <c r="G1004" s="70"/>
      <c r="H1004" s="70"/>
      <c r="I1004" s="69"/>
      <c r="J1004" s="71"/>
      <c r="K1004" s="72"/>
      <c r="L1004" s="73"/>
      <c r="M1004" s="74"/>
      <c r="N1004" s="74"/>
      <c r="O1004" s="73"/>
      <c r="P1004" s="70"/>
      <c r="Q1004" s="70"/>
      <c r="R1004" s="75"/>
      <c r="S1004" s="71"/>
      <c r="T1004" s="8"/>
      <c r="U1004" s="8"/>
      <c r="V1004" s="8"/>
      <c r="W1004" s="8"/>
      <c r="X1004" s="1"/>
      <c r="Y1004" s="8"/>
      <c r="Z1004" s="8"/>
      <c r="AA1004" s="8"/>
      <c r="AB1004" s="8"/>
      <c r="AC1004" s="8"/>
      <c r="AD1004" s="9"/>
      <c r="AE1004" s="8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</row>
    <row r="1005" spans="1:191" x14ac:dyDescent="0.15">
      <c r="A1005" s="68"/>
      <c r="B1005" s="82"/>
      <c r="C1005" s="70"/>
      <c r="D1005" s="69"/>
      <c r="E1005" s="70"/>
      <c r="F1005" s="70"/>
      <c r="G1005" s="70"/>
      <c r="H1005" s="70"/>
      <c r="I1005" s="69"/>
      <c r="J1005" s="71"/>
      <c r="K1005" s="72"/>
      <c r="L1005" s="73"/>
      <c r="M1005" s="74"/>
      <c r="N1005" s="74"/>
      <c r="O1005" s="73"/>
      <c r="P1005" s="70"/>
      <c r="Q1005" s="70"/>
      <c r="R1005" s="75"/>
      <c r="S1005" s="71"/>
      <c r="T1005" s="8"/>
      <c r="U1005" s="8"/>
      <c r="V1005" s="8"/>
      <c r="W1005" s="8"/>
      <c r="X1005" s="1"/>
      <c r="Y1005" s="8"/>
      <c r="Z1005" s="8"/>
      <c r="AA1005" s="8"/>
      <c r="AB1005" s="8"/>
      <c r="AC1005" s="8"/>
      <c r="AD1005" s="9"/>
      <c r="AE1005" s="8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</row>
    <row r="1006" spans="1:191" x14ac:dyDescent="0.15">
      <c r="A1006" s="68"/>
      <c r="B1006" s="82"/>
      <c r="C1006" s="70"/>
      <c r="D1006" s="69"/>
      <c r="E1006" s="70"/>
      <c r="F1006" s="70"/>
      <c r="G1006" s="70"/>
      <c r="H1006" s="70"/>
      <c r="I1006" s="69"/>
      <c r="J1006" s="71"/>
      <c r="K1006" s="72"/>
      <c r="L1006" s="73"/>
      <c r="M1006" s="74"/>
      <c r="N1006" s="74"/>
      <c r="O1006" s="73"/>
      <c r="P1006" s="70"/>
      <c r="Q1006" s="70"/>
      <c r="R1006" s="75"/>
      <c r="S1006" s="71"/>
      <c r="T1006" s="8"/>
      <c r="U1006" s="8"/>
      <c r="V1006" s="8"/>
      <c r="W1006" s="8"/>
      <c r="X1006" s="1"/>
      <c r="Y1006" s="8"/>
      <c r="Z1006" s="8"/>
      <c r="AA1006" s="8"/>
      <c r="AB1006" s="8"/>
      <c r="AC1006" s="8"/>
      <c r="AD1006" s="9"/>
      <c r="AE1006" s="8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</row>
    <row r="1007" spans="1:191" x14ac:dyDescent="0.15">
      <c r="A1007" s="68"/>
      <c r="B1007" s="82"/>
      <c r="C1007" s="70"/>
      <c r="D1007" s="69"/>
      <c r="E1007" s="70"/>
      <c r="F1007" s="70"/>
      <c r="G1007" s="70"/>
      <c r="H1007" s="70"/>
      <c r="I1007" s="69"/>
      <c r="J1007" s="71"/>
      <c r="K1007" s="72"/>
      <c r="L1007" s="73"/>
      <c r="M1007" s="74"/>
      <c r="N1007" s="74"/>
      <c r="O1007" s="73"/>
      <c r="P1007" s="70"/>
      <c r="Q1007" s="70"/>
      <c r="R1007" s="75"/>
      <c r="S1007" s="71"/>
      <c r="T1007" s="8"/>
      <c r="U1007" s="8"/>
      <c r="V1007" s="8"/>
      <c r="W1007" s="8"/>
      <c r="X1007" s="1"/>
      <c r="Y1007" s="8"/>
      <c r="Z1007" s="8"/>
      <c r="AA1007" s="8"/>
      <c r="AB1007" s="8"/>
      <c r="AC1007" s="8"/>
      <c r="AD1007" s="9"/>
      <c r="AE1007" s="8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</row>
    <row r="1008" spans="1:191" x14ac:dyDescent="0.15">
      <c r="A1008" s="68"/>
      <c r="B1008" s="82"/>
      <c r="C1008" s="70"/>
      <c r="D1008" s="69"/>
      <c r="E1008" s="70"/>
      <c r="F1008" s="70"/>
      <c r="G1008" s="70"/>
      <c r="H1008" s="70"/>
      <c r="I1008" s="69"/>
      <c r="J1008" s="71"/>
      <c r="K1008" s="72"/>
      <c r="L1008" s="73"/>
      <c r="M1008" s="74"/>
      <c r="N1008" s="74"/>
      <c r="O1008" s="73"/>
      <c r="P1008" s="70"/>
      <c r="Q1008" s="70"/>
      <c r="R1008" s="75"/>
      <c r="S1008" s="71"/>
      <c r="T1008" s="8"/>
      <c r="U1008" s="8"/>
      <c r="V1008" s="8"/>
      <c r="W1008" s="8"/>
      <c r="X1008" s="1"/>
      <c r="Y1008" s="8"/>
      <c r="Z1008" s="8"/>
      <c r="AA1008" s="8"/>
      <c r="AB1008" s="8"/>
      <c r="AC1008" s="8"/>
      <c r="AD1008" s="9"/>
      <c r="AE1008" s="8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</row>
    <row r="1009" spans="1:191" x14ac:dyDescent="0.15">
      <c r="A1009" s="68"/>
      <c r="B1009" s="82"/>
      <c r="C1009" s="70"/>
      <c r="D1009" s="69"/>
      <c r="E1009" s="70"/>
      <c r="F1009" s="70"/>
      <c r="G1009" s="70"/>
      <c r="H1009" s="70"/>
      <c r="I1009" s="69"/>
      <c r="J1009" s="71"/>
      <c r="K1009" s="72"/>
      <c r="L1009" s="73"/>
      <c r="M1009" s="74"/>
      <c r="N1009" s="74"/>
      <c r="O1009" s="73"/>
      <c r="P1009" s="70"/>
      <c r="Q1009" s="70"/>
      <c r="R1009" s="75"/>
      <c r="S1009" s="71"/>
      <c r="T1009" s="8"/>
      <c r="U1009" s="8"/>
      <c r="V1009" s="8"/>
      <c r="W1009" s="8"/>
      <c r="X1009" s="1"/>
      <c r="Y1009" s="8"/>
      <c r="Z1009" s="8"/>
      <c r="AA1009" s="8"/>
      <c r="AB1009" s="8"/>
      <c r="AC1009" s="8"/>
      <c r="AD1009" s="9"/>
      <c r="AE1009" s="8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</row>
    <row r="1010" spans="1:191" x14ac:dyDescent="0.15">
      <c r="A1010" s="68"/>
      <c r="B1010" s="82"/>
      <c r="C1010" s="70"/>
      <c r="D1010" s="69"/>
      <c r="E1010" s="70"/>
      <c r="F1010" s="70"/>
      <c r="G1010" s="70"/>
      <c r="H1010" s="70"/>
      <c r="I1010" s="69"/>
      <c r="J1010" s="71"/>
      <c r="K1010" s="72"/>
      <c r="L1010" s="73"/>
      <c r="M1010" s="74"/>
      <c r="N1010" s="74"/>
      <c r="O1010" s="73"/>
      <c r="P1010" s="70"/>
      <c r="Q1010" s="70"/>
      <c r="R1010" s="75"/>
      <c r="S1010" s="71"/>
      <c r="T1010" s="8"/>
      <c r="U1010" s="8"/>
      <c r="V1010" s="8"/>
      <c r="W1010" s="8"/>
      <c r="X1010" s="1"/>
      <c r="Y1010" s="8"/>
      <c r="Z1010" s="8"/>
      <c r="AA1010" s="8"/>
      <c r="AB1010" s="8"/>
      <c r="AC1010" s="8"/>
      <c r="AD1010" s="9"/>
      <c r="AE1010" s="8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</row>
    <row r="1011" spans="1:191" x14ac:dyDescent="0.15">
      <c r="A1011" s="68"/>
      <c r="B1011" s="82"/>
      <c r="C1011" s="70"/>
      <c r="D1011" s="69"/>
      <c r="E1011" s="70"/>
      <c r="F1011" s="70"/>
      <c r="G1011" s="70"/>
      <c r="H1011" s="70"/>
      <c r="I1011" s="69"/>
      <c r="J1011" s="71"/>
      <c r="K1011" s="72"/>
      <c r="L1011" s="73"/>
      <c r="M1011" s="74"/>
      <c r="N1011" s="74"/>
      <c r="O1011" s="73"/>
      <c r="P1011" s="70"/>
      <c r="Q1011" s="70"/>
      <c r="R1011" s="75"/>
      <c r="S1011" s="71"/>
      <c r="T1011" s="8"/>
      <c r="U1011" s="8"/>
      <c r="V1011" s="8"/>
      <c r="W1011" s="8"/>
      <c r="X1011" s="1"/>
      <c r="Y1011" s="8"/>
      <c r="Z1011" s="8"/>
      <c r="AA1011" s="8"/>
      <c r="AB1011" s="8"/>
      <c r="AC1011" s="8"/>
      <c r="AD1011" s="9"/>
      <c r="AE1011" s="8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</row>
    <row r="1012" spans="1:191" x14ac:dyDescent="0.15">
      <c r="A1012" s="68"/>
      <c r="B1012" s="82"/>
      <c r="C1012" s="70"/>
      <c r="D1012" s="69"/>
      <c r="E1012" s="70"/>
      <c r="F1012" s="70"/>
      <c r="G1012" s="70"/>
      <c r="H1012" s="70"/>
      <c r="I1012" s="69"/>
      <c r="J1012" s="71"/>
      <c r="K1012" s="72"/>
      <c r="L1012" s="73"/>
      <c r="M1012" s="74"/>
      <c r="N1012" s="74"/>
      <c r="O1012" s="73"/>
      <c r="P1012" s="70"/>
      <c r="Q1012" s="70"/>
      <c r="R1012" s="75"/>
      <c r="S1012" s="71"/>
      <c r="T1012" s="8"/>
      <c r="U1012" s="8"/>
      <c r="V1012" s="8"/>
      <c r="W1012" s="8"/>
      <c r="X1012" s="1"/>
      <c r="Y1012" s="8"/>
      <c r="Z1012" s="8"/>
      <c r="AA1012" s="8"/>
      <c r="AB1012" s="8"/>
      <c r="AC1012" s="8"/>
      <c r="AD1012" s="9"/>
      <c r="AE1012" s="8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</row>
    <row r="1013" spans="1:191" x14ac:dyDescent="0.15">
      <c r="A1013" s="68"/>
      <c r="B1013" s="82"/>
      <c r="C1013" s="70"/>
      <c r="D1013" s="69"/>
      <c r="E1013" s="70"/>
      <c r="F1013" s="70"/>
      <c r="G1013" s="70"/>
      <c r="H1013" s="70"/>
      <c r="I1013" s="69"/>
      <c r="J1013" s="71"/>
      <c r="K1013" s="72"/>
      <c r="L1013" s="73"/>
      <c r="M1013" s="74"/>
      <c r="N1013" s="74"/>
      <c r="O1013" s="73"/>
      <c r="P1013" s="70"/>
      <c r="Q1013" s="70"/>
      <c r="R1013" s="75"/>
      <c r="S1013" s="71"/>
      <c r="T1013" s="8"/>
      <c r="U1013" s="8"/>
      <c r="V1013" s="8"/>
      <c r="W1013" s="8"/>
      <c r="X1013" s="1"/>
      <c r="Y1013" s="8"/>
      <c r="Z1013" s="8"/>
      <c r="AA1013" s="8"/>
      <c r="AB1013" s="8"/>
      <c r="AC1013" s="8"/>
      <c r="AD1013" s="9"/>
      <c r="AE1013" s="8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</row>
    <row r="1014" spans="1:191" x14ac:dyDescent="0.15">
      <c r="A1014" s="68"/>
      <c r="B1014" s="82"/>
      <c r="C1014" s="70"/>
      <c r="D1014" s="69"/>
      <c r="E1014" s="70"/>
      <c r="F1014" s="70"/>
      <c r="G1014" s="70"/>
      <c r="H1014" s="70"/>
      <c r="I1014" s="69"/>
      <c r="J1014" s="71"/>
      <c r="K1014" s="72"/>
      <c r="L1014" s="73"/>
      <c r="M1014" s="74"/>
      <c r="N1014" s="74"/>
      <c r="O1014" s="73"/>
      <c r="P1014" s="70"/>
      <c r="Q1014" s="70"/>
      <c r="R1014" s="75"/>
      <c r="S1014" s="71"/>
      <c r="T1014" s="8"/>
      <c r="U1014" s="8"/>
      <c r="V1014" s="8"/>
      <c r="W1014" s="8"/>
      <c r="X1014" s="1"/>
      <c r="Y1014" s="8"/>
      <c r="Z1014" s="8"/>
      <c r="AA1014" s="8"/>
      <c r="AB1014" s="8"/>
      <c r="AC1014" s="8"/>
      <c r="AD1014" s="9"/>
      <c r="AE1014" s="8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</row>
    <row r="1015" spans="1:191" x14ac:dyDescent="0.15">
      <c r="A1015" s="68"/>
      <c r="B1015" s="82"/>
      <c r="C1015" s="70"/>
      <c r="D1015" s="69"/>
      <c r="E1015" s="70"/>
      <c r="F1015" s="70"/>
      <c r="G1015" s="70"/>
      <c r="H1015" s="70"/>
      <c r="I1015" s="69"/>
      <c r="J1015" s="71"/>
      <c r="K1015" s="72"/>
      <c r="L1015" s="73"/>
      <c r="M1015" s="74"/>
      <c r="N1015" s="74"/>
      <c r="O1015" s="73"/>
      <c r="P1015" s="70"/>
      <c r="Q1015" s="70"/>
      <c r="R1015" s="75"/>
      <c r="S1015" s="71"/>
      <c r="T1015" s="8"/>
      <c r="U1015" s="8"/>
      <c r="V1015" s="8"/>
      <c r="W1015" s="8"/>
      <c r="X1015" s="1"/>
      <c r="Y1015" s="8"/>
      <c r="Z1015" s="8"/>
      <c r="AA1015" s="8"/>
      <c r="AB1015" s="8"/>
      <c r="AC1015" s="8"/>
      <c r="AD1015" s="9"/>
      <c r="AE1015" s="8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</row>
    <row r="1016" spans="1:191" x14ac:dyDescent="0.15">
      <c r="A1016" s="68"/>
      <c r="B1016" s="82"/>
      <c r="C1016" s="70"/>
      <c r="D1016" s="69"/>
      <c r="E1016" s="70"/>
      <c r="F1016" s="70"/>
      <c r="G1016" s="70"/>
      <c r="H1016" s="70"/>
      <c r="I1016" s="69"/>
      <c r="J1016" s="71"/>
      <c r="K1016" s="72"/>
      <c r="L1016" s="73"/>
      <c r="M1016" s="74"/>
      <c r="N1016" s="74"/>
      <c r="O1016" s="73"/>
      <c r="P1016" s="70"/>
      <c r="Q1016" s="70"/>
      <c r="R1016" s="75"/>
      <c r="S1016" s="71"/>
      <c r="T1016" s="8"/>
      <c r="U1016" s="8"/>
      <c r="V1016" s="8"/>
      <c r="W1016" s="8"/>
      <c r="X1016" s="1"/>
      <c r="Y1016" s="8"/>
      <c r="Z1016" s="8"/>
      <c r="AA1016" s="8"/>
      <c r="AB1016" s="8"/>
      <c r="AC1016" s="8"/>
      <c r="AD1016" s="9"/>
      <c r="AE1016" s="8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</row>
    <row r="1017" spans="1:191" x14ac:dyDescent="0.15">
      <c r="A1017" s="68"/>
      <c r="B1017" s="82"/>
      <c r="C1017" s="70"/>
      <c r="D1017" s="69"/>
      <c r="E1017" s="70"/>
      <c r="F1017" s="70"/>
      <c r="G1017" s="70"/>
      <c r="H1017" s="70"/>
      <c r="I1017" s="69"/>
      <c r="J1017" s="71"/>
      <c r="K1017" s="72"/>
      <c r="L1017" s="73"/>
      <c r="M1017" s="74"/>
      <c r="N1017" s="74"/>
      <c r="O1017" s="73"/>
      <c r="P1017" s="70"/>
      <c r="Q1017" s="70"/>
      <c r="R1017" s="75"/>
      <c r="S1017" s="71"/>
      <c r="T1017" s="8"/>
      <c r="U1017" s="8"/>
      <c r="V1017" s="8"/>
      <c r="W1017" s="8"/>
      <c r="X1017" s="1"/>
      <c r="Y1017" s="8"/>
      <c r="Z1017" s="8"/>
      <c r="AA1017" s="8"/>
      <c r="AB1017" s="8"/>
      <c r="AC1017" s="8"/>
      <c r="AD1017" s="9"/>
      <c r="AE1017" s="8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</row>
    <row r="1018" spans="1:191" x14ac:dyDescent="0.15">
      <c r="A1018" s="68"/>
      <c r="B1018" s="82"/>
      <c r="C1018" s="70"/>
      <c r="D1018" s="69"/>
      <c r="E1018" s="70"/>
      <c r="F1018" s="70"/>
      <c r="G1018" s="70"/>
      <c r="H1018" s="70"/>
      <c r="I1018" s="69"/>
      <c r="J1018" s="71"/>
      <c r="K1018" s="72"/>
      <c r="L1018" s="73"/>
      <c r="M1018" s="74"/>
      <c r="N1018" s="74"/>
      <c r="O1018" s="73"/>
      <c r="P1018" s="70"/>
      <c r="Q1018" s="70"/>
      <c r="R1018" s="75"/>
      <c r="S1018" s="71"/>
      <c r="T1018" s="8"/>
      <c r="U1018" s="8"/>
      <c r="V1018" s="8"/>
      <c r="W1018" s="8"/>
      <c r="X1018" s="1"/>
      <c r="Y1018" s="8"/>
      <c r="Z1018" s="8"/>
      <c r="AA1018" s="8"/>
      <c r="AB1018" s="8"/>
      <c r="AC1018" s="8"/>
      <c r="AD1018" s="9"/>
      <c r="AE1018" s="8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</row>
    <row r="1019" spans="1:191" x14ac:dyDescent="0.15">
      <c r="A1019" s="68"/>
      <c r="B1019" s="82"/>
      <c r="C1019" s="70"/>
      <c r="D1019" s="69"/>
      <c r="E1019" s="70"/>
      <c r="F1019" s="70"/>
      <c r="G1019" s="70"/>
      <c r="H1019" s="70"/>
      <c r="I1019" s="69"/>
      <c r="J1019" s="71"/>
      <c r="K1019" s="72"/>
      <c r="L1019" s="73"/>
      <c r="M1019" s="74"/>
      <c r="N1019" s="74"/>
      <c r="O1019" s="73"/>
      <c r="P1019" s="70"/>
      <c r="Q1019" s="70"/>
      <c r="R1019" s="75"/>
      <c r="S1019" s="71"/>
      <c r="T1019" s="8"/>
      <c r="U1019" s="8"/>
      <c r="V1019" s="8"/>
      <c r="W1019" s="8"/>
      <c r="X1019" s="1"/>
      <c r="Y1019" s="8"/>
      <c r="Z1019" s="8"/>
      <c r="AA1019" s="8"/>
      <c r="AB1019" s="8"/>
      <c r="AC1019" s="8"/>
      <c r="AD1019" s="9"/>
      <c r="AE1019" s="8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</row>
    <row r="1020" spans="1:191" x14ac:dyDescent="0.15">
      <c r="A1020" s="68"/>
      <c r="B1020" s="82"/>
      <c r="C1020" s="70"/>
      <c r="D1020" s="69"/>
      <c r="E1020" s="70"/>
      <c r="F1020" s="70"/>
      <c r="G1020" s="70"/>
      <c r="H1020" s="70"/>
      <c r="I1020" s="69"/>
      <c r="J1020" s="71"/>
      <c r="K1020" s="72"/>
      <c r="L1020" s="73"/>
      <c r="M1020" s="74"/>
      <c r="N1020" s="74"/>
      <c r="O1020" s="73"/>
      <c r="P1020" s="70"/>
      <c r="Q1020" s="70"/>
      <c r="R1020" s="75"/>
      <c r="S1020" s="71"/>
      <c r="T1020" s="8"/>
      <c r="U1020" s="8"/>
      <c r="V1020" s="8"/>
      <c r="W1020" s="8"/>
      <c r="X1020" s="1"/>
      <c r="Y1020" s="8"/>
      <c r="Z1020" s="8"/>
      <c r="AA1020" s="8"/>
      <c r="AB1020" s="8"/>
      <c r="AC1020" s="8"/>
      <c r="AD1020" s="9"/>
      <c r="AE1020" s="8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</row>
    <row r="1021" spans="1:191" x14ac:dyDescent="0.15">
      <c r="A1021" s="68"/>
      <c r="B1021" s="82"/>
      <c r="C1021" s="70"/>
      <c r="D1021" s="69"/>
      <c r="E1021" s="70"/>
      <c r="F1021" s="70"/>
      <c r="G1021" s="70"/>
      <c r="H1021" s="70"/>
      <c r="I1021" s="69"/>
      <c r="J1021" s="71"/>
      <c r="K1021" s="72"/>
      <c r="L1021" s="73"/>
      <c r="M1021" s="74"/>
      <c r="N1021" s="74"/>
      <c r="O1021" s="73"/>
      <c r="P1021" s="70"/>
      <c r="Q1021" s="70"/>
      <c r="R1021" s="75"/>
      <c r="S1021" s="71"/>
      <c r="T1021" s="8"/>
      <c r="U1021" s="8"/>
      <c r="V1021" s="8"/>
      <c r="W1021" s="8"/>
      <c r="X1021" s="1"/>
      <c r="Y1021" s="8"/>
      <c r="Z1021" s="8"/>
      <c r="AA1021" s="8"/>
      <c r="AB1021" s="8"/>
      <c r="AC1021" s="8"/>
      <c r="AD1021" s="9"/>
      <c r="AE1021" s="8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</row>
    <row r="1022" spans="1:191" x14ac:dyDescent="0.15">
      <c r="A1022" s="68"/>
      <c r="B1022" s="82"/>
      <c r="C1022" s="70"/>
      <c r="D1022" s="69"/>
      <c r="E1022" s="70"/>
      <c r="F1022" s="70"/>
      <c r="G1022" s="70"/>
      <c r="H1022" s="70"/>
      <c r="I1022" s="69"/>
      <c r="J1022" s="71"/>
      <c r="K1022" s="72"/>
      <c r="L1022" s="73"/>
      <c r="M1022" s="74"/>
      <c r="N1022" s="74"/>
      <c r="O1022" s="73"/>
      <c r="P1022" s="70"/>
      <c r="Q1022" s="70"/>
      <c r="R1022" s="75"/>
      <c r="S1022" s="71"/>
      <c r="T1022" s="8"/>
      <c r="U1022" s="8"/>
      <c r="V1022" s="8"/>
      <c r="W1022" s="8"/>
      <c r="X1022" s="1"/>
      <c r="Y1022" s="8"/>
      <c r="Z1022" s="8"/>
      <c r="AA1022" s="8"/>
      <c r="AB1022" s="8"/>
      <c r="AC1022" s="8"/>
      <c r="AD1022" s="9"/>
      <c r="AE1022" s="8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</row>
    <row r="1023" spans="1:191" x14ac:dyDescent="0.15">
      <c r="A1023" s="68"/>
      <c r="B1023" s="82"/>
      <c r="C1023" s="70"/>
      <c r="D1023" s="69"/>
      <c r="E1023" s="70"/>
      <c r="F1023" s="70"/>
      <c r="G1023" s="70"/>
      <c r="H1023" s="70"/>
      <c r="I1023" s="69"/>
      <c r="J1023" s="71"/>
      <c r="K1023" s="72"/>
      <c r="L1023" s="73"/>
      <c r="M1023" s="74"/>
      <c r="N1023" s="74"/>
      <c r="O1023" s="73"/>
      <c r="P1023" s="70"/>
      <c r="Q1023" s="70"/>
      <c r="R1023" s="75"/>
      <c r="S1023" s="71"/>
      <c r="T1023" s="8"/>
      <c r="U1023" s="8"/>
      <c r="V1023" s="8"/>
      <c r="W1023" s="8"/>
      <c r="X1023" s="1"/>
      <c r="Y1023" s="8"/>
      <c r="Z1023" s="8"/>
      <c r="AA1023" s="8"/>
      <c r="AB1023" s="8"/>
      <c r="AC1023" s="8"/>
      <c r="AD1023" s="9"/>
      <c r="AE1023" s="8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</row>
    <row r="1024" spans="1:191" x14ac:dyDescent="0.15">
      <c r="A1024" s="68"/>
      <c r="B1024" s="82"/>
      <c r="C1024" s="70"/>
      <c r="D1024" s="69"/>
      <c r="E1024" s="70"/>
      <c r="F1024" s="70"/>
      <c r="G1024" s="70"/>
      <c r="H1024" s="70"/>
      <c r="I1024" s="69"/>
      <c r="J1024" s="71"/>
      <c r="K1024" s="72"/>
      <c r="L1024" s="73"/>
      <c r="M1024" s="74"/>
      <c r="N1024" s="74"/>
      <c r="O1024" s="73"/>
      <c r="P1024" s="70"/>
      <c r="Q1024" s="70"/>
      <c r="R1024" s="75"/>
      <c r="S1024" s="71"/>
      <c r="T1024" s="8"/>
      <c r="U1024" s="8"/>
      <c r="V1024" s="8"/>
      <c r="W1024" s="8"/>
      <c r="X1024" s="1"/>
      <c r="Y1024" s="8"/>
      <c r="Z1024" s="8"/>
      <c r="AA1024" s="8"/>
      <c r="AB1024" s="8"/>
      <c r="AC1024" s="8"/>
      <c r="AD1024" s="9"/>
      <c r="AE1024" s="8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</row>
    <row r="1025" spans="1:191" x14ac:dyDescent="0.15">
      <c r="A1025" s="68"/>
      <c r="B1025" s="82"/>
      <c r="C1025" s="70"/>
      <c r="D1025" s="69"/>
      <c r="E1025" s="70"/>
      <c r="F1025" s="70"/>
      <c r="G1025" s="70"/>
      <c r="H1025" s="70"/>
      <c r="I1025" s="69"/>
      <c r="J1025" s="71"/>
      <c r="K1025" s="72"/>
      <c r="L1025" s="73"/>
      <c r="M1025" s="74"/>
      <c r="N1025" s="74"/>
      <c r="O1025" s="73"/>
      <c r="P1025" s="70"/>
      <c r="Q1025" s="70"/>
      <c r="R1025" s="75"/>
      <c r="S1025" s="71"/>
      <c r="T1025" s="8"/>
      <c r="U1025" s="8"/>
      <c r="V1025" s="8"/>
      <c r="W1025" s="8"/>
      <c r="X1025" s="1"/>
      <c r="Y1025" s="8"/>
      <c r="Z1025" s="8"/>
      <c r="AA1025" s="8"/>
      <c r="AB1025" s="8"/>
      <c r="AC1025" s="8"/>
      <c r="AD1025" s="9"/>
      <c r="AE1025" s="8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</row>
    <row r="1026" spans="1:191" x14ac:dyDescent="0.15">
      <c r="A1026" s="68"/>
      <c r="B1026" s="82"/>
      <c r="C1026" s="70"/>
      <c r="D1026" s="69"/>
      <c r="E1026" s="70"/>
      <c r="F1026" s="70"/>
      <c r="G1026" s="70"/>
      <c r="H1026" s="70"/>
      <c r="I1026" s="69"/>
      <c r="J1026" s="71"/>
      <c r="K1026" s="72"/>
      <c r="L1026" s="73"/>
      <c r="M1026" s="74"/>
      <c r="N1026" s="74"/>
      <c r="O1026" s="73"/>
      <c r="P1026" s="70"/>
      <c r="Q1026" s="70"/>
      <c r="R1026" s="75"/>
      <c r="S1026" s="71"/>
      <c r="T1026" s="8"/>
      <c r="U1026" s="8"/>
      <c r="V1026" s="8"/>
      <c r="W1026" s="8"/>
      <c r="X1026" s="1"/>
      <c r="Y1026" s="8"/>
      <c r="Z1026" s="8"/>
      <c r="AA1026" s="8"/>
      <c r="AB1026" s="8"/>
      <c r="AC1026" s="8"/>
      <c r="AD1026" s="9"/>
      <c r="AE1026" s="8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</row>
    <row r="1027" spans="1:191" x14ac:dyDescent="0.15">
      <c r="A1027" s="68"/>
      <c r="B1027" s="82"/>
      <c r="C1027" s="70"/>
      <c r="D1027" s="69"/>
      <c r="E1027" s="70"/>
      <c r="F1027" s="70"/>
      <c r="G1027" s="70"/>
      <c r="H1027" s="70"/>
      <c r="I1027" s="69"/>
      <c r="J1027" s="71"/>
      <c r="K1027" s="72"/>
      <c r="L1027" s="73"/>
      <c r="M1027" s="74"/>
      <c r="N1027" s="74"/>
      <c r="O1027" s="73"/>
      <c r="P1027" s="70"/>
      <c r="Q1027" s="70"/>
      <c r="R1027" s="75"/>
      <c r="S1027" s="71"/>
      <c r="T1027" s="8"/>
      <c r="U1027" s="8"/>
      <c r="V1027" s="8"/>
      <c r="W1027" s="8"/>
      <c r="X1027" s="1"/>
      <c r="Y1027" s="8"/>
      <c r="Z1027" s="8"/>
      <c r="AA1027" s="8"/>
      <c r="AB1027" s="8"/>
      <c r="AC1027" s="8"/>
      <c r="AD1027" s="9"/>
      <c r="AE1027" s="8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</row>
    <row r="1028" spans="1:191" x14ac:dyDescent="0.15">
      <c r="A1028" s="68"/>
      <c r="B1028" s="82"/>
      <c r="C1028" s="70"/>
      <c r="D1028" s="69"/>
      <c r="E1028" s="70"/>
      <c r="F1028" s="70"/>
      <c r="G1028" s="70"/>
      <c r="H1028" s="70"/>
      <c r="I1028" s="69"/>
      <c r="J1028" s="71"/>
      <c r="K1028" s="72"/>
      <c r="L1028" s="73"/>
      <c r="M1028" s="74"/>
      <c r="N1028" s="74"/>
      <c r="O1028" s="73"/>
      <c r="P1028" s="70"/>
      <c r="Q1028" s="70"/>
      <c r="R1028" s="75"/>
      <c r="S1028" s="71"/>
      <c r="T1028" s="8"/>
      <c r="U1028" s="8"/>
      <c r="V1028" s="8"/>
      <c r="W1028" s="8"/>
      <c r="X1028" s="1"/>
      <c r="Y1028" s="8"/>
      <c r="Z1028" s="8"/>
      <c r="AA1028" s="8"/>
      <c r="AB1028" s="8"/>
      <c r="AC1028" s="8"/>
      <c r="AD1028" s="9"/>
      <c r="AE1028" s="8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</row>
    <row r="1029" spans="1:191" x14ac:dyDescent="0.15">
      <c r="A1029" s="68"/>
      <c r="B1029" s="82"/>
      <c r="C1029" s="70"/>
      <c r="D1029" s="69"/>
      <c r="E1029" s="70"/>
      <c r="F1029" s="70"/>
      <c r="G1029" s="70"/>
      <c r="H1029" s="70"/>
      <c r="I1029" s="69"/>
      <c r="J1029" s="71"/>
      <c r="K1029" s="72"/>
      <c r="L1029" s="73"/>
      <c r="M1029" s="74"/>
      <c r="N1029" s="74"/>
      <c r="O1029" s="73"/>
      <c r="P1029" s="70"/>
      <c r="Q1029" s="70"/>
      <c r="R1029" s="75"/>
      <c r="S1029" s="71"/>
      <c r="T1029" s="8"/>
      <c r="U1029" s="8"/>
      <c r="V1029" s="8"/>
      <c r="W1029" s="8"/>
      <c r="X1029" s="1"/>
      <c r="Y1029" s="8"/>
      <c r="Z1029" s="8"/>
      <c r="AA1029" s="8"/>
      <c r="AB1029" s="8"/>
      <c r="AC1029" s="8"/>
      <c r="AD1029" s="9"/>
      <c r="AE1029" s="8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</row>
    <row r="1030" spans="1:191" x14ac:dyDescent="0.15">
      <c r="A1030" s="68"/>
      <c r="B1030" s="82"/>
      <c r="C1030" s="70"/>
      <c r="D1030" s="69"/>
      <c r="E1030" s="70"/>
      <c r="F1030" s="70"/>
      <c r="G1030" s="70"/>
      <c r="H1030" s="70"/>
      <c r="I1030" s="69"/>
      <c r="J1030" s="71"/>
      <c r="K1030" s="72"/>
      <c r="L1030" s="73"/>
      <c r="M1030" s="74"/>
      <c r="N1030" s="74"/>
      <c r="O1030" s="73"/>
      <c r="P1030" s="70"/>
      <c r="Q1030" s="70"/>
      <c r="R1030" s="75"/>
      <c r="S1030" s="71"/>
      <c r="T1030" s="8"/>
      <c r="U1030" s="8"/>
      <c r="V1030" s="8"/>
      <c r="W1030" s="8"/>
      <c r="X1030" s="1"/>
      <c r="Y1030" s="8"/>
      <c r="Z1030" s="8"/>
      <c r="AA1030" s="8"/>
      <c r="AB1030" s="8"/>
      <c r="AC1030" s="8"/>
      <c r="AD1030" s="9"/>
      <c r="AE1030" s="8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</row>
    <row r="1031" spans="1:191" x14ac:dyDescent="0.15">
      <c r="A1031" s="68"/>
      <c r="B1031" s="82"/>
      <c r="C1031" s="70"/>
      <c r="D1031" s="69"/>
      <c r="E1031" s="70"/>
      <c r="F1031" s="70"/>
      <c r="G1031" s="70"/>
      <c r="H1031" s="70"/>
      <c r="I1031" s="69"/>
      <c r="J1031" s="71"/>
      <c r="K1031" s="72"/>
      <c r="L1031" s="73"/>
      <c r="M1031" s="74"/>
      <c r="N1031" s="74"/>
      <c r="O1031" s="73"/>
      <c r="P1031" s="70"/>
      <c r="Q1031" s="70"/>
      <c r="R1031" s="75"/>
      <c r="S1031" s="71"/>
      <c r="T1031" s="8"/>
      <c r="U1031" s="8"/>
      <c r="V1031" s="8"/>
      <c r="W1031" s="8"/>
      <c r="X1031" s="1"/>
      <c r="Y1031" s="8"/>
      <c r="Z1031" s="8"/>
      <c r="AA1031" s="8"/>
      <c r="AB1031" s="8"/>
      <c r="AC1031" s="8"/>
      <c r="AD1031" s="9"/>
      <c r="AE1031" s="8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</row>
    <row r="1032" spans="1:191" x14ac:dyDescent="0.15">
      <c r="A1032" s="68"/>
      <c r="B1032" s="82"/>
      <c r="C1032" s="70"/>
      <c r="D1032" s="69"/>
      <c r="E1032" s="70"/>
      <c r="F1032" s="70"/>
      <c r="G1032" s="70"/>
      <c r="H1032" s="70"/>
      <c r="I1032" s="69"/>
      <c r="J1032" s="71"/>
      <c r="K1032" s="72"/>
      <c r="L1032" s="73"/>
      <c r="M1032" s="74"/>
      <c r="N1032" s="74"/>
      <c r="O1032" s="73"/>
      <c r="P1032" s="70"/>
      <c r="Q1032" s="70"/>
      <c r="R1032" s="75"/>
      <c r="S1032" s="71"/>
      <c r="T1032" s="8"/>
      <c r="U1032" s="8"/>
      <c r="V1032" s="8"/>
      <c r="W1032" s="8"/>
      <c r="X1032" s="1"/>
      <c r="Y1032" s="8"/>
      <c r="Z1032" s="8"/>
      <c r="AA1032" s="8"/>
      <c r="AB1032" s="8"/>
      <c r="AC1032" s="8"/>
      <c r="AD1032" s="9"/>
      <c r="AE1032" s="8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</row>
    <row r="1033" spans="1:191" x14ac:dyDescent="0.15">
      <c r="A1033" s="68"/>
      <c r="B1033" s="82"/>
      <c r="C1033" s="70"/>
      <c r="D1033" s="69"/>
      <c r="E1033" s="70"/>
      <c r="F1033" s="70"/>
      <c r="G1033" s="70"/>
      <c r="H1033" s="70"/>
      <c r="I1033" s="69"/>
      <c r="J1033" s="71"/>
      <c r="K1033" s="72"/>
      <c r="L1033" s="73"/>
      <c r="M1033" s="74"/>
      <c r="N1033" s="74"/>
      <c r="O1033" s="73"/>
      <c r="P1033" s="70"/>
      <c r="Q1033" s="70"/>
      <c r="R1033" s="75"/>
      <c r="S1033" s="71"/>
      <c r="T1033" s="8"/>
      <c r="U1033" s="8"/>
      <c r="V1033" s="8"/>
      <c r="W1033" s="8"/>
      <c r="X1033" s="1"/>
      <c r="Y1033" s="8"/>
      <c r="Z1033" s="8"/>
      <c r="AA1033" s="8"/>
      <c r="AB1033" s="8"/>
      <c r="AC1033" s="8"/>
      <c r="AD1033" s="9"/>
      <c r="AE1033" s="8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</row>
    <row r="1034" spans="1:191" x14ac:dyDescent="0.15">
      <c r="A1034" s="68"/>
      <c r="B1034" s="82"/>
      <c r="C1034" s="70"/>
      <c r="D1034" s="69"/>
      <c r="E1034" s="70"/>
      <c r="F1034" s="70"/>
      <c r="G1034" s="70"/>
      <c r="H1034" s="70"/>
      <c r="I1034" s="69"/>
      <c r="J1034" s="71"/>
      <c r="K1034" s="72"/>
      <c r="L1034" s="73"/>
      <c r="M1034" s="74"/>
      <c r="N1034" s="74"/>
      <c r="O1034" s="73"/>
      <c r="P1034" s="70"/>
      <c r="Q1034" s="70"/>
      <c r="R1034" s="75"/>
      <c r="S1034" s="71"/>
      <c r="T1034" s="8"/>
      <c r="U1034" s="8"/>
      <c r="V1034" s="8"/>
      <c r="W1034" s="8"/>
      <c r="X1034" s="1"/>
      <c r="Y1034" s="8"/>
      <c r="Z1034" s="8"/>
      <c r="AA1034" s="8"/>
      <c r="AB1034" s="8"/>
      <c r="AC1034" s="8"/>
      <c r="AD1034" s="9"/>
      <c r="AE1034" s="8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</row>
    <row r="1035" spans="1:191" x14ac:dyDescent="0.15">
      <c r="A1035" s="68"/>
      <c r="B1035" s="82"/>
      <c r="C1035" s="70"/>
      <c r="D1035" s="69"/>
      <c r="E1035" s="70"/>
      <c r="F1035" s="70"/>
      <c r="G1035" s="70"/>
      <c r="H1035" s="70"/>
      <c r="I1035" s="69"/>
      <c r="J1035" s="71"/>
      <c r="K1035" s="72"/>
      <c r="L1035" s="73"/>
      <c r="M1035" s="74"/>
      <c r="N1035" s="74"/>
      <c r="O1035" s="73"/>
      <c r="P1035" s="70"/>
      <c r="Q1035" s="70"/>
      <c r="R1035" s="75"/>
      <c r="S1035" s="71"/>
      <c r="T1035" s="8"/>
      <c r="U1035" s="8"/>
      <c r="V1035" s="8"/>
      <c r="W1035" s="8"/>
      <c r="X1035" s="1"/>
      <c r="Y1035" s="8"/>
      <c r="Z1035" s="8"/>
      <c r="AA1035" s="8"/>
      <c r="AB1035" s="8"/>
      <c r="AC1035" s="8"/>
      <c r="AD1035" s="9"/>
      <c r="AE1035" s="8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</row>
    <row r="1036" spans="1:191" x14ac:dyDescent="0.15">
      <c r="A1036" s="68"/>
      <c r="B1036" s="82"/>
      <c r="C1036" s="70"/>
      <c r="D1036" s="69"/>
      <c r="E1036" s="70"/>
      <c r="F1036" s="70"/>
      <c r="G1036" s="70"/>
      <c r="H1036" s="70"/>
      <c r="I1036" s="69"/>
      <c r="J1036" s="71"/>
      <c r="K1036" s="72"/>
      <c r="L1036" s="73"/>
      <c r="M1036" s="74"/>
      <c r="N1036" s="74"/>
      <c r="O1036" s="73"/>
      <c r="P1036" s="70"/>
      <c r="Q1036" s="70"/>
      <c r="R1036" s="75"/>
      <c r="S1036" s="71"/>
      <c r="T1036" s="8"/>
      <c r="U1036" s="8"/>
      <c r="V1036" s="8"/>
      <c r="W1036" s="8"/>
      <c r="X1036" s="1"/>
      <c r="Y1036" s="8"/>
      <c r="Z1036" s="8"/>
      <c r="AA1036" s="8"/>
      <c r="AB1036" s="8"/>
      <c r="AC1036" s="8"/>
      <c r="AD1036" s="9"/>
      <c r="AE1036" s="8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</row>
    <row r="1037" spans="1:191" x14ac:dyDescent="0.15">
      <c r="A1037" s="68"/>
      <c r="B1037" s="82"/>
      <c r="C1037" s="70"/>
      <c r="D1037" s="69"/>
      <c r="E1037" s="70"/>
      <c r="F1037" s="70"/>
      <c r="G1037" s="70"/>
      <c r="H1037" s="70"/>
      <c r="I1037" s="69"/>
      <c r="J1037" s="71"/>
      <c r="K1037" s="72"/>
      <c r="L1037" s="73"/>
      <c r="M1037" s="74"/>
      <c r="N1037" s="74"/>
      <c r="O1037" s="73"/>
      <c r="P1037" s="70"/>
      <c r="Q1037" s="70"/>
      <c r="R1037" s="75"/>
      <c r="S1037" s="71"/>
      <c r="T1037" s="8"/>
      <c r="U1037" s="8"/>
      <c r="V1037" s="8"/>
      <c r="W1037" s="8"/>
      <c r="X1037" s="1"/>
      <c r="Y1037" s="8"/>
      <c r="Z1037" s="8"/>
      <c r="AA1037" s="8"/>
      <c r="AB1037" s="8"/>
      <c r="AC1037" s="8"/>
      <c r="AD1037" s="9"/>
      <c r="AE1037" s="8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</row>
    <row r="1038" spans="1:191" x14ac:dyDescent="0.15">
      <c r="A1038" s="68"/>
      <c r="B1038" s="82"/>
      <c r="C1038" s="70"/>
      <c r="D1038" s="69"/>
      <c r="E1038" s="70"/>
      <c r="F1038" s="70"/>
      <c r="G1038" s="70"/>
      <c r="H1038" s="70"/>
      <c r="I1038" s="69"/>
      <c r="J1038" s="71"/>
      <c r="K1038" s="72"/>
      <c r="L1038" s="73"/>
      <c r="M1038" s="74"/>
      <c r="N1038" s="74"/>
      <c r="O1038" s="73"/>
      <c r="P1038" s="70"/>
      <c r="Q1038" s="70"/>
      <c r="R1038" s="75"/>
      <c r="S1038" s="71"/>
      <c r="T1038" s="8"/>
      <c r="U1038" s="8"/>
      <c r="V1038" s="8"/>
      <c r="W1038" s="8"/>
      <c r="X1038" s="1"/>
      <c r="Y1038" s="8"/>
      <c r="Z1038" s="8"/>
      <c r="AA1038" s="8"/>
      <c r="AB1038" s="8"/>
      <c r="AC1038" s="8"/>
      <c r="AD1038" s="9"/>
      <c r="AE1038" s="8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</row>
    <row r="1039" spans="1:191" x14ac:dyDescent="0.15">
      <c r="A1039" s="68"/>
      <c r="B1039" s="82"/>
      <c r="C1039" s="70"/>
      <c r="D1039" s="69"/>
      <c r="E1039" s="70"/>
      <c r="F1039" s="70"/>
      <c r="G1039" s="70"/>
      <c r="H1039" s="70"/>
      <c r="I1039" s="69"/>
      <c r="J1039" s="71"/>
      <c r="K1039" s="72"/>
      <c r="L1039" s="73"/>
      <c r="M1039" s="74"/>
      <c r="N1039" s="74"/>
      <c r="O1039" s="73"/>
      <c r="P1039" s="70"/>
      <c r="Q1039" s="70"/>
      <c r="R1039" s="75"/>
      <c r="S1039" s="71"/>
      <c r="T1039" s="8"/>
      <c r="U1039" s="8"/>
      <c r="V1039" s="8"/>
      <c r="W1039" s="8"/>
      <c r="X1039" s="1"/>
      <c r="Y1039" s="8"/>
      <c r="Z1039" s="8"/>
      <c r="AA1039" s="8"/>
      <c r="AB1039" s="8"/>
      <c r="AC1039" s="8"/>
      <c r="AD1039" s="9"/>
      <c r="AE1039" s="8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</row>
    <row r="1040" spans="1:191" x14ac:dyDescent="0.15">
      <c r="A1040" s="68"/>
      <c r="B1040" s="82"/>
      <c r="C1040" s="70"/>
      <c r="D1040" s="69"/>
      <c r="E1040" s="70"/>
      <c r="F1040" s="70"/>
      <c r="G1040" s="70"/>
      <c r="H1040" s="70"/>
      <c r="I1040" s="69"/>
      <c r="J1040" s="71"/>
      <c r="K1040" s="72"/>
      <c r="L1040" s="73"/>
      <c r="M1040" s="74"/>
      <c r="N1040" s="74"/>
      <c r="O1040" s="73"/>
      <c r="P1040" s="70"/>
      <c r="Q1040" s="70"/>
      <c r="R1040" s="75"/>
      <c r="S1040" s="71"/>
      <c r="T1040" s="8"/>
      <c r="U1040" s="8"/>
      <c r="V1040" s="8"/>
      <c r="W1040" s="8"/>
      <c r="X1040" s="1"/>
      <c r="Y1040" s="8"/>
      <c r="Z1040" s="8"/>
      <c r="AA1040" s="8"/>
      <c r="AB1040" s="8"/>
      <c r="AC1040" s="8"/>
      <c r="AD1040" s="9"/>
      <c r="AE1040" s="8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</row>
    <row r="1041" spans="1:191" x14ac:dyDescent="0.15">
      <c r="A1041" s="68"/>
      <c r="B1041" s="82"/>
      <c r="C1041" s="70"/>
      <c r="D1041" s="69"/>
      <c r="E1041" s="70"/>
      <c r="F1041" s="70"/>
      <c r="G1041" s="70"/>
      <c r="H1041" s="70"/>
      <c r="I1041" s="69"/>
      <c r="J1041" s="71"/>
      <c r="K1041" s="72"/>
      <c r="L1041" s="73"/>
      <c r="M1041" s="74"/>
      <c r="N1041" s="74"/>
      <c r="O1041" s="73"/>
      <c r="P1041" s="70"/>
      <c r="Q1041" s="70"/>
      <c r="R1041" s="75"/>
      <c r="S1041" s="71"/>
      <c r="T1041" s="8"/>
      <c r="U1041" s="8"/>
      <c r="V1041" s="8"/>
      <c r="W1041" s="8"/>
      <c r="X1041" s="1"/>
      <c r="Y1041" s="8"/>
      <c r="Z1041" s="8"/>
      <c r="AA1041" s="8"/>
      <c r="AB1041" s="8"/>
      <c r="AC1041" s="8"/>
      <c r="AD1041" s="9"/>
      <c r="AE1041" s="8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</row>
    <row r="1042" spans="1:191" x14ac:dyDescent="0.15">
      <c r="A1042" s="68"/>
      <c r="B1042" s="82"/>
      <c r="C1042" s="70"/>
      <c r="D1042" s="69"/>
      <c r="E1042" s="70"/>
      <c r="F1042" s="70"/>
      <c r="G1042" s="70"/>
      <c r="H1042" s="70"/>
      <c r="I1042" s="69"/>
      <c r="J1042" s="71"/>
      <c r="K1042" s="72"/>
      <c r="L1042" s="73"/>
      <c r="M1042" s="74"/>
      <c r="N1042" s="74"/>
      <c r="O1042" s="73"/>
      <c r="P1042" s="70"/>
      <c r="Q1042" s="70"/>
      <c r="R1042" s="75"/>
      <c r="S1042" s="71"/>
      <c r="T1042" s="8"/>
      <c r="U1042" s="8"/>
      <c r="V1042" s="8"/>
      <c r="W1042" s="8"/>
      <c r="X1042" s="1"/>
      <c r="Y1042" s="8"/>
      <c r="Z1042" s="8"/>
      <c r="AA1042" s="8"/>
      <c r="AB1042" s="8"/>
      <c r="AC1042" s="8"/>
      <c r="AD1042" s="9"/>
      <c r="AE1042" s="8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</row>
    <row r="1043" spans="1:191" x14ac:dyDescent="0.15">
      <c r="A1043" s="68"/>
      <c r="B1043" s="82"/>
      <c r="C1043" s="70"/>
      <c r="D1043" s="69"/>
      <c r="E1043" s="70"/>
      <c r="F1043" s="70"/>
      <c r="G1043" s="70"/>
      <c r="H1043" s="70"/>
      <c r="I1043" s="69"/>
      <c r="J1043" s="71"/>
      <c r="K1043" s="72"/>
      <c r="L1043" s="73"/>
      <c r="M1043" s="74"/>
      <c r="N1043" s="74"/>
      <c r="O1043" s="73"/>
      <c r="P1043" s="70"/>
      <c r="Q1043" s="70"/>
      <c r="R1043" s="75"/>
      <c r="S1043" s="71"/>
      <c r="T1043" s="8"/>
      <c r="U1043" s="8"/>
      <c r="V1043" s="8"/>
      <c r="W1043" s="8"/>
      <c r="X1043" s="1"/>
      <c r="Y1043" s="8"/>
      <c r="Z1043" s="8"/>
      <c r="AA1043" s="8"/>
      <c r="AB1043" s="8"/>
      <c r="AC1043" s="8"/>
      <c r="AD1043" s="9"/>
      <c r="AE1043" s="8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</row>
    <row r="1044" spans="1:191" x14ac:dyDescent="0.15">
      <c r="A1044" s="68"/>
      <c r="B1044" s="82"/>
      <c r="C1044" s="70"/>
      <c r="D1044" s="69"/>
      <c r="E1044" s="70"/>
      <c r="F1044" s="70"/>
      <c r="G1044" s="70"/>
      <c r="H1044" s="70"/>
      <c r="I1044" s="69"/>
      <c r="J1044" s="71"/>
      <c r="K1044" s="72"/>
      <c r="L1044" s="73"/>
      <c r="M1044" s="74"/>
      <c r="N1044" s="74"/>
      <c r="O1044" s="73"/>
      <c r="P1044" s="70"/>
      <c r="Q1044" s="70"/>
      <c r="R1044" s="75"/>
      <c r="S1044" s="71"/>
      <c r="T1044" s="8"/>
      <c r="U1044" s="8"/>
      <c r="V1044" s="8"/>
      <c r="W1044" s="8"/>
      <c r="X1044" s="1"/>
      <c r="Y1044" s="8"/>
      <c r="Z1044" s="8"/>
      <c r="AA1044" s="8"/>
      <c r="AB1044" s="8"/>
      <c r="AC1044" s="8"/>
      <c r="AD1044" s="9"/>
      <c r="AE1044" s="8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</row>
    <row r="1045" spans="1:191" x14ac:dyDescent="0.15">
      <c r="A1045" s="68"/>
      <c r="B1045" s="82"/>
      <c r="C1045" s="70"/>
      <c r="D1045" s="69"/>
      <c r="E1045" s="70"/>
      <c r="F1045" s="70"/>
      <c r="G1045" s="70"/>
      <c r="H1045" s="70"/>
      <c r="I1045" s="69"/>
      <c r="J1045" s="71"/>
      <c r="K1045" s="72"/>
      <c r="L1045" s="73"/>
      <c r="M1045" s="74"/>
      <c r="N1045" s="74"/>
      <c r="O1045" s="73"/>
      <c r="P1045" s="70"/>
      <c r="Q1045" s="70"/>
      <c r="R1045" s="75"/>
      <c r="S1045" s="71"/>
      <c r="T1045" s="8"/>
      <c r="U1045" s="8"/>
      <c r="V1045" s="8"/>
      <c r="W1045" s="8"/>
      <c r="X1045" s="1"/>
      <c r="Y1045" s="8"/>
      <c r="Z1045" s="8"/>
      <c r="AA1045" s="8"/>
      <c r="AB1045" s="8"/>
      <c r="AC1045" s="8"/>
      <c r="AD1045" s="9"/>
      <c r="AE1045" s="8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</row>
    <row r="1046" spans="1:191" x14ac:dyDescent="0.15">
      <c r="A1046" s="68"/>
      <c r="B1046" s="82"/>
      <c r="C1046" s="70"/>
      <c r="D1046" s="69"/>
      <c r="E1046" s="70"/>
      <c r="F1046" s="70"/>
      <c r="G1046" s="70"/>
      <c r="H1046" s="70"/>
      <c r="I1046" s="69"/>
      <c r="J1046" s="71"/>
      <c r="K1046" s="72"/>
      <c r="L1046" s="73"/>
      <c r="M1046" s="74"/>
      <c r="N1046" s="74"/>
      <c r="O1046" s="73"/>
      <c r="P1046" s="70"/>
      <c r="Q1046" s="70"/>
      <c r="R1046" s="75"/>
      <c r="S1046" s="71"/>
      <c r="T1046" s="8"/>
      <c r="U1046" s="8"/>
      <c r="V1046" s="8"/>
      <c r="W1046" s="8"/>
      <c r="X1046" s="1"/>
      <c r="Y1046" s="8"/>
      <c r="Z1046" s="8"/>
      <c r="AA1046" s="8"/>
      <c r="AB1046" s="8"/>
      <c r="AC1046" s="8"/>
      <c r="AD1046" s="9"/>
      <c r="AE1046" s="8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</row>
    <row r="1047" spans="1:191" x14ac:dyDescent="0.15">
      <c r="A1047" s="68"/>
      <c r="B1047" s="82"/>
      <c r="C1047" s="70"/>
      <c r="D1047" s="69"/>
      <c r="E1047" s="70"/>
      <c r="F1047" s="70"/>
      <c r="G1047" s="70"/>
      <c r="H1047" s="70"/>
      <c r="I1047" s="69"/>
      <c r="J1047" s="71"/>
      <c r="K1047" s="72"/>
      <c r="L1047" s="73"/>
      <c r="M1047" s="74"/>
      <c r="N1047" s="74"/>
      <c r="O1047" s="73"/>
      <c r="P1047" s="70"/>
      <c r="Q1047" s="70"/>
      <c r="R1047" s="75"/>
      <c r="S1047" s="71"/>
      <c r="T1047" s="8"/>
      <c r="U1047" s="8"/>
      <c r="V1047" s="8"/>
      <c r="W1047" s="8"/>
      <c r="X1047" s="1"/>
      <c r="Y1047" s="8"/>
      <c r="Z1047" s="8"/>
      <c r="AA1047" s="8"/>
      <c r="AB1047" s="8"/>
      <c r="AC1047" s="8"/>
      <c r="AD1047" s="9"/>
      <c r="AE1047" s="8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</row>
    <row r="1048" spans="1:191" x14ac:dyDescent="0.15">
      <c r="A1048" s="68"/>
      <c r="B1048" s="82"/>
      <c r="C1048" s="70"/>
      <c r="D1048" s="69"/>
      <c r="E1048" s="70"/>
      <c r="F1048" s="70"/>
      <c r="G1048" s="70"/>
      <c r="H1048" s="70"/>
      <c r="I1048" s="69"/>
      <c r="J1048" s="71"/>
      <c r="K1048" s="72"/>
      <c r="L1048" s="73"/>
      <c r="M1048" s="74"/>
      <c r="N1048" s="74"/>
      <c r="O1048" s="73"/>
      <c r="P1048" s="70"/>
      <c r="Q1048" s="70"/>
      <c r="R1048" s="75"/>
      <c r="S1048" s="71"/>
      <c r="T1048" s="8"/>
      <c r="U1048" s="8"/>
      <c r="V1048" s="8"/>
      <c r="W1048" s="8"/>
      <c r="X1048" s="1"/>
      <c r="Y1048" s="8"/>
      <c r="Z1048" s="8"/>
      <c r="AA1048" s="8"/>
      <c r="AB1048" s="8"/>
      <c r="AC1048" s="8"/>
      <c r="AD1048" s="9"/>
      <c r="AE1048" s="8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</row>
    <row r="1049" spans="1:191" x14ac:dyDescent="0.15">
      <c r="A1049" s="68"/>
      <c r="B1049" s="82"/>
      <c r="C1049" s="70"/>
      <c r="D1049" s="69"/>
      <c r="E1049" s="70"/>
      <c r="F1049" s="70"/>
      <c r="G1049" s="70"/>
      <c r="H1049" s="70"/>
      <c r="I1049" s="69"/>
      <c r="J1049" s="71"/>
      <c r="K1049" s="72"/>
      <c r="L1049" s="73"/>
      <c r="M1049" s="74"/>
      <c r="N1049" s="74"/>
      <c r="O1049" s="73"/>
      <c r="P1049" s="70"/>
      <c r="Q1049" s="70"/>
      <c r="R1049" s="75"/>
      <c r="S1049" s="71"/>
      <c r="T1049" s="8"/>
      <c r="U1049" s="8"/>
      <c r="V1049" s="8"/>
      <c r="W1049" s="8"/>
      <c r="X1049" s="1"/>
      <c r="Y1049" s="8"/>
      <c r="Z1049" s="8"/>
      <c r="AA1049" s="8"/>
      <c r="AB1049" s="8"/>
      <c r="AC1049" s="8"/>
      <c r="AD1049" s="9"/>
      <c r="AE1049" s="8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</row>
    <row r="1050" spans="1:191" x14ac:dyDescent="0.15">
      <c r="A1050" s="68"/>
      <c r="B1050" s="82"/>
      <c r="C1050" s="70"/>
      <c r="D1050" s="69"/>
      <c r="E1050" s="70"/>
      <c r="F1050" s="70"/>
      <c r="G1050" s="70"/>
      <c r="H1050" s="70"/>
      <c r="I1050" s="69"/>
      <c r="J1050" s="71"/>
      <c r="K1050" s="72"/>
      <c r="L1050" s="73"/>
      <c r="M1050" s="74"/>
      <c r="N1050" s="74"/>
      <c r="O1050" s="73"/>
      <c r="P1050" s="70"/>
      <c r="Q1050" s="70"/>
      <c r="R1050" s="75"/>
      <c r="S1050" s="71"/>
      <c r="T1050" s="8"/>
      <c r="U1050" s="8"/>
      <c r="V1050" s="8"/>
      <c r="W1050" s="8"/>
      <c r="X1050" s="1"/>
      <c r="Y1050" s="8"/>
      <c r="Z1050" s="8"/>
      <c r="AA1050" s="8"/>
      <c r="AB1050" s="8"/>
      <c r="AC1050" s="8"/>
      <c r="AD1050" s="9"/>
      <c r="AE1050" s="8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</row>
    <row r="1051" spans="1:191" x14ac:dyDescent="0.15">
      <c r="A1051" s="68"/>
      <c r="B1051" s="82"/>
      <c r="C1051" s="70"/>
      <c r="D1051" s="69"/>
      <c r="E1051" s="70"/>
      <c r="F1051" s="70"/>
      <c r="G1051" s="70"/>
      <c r="H1051" s="70"/>
      <c r="I1051" s="69"/>
      <c r="J1051" s="71"/>
      <c r="K1051" s="72"/>
      <c r="L1051" s="73"/>
      <c r="M1051" s="74"/>
      <c r="N1051" s="74"/>
      <c r="O1051" s="73"/>
      <c r="P1051" s="70"/>
      <c r="Q1051" s="70"/>
      <c r="R1051" s="75"/>
      <c r="S1051" s="71"/>
      <c r="T1051" s="8"/>
      <c r="U1051" s="8"/>
      <c r="V1051" s="8"/>
      <c r="W1051" s="8"/>
      <c r="X1051" s="1"/>
      <c r="Y1051" s="8"/>
      <c r="Z1051" s="8"/>
      <c r="AA1051" s="8"/>
      <c r="AB1051" s="8"/>
      <c r="AC1051" s="8"/>
      <c r="AD1051" s="9"/>
      <c r="AE1051" s="8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</row>
    <row r="1052" spans="1:191" x14ac:dyDescent="0.15">
      <c r="A1052" s="68"/>
      <c r="B1052" s="82"/>
      <c r="C1052" s="70"/>
      <c r="D1052" s="69"/>
      <c r="E1052" s="70"/>
      <c r="F1052" s="70"/>
      <c r="G1052" s="70"/>
      <c r="H1052" s="70"/>
      <c r="I1052" s="69"/>
      <c r="J1052" s="71"/>
      <c r="K1052" s="72"/>
      <c r="L1052" s="73"/>
      <c r="M1052" s="74"/>
      <c r="N1052" s="74"/>
      <c r="O1052" s="73"/>
      <c r="P1052" s="70"/>
      <c r="Q1052" s="70"/>
      <c r="R1052" s="75"/>
      <c r="S1052" s="71"/>
      <c r="T1052" s="8"/>
      <c r="U1052" s="8"/>
      <c r="V1052" s="8"/>
      <c r="W1052" s="8"/>
      <c r="X1052" s="1"/>
      <c r="Y1052" s="8"/>
      <c r="Z1052" s="8"/>
      <c r="AA1052" s="8"/>
      <c r="AB1052" s="8"/>
      <c r="AC1052" s="8"/>
      <c r="AD1052" s="9"/>
      <c r="AE1052" s="8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</row>
    <row r="1053" spans="1:191" x14ac:dyDescent="0.15">
      <c r="A1053" s="68"/>
      <c r="B1053" s="82"/>
      <c r="C1053" s="70"/>
      <c r="D1053" s="69"/>
      <c r="E1053" s="70"/>
      <c r="F1053" s="70"/>
      <c r="G1053" s="70"/>
      <c r="H1053" s="70"/>
      <c r="I1053" s="69"/>
      <c r="J1053" s="71"/>
      <c r="K1053" s="72"/>
      <c r="L1053" s="73"/>
      <c r="M1053" s="74"/>
      <c r="N1053" s="74"/>
      <c r="O1053" s="73"/>
      <c r="P1053" s="70"/>
      <c r="Q1053" s="70"/>
      <c r="R1053" s="75"/>
      <c r="S1053" s="71"/>
      <c r="T1053" s="8"/>
      <c r="U1053" s="8"/>
      <c r="V1053" s="8"/>
      <c r="W1053" s="8"/>
      <c r="X1053" s="1"/>
      <c r="Y1053" s="8"/>
      <c r="Z1053" s="8"/>
      <c r="AA1053" s="8"/>
      <c r="AB1053" s="8"/>
      <c r="AC1053" s="8"/>
      <c r="AD1053" s="9"/>
      <c r="AE1053" s="8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</row>
    <row r="1054" spans="1:191" x14ac:dyDescent="0.15">
      <c r="A1054" s="68"/>
      <c r="B1054" s="82"/>
      <c r="C1054" s="70"/>
      <c r="D1054" s="69"/>
      <c r="E1054" s="70"/>
      <c r="F1054" s="70"/>
      <c r="G1054" s="70"/>
      <c r="H1054" s="70"/>
      <c r="I1054" s="69"/>
      <c r="J1054" s="71"/>
      <c r="K1054" s="72"/>
      <c r="L1054" s="73"/>
      <c r="M1054" s="74"/>
      <c r="N1054" s="74"/>
      <c r="O1054" s="73"/>
      <c r="P1054" s="70"/>
      <c r="Q1054" s="70"/>
      <c r="R1054" s="75"/>
      <c r="S1054" s="71"/>
      <c r="T1054" s="8"/>
      <c r="U1054" s="8"/>
      <c r="V1054" s="8"/>
      <c r="W1054" s="8"/>
      <c r="X1054" s="1"/>
      <c r="Y1054" s="8"/>
      <c r="Z1054" s="8"/>
      <c r="AA1054" s="8"/>
      <c r="AB1054" s="8"/>
      <c r="AC1054" s="8"/>
      <c r="AD1054" s="9"/>
      <c r="AE1054" s="8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</row>
    <row r="1055" spans="1:191" x14ac:dyDescent="0.15">
      <c r="A1055" s="68"/>
      <c r="B1055" s="82"/>
      <c r="C1055" s="70"/>
      <c r="D1055" s="69"/>
      <c r="E1055" s="70"/>
      <c r="F1055" s="70"/>
      <c r="G1055" s="70"/>
      <c r="H1055" s="70"/>
      <c r="I1055" s="69"/>
      <c r="J1055" s="71"/>
      <c r="K1055" s="72"/>
      <c r="L1055" s="73"/>
      <c r="M1055" s="74"/>
      <c r="N1055" s="74"/>
      <c r="O1055" s="73"/>
      <c r="P1055" s="70"/>
      <c r="Q1055" s="70"/>
      <c r="R1055" s="75"/>
      <c r="S1055" s="71"/>
      <c r="T1055" s="8"/>
      <c r="U1055" s="8"/>
      <c r="V1055" s="8"/>
      <c r="W1055" s="8"/>
      <c r="X1055" s="1"/>
      <c r="Y1055" s="8"/>
      <c r="Z1055" s="8"/>
      <c r="AA1055" s="8"/>
      <c r="AB1055" s="8"/>
      <c r="AC1055" s="8"/>
      <c r="AD1055" s="9"/>
      <c r="AE1055" s="8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</row>
    <row r="1056" spans="1:191" x14ac:dyDescent="0.15">
      <c r="A1056" s="68"/>
      <c r="B1056" s="82"/>
      <c r="C1056" s="70"/>
      <c r="D1056" s="69"/>
      <c r="E1056" s="70"/>
      <c r="F1056" s="70"/>
      <c r="G1056" s="70"/>
      <c r="H1056" s="70"/>
      <c r="I1056" s="69"/>
      <c r="J1056" s="71"/>
      <c r="K1056" s="72"/>
      <c r="L1056" s="73"/>
      <c r="M1056" s="74"/>
      <c r="N1056" s="74"/>
      <c r="O1056" s="73"/>
      <c r="P1056" s="70"/>
      <c r="Q1056" s="70"/>
      <c r="R1056" s="75"/>
      <c r="S1056" s="71"/>
      <c r="T1056" s="8"/>
      <c r="U1056" s="8"/>
      <c r="V1056" s="8"/>
      <c r="W1056" s="8"/>
      <c r="X1056" s="1"/>
      <c r="Y1056" s="8"/>
      <c r="Z1056" s="8"/>
      <c r="AA1056" s="8"/>
      <c r="AB1056" s="8"/>
      <c r="AC1056" s="8"/>
      <c r="AD1056" s="9"/>
      <c r="AE1056" s="8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</row>
    <row r="1057" spans="1:191" x14ac:dyDescent="0.15">
      <c r="A1057" s="68"/>
      <c r="B1057" s="82"/>
      <c r="C1057" s="70"/>
      <c r="D1057" s="69"/>
      <c r="E1057" s="70"/>
      <c r="F1057" s="70"/>
      <c r="G1057" s="70"/>
      <c r="H1057" s="70"/>
      <c r="I1057" s="69"/>
      <c r="J1057" s="71"/>
      <c r="K1057" s="72"/>
      <c r="L1057" s="73"/>
      <c r="M1057" s="74"/>
      <c r="N1057" s="74"/>
      <c r="O1057" s="73"/>
      <c r="P1057" s="70"/>
      <c r="Q1057" s="70"/>
      <c r="R1057" s="75"/>
      <c r="S1057" s="71"/>
      <c r="T1057" s="8"/>
      <c r="U1057" s="8"/>
      <c r="V1057" s="8"/>
      <c r="W1057" s="8"/>
      <c r="X1057" s="1"/>
      <c r="Y1057" s="8"/>
      <c r="Z1057" s="8"/>
      <c r="AA1057" s="8"/>
      <c r="AB1057" s="8"/>
      <c r="AC1057" s="8"/>
      <c r="AD1057" s="9"/>
      <c r="AE1057" s="8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</row>
    <row r="1058" spans="1:191" x14ac:dyDescent="0.15">
      <c r="A1058" s="68"/>
      <c r="B1058" s="82"/>
      <c r="C1058" s="70"/>
      <c r="D1058" s="69"/>
      <c r="E1058" s="70"/>
      <c r="F1058" s="70"/>
      <c r="G1058" s="70"/>
      <c r="H1058" s="70"/>
      <c r="I1058" s="69"/>
      <c r="J1058" s="71"/>
      <c r="K1058" s="72"/>
      <c r="L1058" s="73"/>
      <c r="M1058" s="74"/>
      <c r="N1058" s="74"/>
      <c r="O1058" s="73"/>
      <c r="P1058" s="70"/>
      <c r="Q1058" s="70"/>
      <c r="R1058" s="75"/>
      <c r="S1058" s="71"/>
      <c r="T1058" s="8"/>
      <c r="U1058" s="8"/>
      <c r="V1058" s="8"/>
      <c r="W1058" s="8"/>
      <c r="X1058" s="1"/>
      <c r="Y1058" s="8"/>
      <c r="Z1058" s="8"/>
      <c r="AA1058" s="8"/>
      <c r="AB1058" s="8"/>
      <c r="AC1058" s="8"/>
      <c r="AD1058" s="9"/>
      <c r="AE1058" s="8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</row>
    <row r="1059" spans="1:191" x14ac:dyDescent="0.15">
      <c r="A1059" s="68"/>
      <c r="B1059" s="82"/>
      <c r="C1059" s="70"/>
      <c r="D1059" s="69"/>
      <c r="E1059" s="70"/>
      <c r="F1059" s="70"/>
      <c r="G1059" s="70"/>
      <c r="H1059" s="70"/>
      <c r="I1059" s="69"/>
      <c r="J1059" s="71"/>
      <c r="K1059" s="72"/>
      <c r="L1059" s="73"/>
      <c r="M1059" s="74"/>
      <c r="N1059" s="74"/>
      <c r="O1059" s="73"/>
      <c r="P1059" s="70"/>
      <c r="Q1059" s="70"/>
      <c r="R1059" s="75"/>
      <c r="S1059" s="71"/>
      <c r="T1059" s="8"/>
      <c r="U1059" s="8"/>
      <c r="V1059" s="8"/>
      <c r="W1059" s="8"/>
      <c r="X1059" s="1"/>
      <c r="Y1059" s="8"/>
      <c r="Z1059" s="8"/>
      <c r="AA1059" s="8"/>
      <c r="AB1059" s="8"/>
      <c r="AC1059" s="8"/>
      <c r="AD1059" s="9"/>
      <c r="AE1059" s="8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</row>
    <row r="1060" spans="1:191" x14ac:dyDescent="0.15">
      <c r="A1060" s="68"/>
      <c r="B1060" s="82"/>
      <c r="C1060" s="70"/>
      <c r="D1060" s="69"/>
      <c r="E1060" s="70"/>
      <c r="F1060" s="70"/>
      <c r="G1060" s="70"/>
      <c r="H1060" s="70"/>
      <c r="I1060" s="69"/>
      <c r="J1060" s="71"/>
      <c r="K1060" s="72"/>
      <c r="L1060" s="73"/>
      <c r="M1060" s="74"/>
      <c r="N1060" s="74"/>
      <c r="O1060" s="73"/>
      <c r="P1060" s="70"/>
      <c r="Q1060" s="70"/>
      <c r="R1060" s="75"/>
      <c r="S1060" s="71"/>
      <c r="T1060" s="8"/>
      <c r="U1060" s="8"/>
      <c r="V1060" s="8"/>
      <c r="W1060" s="8"/>
      <c r="X1060" s="1"/>
      <c r="Y1060" s="8"/>
      <c r="Z1060" s="8"/>
      <c r="AA1060" s="8"/>
      <c r="AB1060" s="8"/>
      <c r="AC1060" s="8"/>
      <c r="AD1060" s="9"/>
      <c r="AE1060" s="8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</row>
    <row r="1061" spans="1:191" x14ac:dyDescent="0.15">
      <c r="A1061" s="68"/>
      <c r="B1061" s="82"/>
      <c r="C1061" s="70"/>
      <c r="D1061" s="69"/>
      <c r="E1061" s="70"/>
      <c r="F1061" s="70"/>
      <c r="G1061" s="70"/>
      <c r="H1061" s="70"/>
      <c r="I1061" s="69"/>
      <c r="J1061" s="71"/>
      <c r="K1061" s="72"/>
      <c r="L1061" s="73"/>
      <c r="M1061" s="74"/>
      <c r="N1061" s="74"/>
      <c r="O1061" s="73"/>
      <c r="P1061" s="70"/>
      <c r="Q1061" s="70"/>
      <c r="R1061" s="75"/>
      <c r="S1061" s="71"/>
      <c r="T1061" s="8"/>
      <c r="U1061" s="8"/>
      <c r="V1061" s="8"/>
      <c r="W1061" s="8"/>
      <c r="X1061" s="1"/>
      <c r="Y1061" s="8"/>
      <c r="Z1061" s="8"/>
      <c r="AA1061" s="8"/>
      <c r="AB1061" s="8"/>
      <c r="AC1061" s="8"/>
      <c r="AD1061" s="9"/>
      <c r="AE1061" s="8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</row>
    <row r="1062" spans="1:191" x14ac:dyDescent="0.15">
      <c r="A1062" s="68"/>
      <c r="B1062" s="82"/>
      <c r="C1062" s="70"/>
      <c r="D1062" s="69"/>
      <c r="E1062" s="70"/>
      <c r="F1062" s="70"/>
      <c r="G1062" s="70"/>
      <c r="H1062" s="70"/>
      <c r="I1062" s="69"/>
      <c r="J1062" s="71"/>
      <c r="K1062" s="72"/>
      <c r="L1062" s="73"/>
      <c r="M1062" s="74"/>
      <c r="N1062" s="74"/>
      <c r="O1062" s="73"/>
      <c r="P1062" s="70"/>
      <c r="Q1062" s="70"/>
      <c r="R1062" s="75"/>
      <c r="S1062" s="71"/>
      <c r="T1062" s="8"/>
      <c r="U1062" s="8"/>
      <c r="V1062" s="8"/>
      <c r="W1062" s="8"/>
      <c r="X1062" s="1"/>
      <c r="Y1062" s="8"/>
      <c r="Z1062" s="8"/>
      <c r="AA1062" s="8"/>
      <c r="AB1062" s="8"/>
      <c r="AC1062" s="8"/>
      <c r="AD1062" s="9"/>
      <c r="AE1062" s="8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</row>
    <row r="1063" spans="1:191" x14ac:dyDescent="0.15">
      <c r="A1063" s="68"/>
      <c r="B1063" s="82"/>
      <c r="C1063" s="70"/>
      <c r="D1063" s="69"/>
      <c r="E1063" s="70"/>
      <c r="F1063" s="70"/>
      <c r="G1063" s="70"/>
      <c r="H1063" s="70"/>
      <c r="I1063" s="69"/>
      <c r="J1063" s="71"/>
      <c r="K1063" s="72"/>
      <c r="L1063" s="73"/>
      <c r="M1063" s="74"/>
      <c r="N1063" s="74"/>
      <c r="O1063" s="73"/>
      <c r="P1063" s="70"/>
      <c r="Q1063" s="70"/>
      <c r="R1063" s="75"/>
      <c r="S1063" s="71"/>
      <c r="T1063" s="8"/>
      <c r="U1063" s="8"/>
      <c r="V1063" s="8"/>
      <c r="W1063" s="8"/>
      <c r="X1063" s="1"/>
      <c r="Y1063" s="8"/>
      <c r="Z1063" s="8"/>
      <c r="AA1063" s="8"/>
      <c r="AB1063" s="8"/>
      <c r="AC1063" s="8"/>
      <c r="AD1063" s="9"/>
      <c r="AE1063" s="8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</row>
    <row r="1064" spans="1:191" x14ac:dyDescent="0.15">
      <c r="A1064" s="68"/>
      <c r="B1064" s="82"/>
      <c r="C1064" s="70"/>
      <c r="D1064" s="69"/>
      <c r="E1064" s="70"/>
      <c r="F1064" s="70"/>
      <c r="G1064" s="70"/>
      <c r="H1064" s="70"/>
      <c r="I1064" s="69"/>
      <c r="J1064" s="71"/>
      <c r="K1064" s="72"/>
      <c r="L1064" s="73"/>
      <c r="M1064" s="74"/>
      <c r="N1064" s="74"/>
      <c r="O1064" s="73"/>
      <c r="P1064" s="70"/>
      <c r="Q1064" s="70"/>
      <c r="R1064" s="75"/>
      <c r="S1064" s="71"/>
      <c r="T1064" s="8"/>
      <c r="U1064" s="8"/>
      <c r="V1064" s="8"/>
      <c r="W1064" s="8"/>
      <c r="X1064" s="1"/>
      <c r="Y1064" s="8"/>
      <c r="Z1064" s="8"/>
      <c r="AA1064" s="8"/>
      <c r="AB1064" s="8"/>
      <c r="AC1064" s="8"/>
      <c r="AD1064" s="9"/>
      <c r="AE1064" s="8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</row>
    <row r="1065" spans="1:191" x14ac:dyDescent="0.15">
      <c r="A1065" s="68"/>
      <c r="B1065" s="82"/>
      <c r="C1065" s="70"/>
      <c r="D1065" s="69"/>
      <c r="E1065" s="70"/>
      <c r="F1065" s="70"/>
      <c r="G1065" s="70"/>
      <c r="H1065" s="70"/>
      <c r="I1065" s="69"/>
      <c r="J1065" s="71"/>
      <c r="K1065" s="72"/>
      <c r="L1065" s="73"/>
      <c r="M1065" s="74"/>
      <c r="N1065" s="74"/>
      <c r="O1065" s="73"/>
      <c r="P1065" s="70"/>
      <c r="Q1065" s="70"/>
      <c r="R1065" s="75"/>
      <c r="S1065" s="71"/>
      <c r="T1065" s="8"/>
      <c r="U1065" s="8"/>
      <c r="V1065" s="8"/>
      <c r="W1065" s="8"/>
      <c r="X1065" s="1"/>
      <c r="Y1065" s="8"/>
      <c r="Z1065" s="8"/>
      <c r="AA1065" s="8"/>
      <c r="AB1065" s="8"/>
      <c r="AC1065" s="8"/>
      <c r="AD1065" s="9"/>
      <c r="AE1065" s="8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</row>
    <row r="1066" spans="1:191" x14ac:dyDescent="0.15">
      <c r="A1066" s="68"/>
      <c r="B1066" s="82"/>
      <c r="C1066" s="70"/>
      <c r="D1066" s="69"/>
      <c r="E1066" s="70"/>
      <c r="F1066" s="70"/>
      <c r="G1066" s="70"/>
      <c r="H1066" s="70"/>
      <c r="I1066" s="69"/>
      <c r="J1066" s="71"/>
      <c r="K1066" s="72"/>
      <c r="L1066" s="73"/>
      <c r="M1066" s="74"/>
      <c r="N1066" s="74"/>
      <c r="O1066" s="73"/>
      <c r="P1066" s="70"/>
      <c r="Q1066" s="70"/>
      <c r="R1066" s="75"/>
      <c r="S1066" s="71"/>
      <c r="T1066" s="8"/>
      <c r="U1066" s="8"/>
      <c r="V1066" s="8"/>
      <c r="W1066" s="8"/>
      <c r="X1066" s="1"/>
      <c r="Y1066" s="8"/>
      <c r="Z1066" s="8"/>
      <c r="AA1066" s="8"/>
      <c r="AB1066" s="8"/>
      <c r="AC1066" s="8"/>
      <c r="AD1066" s="9"/>
      <c r="AE1066" s="8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</row>
    <row r="1067" spans="1:191" x14ac:dyDescent="0.15">
      <c r="A1067" s="68"/>
      <c r="B1067" s="82"/>
      <c r="C1067" s="70"/>
      <c r="D1067" s="69"/>
      <c r="E1067" s="70"/>
      <c r="F1067" s="70"/>
      <c r="G1067" s="70"/>
      <c r="H1067" s="70"/>
      <c r="I1067" s="69"/>
      <c r="J1067" s="71"/>
      <c r="K1067" s="72"/>
      <c r="L1067" s="73"/>
      <c r="M1067" s="74"/>
      <c r="N1067" s="74"/>
      <c r="O1067" s="73"/>
      <c r="P1067" s="70"/>
      <c r="Q1067" s="70"/>
      <c r="R1067" s="75"/>
      <c r="S1067" s="71"/>
      <c r="T1067" s="8"/>
      <c r="U1067" s="8"/>
      <c r="V1067" s="8"/>
      <c r="W1067" s="8"/>
      <c r="X1067" s="1"/>
      <c r="Y1067" s="8"/>
      <c r="Z1067" s="8"/>
      <c r="AA1067" s="8"/>
      <c r="AB1067" s="8"/>
      <c r="AC1067" s="8"/>
      <c r="AD1067" s="9"/>
      <c r="AE1067" s="8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</row>
    <row r="1068" spans="1:191" x14ac:dyDescent="0.15">
      <c r="A1068" s="68"/>
      <c r="B1068" s="82"/>
      <c r="C1068" s="70"/>
      <c r="D1068" s="69"/>
      <c r="E1068" s="70"/>
      <c r="F1068" s="70"/>
      <c r="G1068" s="70"/>
      <c r="H1068" s="70"/>
      <c r="I1068" s="69"/>
      <c r="J1068" s="71"/>
      <c r="K1068" s="72"/>
      <c r="L1068" s="73"/>
      <c r="M1068" s="74"/>
      <c r="N1068" s="74"/>
      <c r="O1068" s="73"/>
      <c r="P1068" s="70"/>
      <c r="Q1068" s="70"/>
      <c r="R1068" s="75"/>
      <c r="S1068" s="71"/>
      <c r="T1068" s="8"/>
      <c r="U1068" s="8"/>
      <c r="V1068" s="8"/>
      <c r="W1068" s="8"/>
      <c r="X1068" s="1"/>
      <c r="Y1068" s="8"/>
      <c r="Z1068" s="8"/>
      <c r="AA1068" s="8"/>
      <c r="AB1068" s="8"/>
      <c r="AC1068" s="8"/>
      <c r="AD1068" s="9"/>
      <c r="AE1068" s="8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</row>
    <row r="1069" spans="1:191" x14ac:dyDescent="0.15">
      <c r="A1069" s="68"/>
      <c r="B1069" s="82"/>
      <c r="C1069" s="70"/>
      <c r="D1069" s="69"/>
      <c r="E1069" s="70"/>
      <c r="F1069" s="70"/>
      <c r="G1069" s="70"/>
      <c r="H1069" s="70"/>
      <c r="I1069" s="69"/>
      <c r="J1069" s="71"/>
      <c r="K1069" s="72"/>
      <c r="L1069" s="73"/>
      <c r="M1069" s="74"/>
      <c r="N1069" s="74"/>
      <c r="O1069" s="73"/>
      <c r="P1069" s="70"/>
      <c r="Q1069" s="70"/>
      <c r="R1069" s="75"/>
      <c r="S1069" s="71"/>
      <c r="T1069" s="8"/>
      <c r="U1069" s="8"/>
      <c r="V1069" s="8"/>
      <c r="W1069" s="8"/>
      <c r="X1069" s="1"/>
      <c r="Y1069" s="8"/>
      <c r="Z1069" s="8"/>
      <c r="AA1069" s="8"/>
      <c r="AB1069" s="8"/>
      <c r="AC1069" s="8"/>
      <c r="AD1069" s="9"/>
      <c r="AE1069" s="8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</row>
    <row r="1070" spans="1:191" x14ac:dyDescent="0.15">
      <c r="A1070" s="68"/>
      <c r="B1070" s="82"/>
      <c r="C1070" s="70"/>
      <c r="D1070" s="69"/>
      <c r="E1070" s="70"/>
      <c r="F1070" s="70"/>
      <c r="G1070" s="70"/>
      <c r="H1070" s="70"/>
      <c r="I1070" s="69"/>
      <c r="J1070" s="71"/>
      <c r="K1070" s="72"/>
      <c r="L1070" s="73"/>
      <c r="M1070" s="74"/>
      <c r="N1070" s="74"/>
      <c r="O1070" s="73"/>
      <c r="P1070" s="70"/>
      <c r="Q1070" s="70"/>
      <c r="R1070" s="75"/>
      <c r="S1070" s="71"/>
      <c r="T1070" s="8"/>
      <c r="U1070" s="8"/>
      <c r="V1070" s="8"/>
      <c r="W1070" s="8"/>
      <c r="X1070" s="1"/>
      <c r="Y1070" s="8"/>
      <c r="Z1070" s="8"/>
      <c r="AA1070" s="8"/>
      <c r="AB1070" s="8"/>
      <c r="AC1070" s="8"/>
      <c r="AD1070" s="9"/>
      <c r="AE1070" s="8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</row>
    <row r="1071" spans="1:191" x14ac:dyDescent="0.15">
      <c r="A1071" s="68"/>
      <c r="B1071" s="82"/>
      <c r="C1071" s="70"/>
      <c r="D1071" s="69"/>
      <c r="E1071" s="70"/>
      <c r="F1071" s="70"/>
      <c r="G1071" s="70"/>
      <c r="H1071" s="70"/>
      <c r="I1071" s="69"/>
      <c r="J1071" s="71"/>
      <c r="K1071" s="72"/>
      <c r="L1071" s="73"/>
      <c r="M1071" s="74"/>
      <c r="N1071" s="74"/>
      <c r="O1071" s="73"/>
      <c r="P1071" s="70"/>
      <c r="Q1071" s="70"/>
      <c r="R1071" s="75"/>
      <c r="S1071" s="71"/>
      <c r="T1071" s="8"/>
      <c r="U1071" s="8"/>
      <c r="V1071" s="8"/>
      <c r="W1071" s="8"/>
      <c r="X1071" s="1"/>
      <c r="Y1071" s="8"/>
      <c r="Z1071" s="8"/>
      <c r="AA1071" s="8"/>
      <c r="AB1071" s="8"/>
      <c r="AC1071" s="8"/>
      <c r="AD1071" s="9"/>
      <c r="AE1071" s="8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</row>
    <row r="1072" spans="1:191" x14ac:dyDescent="0.15">
      <c r="A1072" s="68"/>
      <c r="B1072" s="82"/>
      <c r="C1072" s="70"/>
      <c r="D1072" s="69"/>
      <c r="E1072" s="70"/>
      <c r="F1072" s="70"/>
      <c r="G1072" s="70"/>
      <c r="H1072" s="70"/>
      <c r="I1072" s="69"/>
      <c r="J1072" s="71"/>
      <c r="K1072" s="72"/>
      <c r="L1072" s="73"/>
      <c r="M1072" s="74"/>
      <c r="N1072" s="74"/>
      <c r="O1072" s="73"/>
      <c r="P1072" s="70"/>
      <c r="Q1072" s="70"/>
      <c r="R1072" s="75"/>
      <c r="S1072" s="71"/>
      <c r="T1072" s="8"/>
      <c r="U1072" s="8"/>
      <c r="V1072" s="8"/>
      <c r="W1072" s="8"/>
      <c r="X1072" s="1"/>
      <c r="Y1072" s="8"/>
      <c r="Z1072" s="8"/>
      <c r="AA1072" s="8"/>
      <c r="AB1072" s="8"/>
      <c r="AC1072" s="8"/>
      <c r="AD1072" s="9"/>
      <c r="AE1072" s="8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</row>
    <row r="1073" spans="1:191" x14ac:dyDescent="0.15">
      <c r="A1073" s="68"/>
      <c r="B1073" s="82"/>
      <c r="C1073" s="70"/>
      <c r="D1073" s="69"/>
      <c r="E1073" s="70"/>
      <c r="F1073" s="70"/>
      <c r="G1073" s="70"/>
      <c r="H1073" s="70"/>
      <c r="I1073" s="69"/>
      <c r="J1073" s="71"/>
      <c r="K1073" s="72"/>
      <c r="L1073" s="73"/>
      <c r="M1073" s="74"/>
      <c r="N1073" s="74"/>
      <c r="O1073" s="73"/>
      <c r="P1073" s="70"/>
      <c r="Q1073" s="70"/>
      <c r="R1073" s="75"/>
      <c r="S1073" s="71"/>
      <c r="T1073" s="8"/>
      <c r="U1073" s="8"/>
      <c r="V1073" s="8"/>
      <c r="W1073" s="8"/>
      <c r="X1073" s="1"/>
      <c r="Y1073" s="8"/>
      <c r="Z1073" s="8"/>
      <c r="AA1073" s="8"/>
      <c r="AB1073" s="8"/>
      <c r="AC1073" s="8"/>
      <c r="AD1073" s="9"/>
      <c r="AE1073" s="8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</row>
    <row r="1074" spans="1:191" x14ac:dyDescent="0.15">
      <c r="A1074" s="68"/>
      <c r="B1074" s="82"/>
      <c r="C1074" s="70"/>
      <c r="D1074" s="69"/>
      <c r="E1074" s="70"/>
      <c r="F1074" s="70"/>
      <c r="G1074" s="70"/>
      <c r="H1074" s="70"/>
      <c r="I1074" s="69"/>
      <c r="J1074" s="71"/>
      <c r="K1074" s="72"/>
      <c r="L1074" s="73"/>
      <c r="M1074" s="74"/>
      <c r="N1074" s="74"/>
      <c r="O1074" s="73"/>
      <c r="P1074" s="70"/>
      <c r="Q1074" s="70"/>
      <c r="R1074" s="75"/>
      <c r="S1074" s="71"/>
      <c r="T1074" s="8"/>
      <c r="U1074" s="8"/>
      <c r="V1074" s="8"/>
      <c r="W1074" s="8"/>
      <c r="X1074" s="1"/>
      <c r="Y1074" s="8"/>
      <c r="Z1074" s="8"/>
      <c r="AA1074" s="8"/>
      <c r="AB1074" s="8"/>
      <c r="AC1074" s="8"/>
      <c r="AD1074" s="9"/>
      <c r="AE1074" s="8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</row>
    <row r="1075" spans="1:191" x14ac:dyDescent="0.15">
      <c r="A1075" s="68"/>
      <c r="B1075" s="82"/>
      <c r="C1075" s="70"/>
      <c r="D1075" s="69"/>
      <c r="E1075" s="70"/>
      <c r="F1075" s="70"/>
      <c r="G1075" s="70"/>
      <c r="H1075" s="70"/>
      <c r="I1075" s="69"/>
      <c r="J1075" s="71"/>
      <c r="K1075" s="72"/>
      <c r="L1075" s="73"/>
      <c r="M1075" s="74"/>
      <c r="N1075" s="74"/>
      <c r="O1075" s="73"/>
      <c r="P1075" s="70"/>
      <c r="Q1075" s="70"/>
      <c r="R1075" s="75"/>
      <c r="S1075" s="71"/>
      <c r="T1075" s="8"/>
      <c r="U1075" s="8"/>
      <c r="V1075" s="8"/>
      <c r="W1075" s="8"/>
      <c r="X1075" s="1"/>
      <c r="Y1075" s="8"/>
      <c r="Z1075" s="8"/>
      <c r="AA1075" s="8"/>
      <c r="AB1075" s="8"/>
      <c r="AC1075" s="8"/>
      <c r="AD1075" s="9"/>
      <c r="AE1075" s="8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</row>
    <row r="1076" spans="1:191" x14ac:dyDescent="0.15">
      <c r="A1076" s="68"/>
      <c r="B1076" s="82"/>
      <c r="C1076" s="70"/>
      <c r="D1076" s="69"/>
      <c r="E1076" s="70"/>
      <c r="F1076" s="70"/>
      <c r="G1076" s="70"/>
      <c r="H1076" s="70"/>
      <c r="I1076" s="69"/>
      <c r="J1076" s="71"/>
      <c r="K1076" s="72"/>
      <c r="L1076" s="73"/>
      <c r="M1076" s="74"/>
      <c r="N1076" s="74"/>
      <c r="O1076" s="73"/>
      <c r="P1076" s="70"/>
      <c r="Q1076" s="70"/>
      <c r="R1076" s="75"/>
      <c r="S1076" s="71"/>
      <c r="T1076" s="8"/>
      <c r="U1076" s="8"/>
      <c r="V1076" s="8"/>
      <c r="W1076" s="8"/>
      <c r="X1076" s="1"/>
      <c r="Y1076" s="8"/>
      <c r="Z1076" s="8"/>
      <c r="AA1076" s="8"/>
      <c r="AB1076" s="8"/>
      <c r="AC1076" s="8"/>
      <c r="AD1076" s="9"/>
      <c r="AE1076" s="8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</row>
    <row r="1077" spans="1:191" x14ac:dyDescent="0.15">
      <c r="A1077" s="68"/>
      <c r="B1077" s="82"/>
      <c r="C1077" s="70"/>
      <c r="D1077" s="69"/>
      <c r="E1077" s="70"/>
      <c r="F1077" s="70"/>
      <c r="G1077" s="70"/>
      <c r="H1077" s="70"/>
      <c r="I1077" s="69"/>
      <c r="J1077" s="71"/>
      <c r="K1077" s="72"/>
      <c r="L1077" s="73"/>
      <c r="M1077" s="74"/>
      <c r="N1077" s="74"/>
      <c r="O1077" s="73"/>
      <c r="P1077" s="70"/>
      <c r="Q1077" s="70"/>
      <c r="R1077" s="75"/>
      <c r="S1077" s="71"/>
      <c r="T1077" s="8"/>
      <c r="U1077" s="8"/>
      <c r="V1077" s="8"/>
      <c r="W1077" s="8"/>
      <c r="X1077" s="1"/>
      <c r="Y1077" s="8"/>
      <c r="Z1077" s="8"/>
      <c r="AA1077" s="8"/>
      <c r="AB1077" s="8"/>
      <c r="AC1077" s="8"/>
      <c r="AD1077" s="9"/>
      <c r="AE1077" s="8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</row>
    <row r="1078" spans="1:191" x14ac:dyDescent="0.15">
      <c r="A1078" s="68"/>
      <c r="B1078" s="82"/>
      <c r="C1078" s="70"/>
      <c r="D1078" s="69"/>
      <c r="E1078" s="70"/>
      <c r="F1078" s="70"/>
      <c r="G1078" s="70"/>
      <c r="H1078" s="70"/>
      <c r="I1078" s="69"/>
      <c r="J1078" s="71"/>
      <c r="K1078" s="72"/>
      <c r="L1078" s="73"/>
      <c r="M1078" s="74"/>
      <c r="N1078" s="74"/>
      <c r="O1078" s="73"/>
      <c r="P1078" s="70"/>
      <c r="Q1078" s="70"/>
      <c r="R1078" s="75"/>
      <c r="S1078" s="71"/>
      <c r="T1078" s="8"/>
      <c r="U1078" s="8"/>
      <c r="V1078" s="8"/>
      <c r="W1078" s="8"/>
      <c r="X1078" s="1"/>
      <c r="Y1078" s="8"/>
      <c r="Z1078" s="8"/>
      <c r="AA1078" s="8"/>
      <c r="AB1078" s="8"/>
      <c r="AC1078" s="8"/>
      <c r="AD1078" s="9"/>
      <c r="AE1078" s="8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</row>
    <row r="1079" spans="1:191" x14ac:dyDescent="0.15">
      <c r="A1079" s="68"/>
      <c r="B1079" s="82"/>
      <c r="C1079" s="70"/>
      <c r="D1079" s="69"/>
      <c r="E1079" s="70"/>
      <c r="F1079" s="70"/>
      <c r="G1079" s="70"/>
      <c r="H1079" s="70"/>
      <c r="I1079" s="69"/>
      <c r="J1079" s="71"/>
      <c r="K1079" s="72"/>
      <c r="L1079" s="73"/>
      <c r="M1079" s="74"/>
      <c r="N1079" s="74"/>
      <c r="O1079" s="73"/>
      <c r="P1079" s="70"/>
      <c r="Q1079" s="70"/>
      <c r="R1079" s="75"/>
      <c r="S1079" s="71"/>
      <c r="T1079" s="8"/>
      <c r="U1079" s="8"/>
      <c r="V1079" s="8"/>
      <c r="W1079" s="8"/>
      <c r="X1079" s="1"/>
      <c r="Y1079" s="8"/>
      <c r="Z1079" s="8"/>
      <c r="AA1079" s="8"/>
      <c r="AB1079" s="8"/>
      <c r="AC1079" s="8"/>
      <c r="AD1079" s="9"/>
      <c r="AE1079" s="8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</row>
    <row r="1080" spans="1:191" x14ac:dyDescent="0.15">
      <c r="A1080" s="68"/>
      <c r="B1080" s="82"/>
      <c r="C1080" s="70"/>
      <c r="D1080" s="69"/>
      <c r="E1080" s="70"/>
      <c r="F1080" s="70"/>
      <c r="G1080" s="70"/>
      <c r="H1080" s="70"/>
      <c r="I1080" s="69"/>
      <c r="J1080" s="71"/>
      <c r="K1080" s="72"/>
      <c r="L1080" s="73"/>
      <c r="M1080" s="74"/>
      <c r="N1080" s="74"/>
      <c r="O1080" s="73"/>
      <c r="P1080" s="70"/>
      <c r="Q1080" s="70"/>
      <c r="R1080" s="75"/>
      <c r="S1080" s="71"/>
      <c r="T1080" s="8"/>
      <c r="U1080" s="8"/>
      <c r="V1080" s="8"/>
      <c r="W1080" s="8"/>
      <c r="X1080" s="1"/>
      <c r="Y1080" s="8"/>
      <c r="Z1080" s="8"/>
      <c r="AA1080" s="8"/>
      <c r="AB1080" s="8"/>
      <c r="AC1080" s="8"/>
      <c r="AD1080" s="9"/>
      <c r="AE1080" s="8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</row>
    <row r="1081" spans="1:191" x14ac:dyDescent="0.15">
      <c r="A1081" s="68"/>
      <c r="B1081" s="82"/>
      <c r="C1081" s="70"/>
      <c r="D1081" s="69"/>
      <c r="E1081" s="70"/>
      <c r="F1081" s="70"/>
      <c r="G1081" s="70"/>
      <c r="H1081" s="70"/>
      <c r="I1081" s="69"/>
      <c r="J1081" s="71"/>
      <c r="K1081" s="72"/>
      <c r="L1081" s="73"/>
      <c r="M1081" s="74"/>
      <c r="N1081" s="74"/>
      <c r="O1081" s="73"/>
      <c r="P1081" s="70"/>
      <c r="Q1081" s="70"/>
      <c r="R1081" s="75"/>
      <c r="S1081" s="71"/>
      <c r="T1081" s="8"/>
      <c r="U1081" s="8"/>
      <c r="V1081" s="8"/>
      <c r="W1081" s="8"/>
      <c r="X1081" s="1"/>
      <c r="Y1081" s="8"/>
      <c r="Z1081" s="8"/>
      <c r="AA1081" s="8"/>
      <c r="AB1081" s="8"/>
      <c r="AC1081" s="8"/>
      <c r="AD1081" s="9"/>
      <c r="AE1081" s="8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</row>
    <row r="1082" spans="1:191" x14ac:dyDescent="0.15">
      <c r="A1082" s="68"/>
      <c r="B1082" s="82"/>
      <c r="C1082" s="70"/>
      <c r="D1082" s="69"/>
      <c r="E1082" s="70"/>
      <c r="F1082" s="70"/>
      <c r="G1082" s="70"/>
      <c r="H1082" s="70"/>
      <c r="I1082" s="69"/>
      <c r="J1082" s="71"/>
      <c r="K1082" s="72"/>
      <c r="L1082" s="73"/>
      <c r="M1082" s="74"/>
      <c r="N1082" s="74"/>
      <c r="O1082" s="73"/>
      <c r="P1082" s="70"/>
      <c r="Q1082" s="70"/>
      <c r="R1082" s="75"/>
      <c r="S1082" s="71"/>
      <c r="T1082" s="8"/>
      <c r="U1082" s="8"/>
      <c r="V1082" s="8"/>
      <c r="W1082" s="8"/>
      <c r="X1082" s="1"/>
      <c r="Y1082" s="8"/>
      <c r="Z1082" s="8"/>
      <c r="AA1082" s="8"/>
      <c r="AB1082" s="8"/>
      <c r="AC1082" s="8"/>
      <c r="AD1082" s="9"/>
      <c r="AE1082" s="8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</row>
    <row r="1083" spans="1:191" x14ac:dyDescent="0.15">
      <c r="A1083" s="68"/>
      <c r="B1083" s="82"/>
      <c r="C1083" s="70"/>
      <c r="D1083" s="69"/>
      <c r="E1083" s="70"/>
      <c r="F1083" s="70"/>
      <c r="G1083" s="70"/>
      <c r="H1083" s="70"/>
      <c r="I1083" s="69"/>
      <c r="J1083" s="71"/>
      <c r="K1083" s="72"/>
      <c r="L1083" s="73"/>
      <c r="M1083" s="74"/>
      <c r="N1083" s="74"/>
      <c r="O1083" s="73"/>
      <c r="P1083" s="70"/>
      <c r="Q1083" s="70"/>
      <c r="R1083" s="75"/>
      <c r="S1083" s="71"/>
      <c r="T1083" s="8"/>
      <c r="U1083" s="8"/>
      <c r="V1083" s="8"/>
      <c r="W1083" s="8"/>
      <c r="X1083" s="1"/>
      <c r="Y1083" s="8"/>
      <c r="Z1083" s="8"/>
      <c r="AA1083" s="8"/>
      <c r="AB1083" s="8"/>
      <c r="AC1083" s="8"/>
      <c r="AD1083" s="9"/>
      <c r="AE1083" s="8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</row>
    <row r="1084" spans="1:191" x14ac:dyDescent="0.15">
      <c r="A1084" s="68"/>
      <c r="B1084" s="82"/>
      <c r="C1084" s="70"/>
      <c r="D1084" s="69"/>
      <c r="E1084" s="70"/>
      <c r="F1084" s="70"/>
      <c r="G1084" s="70"/>
      <c r="H1084" s="70"/>
      <c r="I1084" s="69"/>
      <c r="J1084" s="71"/>
      <c r="K1084" s="72"/>
      <c r="L1084" s="73"/>
      <c r="M1084" s="74"/>
      <c r="N1084" s="74"/>
      <c r="O1084" s="73"/>
      <c r="P1084" s="70"/>
      <c r="Q1084" s="70"/>
      <c r="R1084" s="75"/>
      <c r="S1084" s="71"/>
      <c r="T1084" s="8"/>
      <c r="U1084" s="8"/>
      <c r="V1084" s="8"/>
      <c r="W1084" s="8"/>
      <c r="X1084" s="1"/>
      <c r="Y1084" s="8"/>
      <c r="Z1084" s="8"/>
      <c r="AA1084" s="8"/>
      <c r="AB1084" s="8"/>
      <c r="AC1084" s="8"/>
      <c r="AD1084" s="9"/>
      <c r="AE1084" s="8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</row>
    <row r="1085" spans="1:191" x14ac:dyDescent="0.15">
      <c r="A1085" s="68"/>
      <c r="B1085" s="82"/>
      <c r="C1085" s="70"/>
      <c r="D1085" s="69"/>
      <c r="E1085" s="70"/>
      <c r="F1085" s="70"/>
      <c r="G1085" s="70"/>
      <c r="H1085" s="70"/>
      <c r="I1085" s="69"/>
      <c r="J1085" s="71"/>
      <c r="K1085" s="72"/>
      <c r="L1085" s="73"/>
      <c r="M1085" s="74"/>
      <c r="N1085" s="74"/>
      <c r="O1085" s="73"/>
      <c r="P1085" s="70"/>
      <c r="Q1085" s="70"/>
      <c r="R1085" s="75"/>
      <c r="S1085" s="71"/>
      <c r="T1085" s="8"/>
      <c r="U1085" s="8"/>
      <c r="V1085" s="8"/>
      <c r="W1085" s="8"/>
      <c r="X1085" s="1"/>
      <c r="Y1085" s="8"/>
      <c r="Z1085" s="8"/>
      <c r="AA1085" s="8"/>
      <c r="AB1085" s="8"/>
      <c r="AC1085" s="8"/>
      <c r="AD1085" s="9"/>
      <c r="AE1085" s="8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</row>
    <row r="1086" spans="1:191" x14ac:dyDescent="0.15">
      <c r="A1086" s="68"/>
      <c r="B1086" s="82"/>
      <c r="C1086" s="70"/>
      <c r="D1086" s="69"/>
      <c r="E1086" s="70"/>
      <c r="F1086" s="70"/>
      <c r="G1086" s="70"/>
      <c r="H1086" s="70"/>
      <c r="I1086" s="69"/>
      <c r="J1086" s="71"/>
      <c r="K1086" s="72"/>
      <c r="L1086" s="73"/>
      <c r="M1086" s="74"/>
      <c r="N1086" s="74"/>
      <c r="O1086" s="73"/>
      <c r="P1086" s="70"/>
      <c r="Q1086" s="70"/>
      <c r="R1086" s="75"/>
      <c r="S1086" s="71"/>
      <c r="T1086" s="8"/>
      <c r="U1086" s="8"/>
      <c r="V1086" s="8"/>
      <c r="W1086" s="8"/>
      <c r="X1086" s="1"/>
      <c r="Y1086" s="8"/>
      <c r="Z1086" s="8"/>
      <c r="AA1086" s="8"/>
      <c r="AB1086" s="8"/>
      <c r="AC1086" s="8"/>
      <c r="AD1086" s="9"/>
      <c r="AE1086" s="8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</row>
    <row r="1087" spans="1:191" x14ac:dyDescent="0.15">
      <c r="A1087" s="68"/>
      <c r="B1087" s="82"/>
      <c r="C1087" s="70"/>
      <c r="D1087" s="69"/>
      <c r="E1087" s="70"/>
      <c r="F1087" s="70"/>
      <c r="G1087" s="70"/>
      <c r="H1087" s="70"/>
      <c r="I1087" s="69"/>
      <c r="J1087" s="71"/>
      <c r="K1087" s="72"/>
      <c r="L1087" s="73"/>
      <c r="M1087" s="74"/>
      <c r="N1087" s="74"/>
      <c r="O1087" s="73"/>
      <c r="P1087" s="70"/>
      <c r="Q1087" s="70"/>
      <c r="R1087" s="75"/>
      <c r="S1087" s="71"/>
      <c r="T1087" s="8"/>
      <c r="U1087" s="8"/>
      <c r="V1087" s="8"/>
      <c r="W1087" s="8"/>
      <c r="X1087" s="1"/>
      <c r="Y1087" s="8"/>
      <c r="Z1087" s="8"/>
      <c r="AA1087" s="8"/>
      <c r="AB1087" s="8"/>
      <c r="AC1087" s="8"/>
      <c r="AD1087" s="9"/>
      <c r="AE1087" s="8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</row>
    <row r="1088" spans="1:191" x14ac:dyDescent="0.15">
      <c r="A1088" s="68"/>
      <c r="B1088" s="82"/>
      <c r="C1088" s="70"/>
      <c r="D1088" s="69"/>
      <c r="E1088" s="70"/>
      <c r="F1088" s="70"/>
      <c r="G1088" s="70"/>
      <c r="H1088" s="70"/>
      <c r="I1088" s="69"/>
      <c r="J1088" s="71"/>
      <c r="K1088" s="72"/>
      <c r="L1088" s="73"/>
      <c r="M1088" s="74"/>
      <c r="N1088" s="74"/>
      <c r="O1088" s="73"/>
      <c r="P1088" s="70"/>
      <c r="Q1088" s="70"/>
      <c r="R1088" s="75"/>
      <c r="S1088" s="71"/>
      <c r="T1088" s="8"/>
      <c r="U1088" s="8"/>
      <c r="V1088" s="8"/>
      <c r="W1088" s="8"/>
      <c r="X1088" s="1"/>
      <c r="Y1088" s="8"/>
      <c r="Z1088" s="8"/>
      <c r="AA1088" s="8"/>
      <c r="AB1088" s="8"/>
      <c r="AC1088" s="8"/>
      <c r="AD1088" s="9"/>
      <c r="AE1088" s="8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</row>
    <row r="1089" spans="1:191" x14ac:dyDescent="0.15">
      <c r="A1089" s="68"/>
      <c r="B1089" s="82"/>
      <c r="C1089" s="70"/>
      <c r="D1089" s="69"/>
      <c r="E1089" s="70"/>
      <c r="F1089" s="70"/>
      <c r="G1089" s="70"/>
      <c r="H1089" s="70"/>
      <c r="I1089" s="69"/>
      <c r="J1089" s="71"/>
      <c r="K1089" s="72"/>
      <c r="L1089" s="73"/>
      <c r="M1089" s="74"/>
      <c r="N1089" s="74"/>
      <c r="O1089" s="73"/>
      <c r="P1089" s="70"/>
      <c r="Q1089" s="70"/>
      <c r="R1089" s="75"/>
      <c r="S1089" s="71"/>
      <c r="T1089" s="8"/>
      <c r="U1089" s="8"/>
      <c r="V1089" s="8"/>
      <c r="W1089" s="8"/>
      <c r="X1089" s="1"/>
      <c r="Y1089" s="8"/>
      <c r="Z1089" s="8"/>
      <c r="AA1089" s="8"/>
      <c r="AB1089" s="8"/>
      <c r="AC1089" s="8"/>
      <c r="AD1089" s="9"/>
      <c r="AE1089" s="8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</row>
    <row r="1090" spans="1:191" x14ac:dyDescent="0.15">
      <c r="A1090" s="68"/>
      <c r="B1090" s="82"/>
      <c r="C1090" s="70"/>
      <c r="D1090" s="69"/>
      <c r="E1090" s="70"/>
      <c r="F1090" s="70"/>
      <c r="G1090" s="70"/>
      <c r="H1090" s="70"/>
      <c r="I1090" s="69"/>
      <c r="J1090" s="71"/>
      <c r="K1090" s="72"/>
      <c r="L1090" s="73"/>
      <c r="M1090" s="74"/>
      <c r="N1090" s="74"/>
      <c r="O1090" s="73"/>
      <c r="P1090" s="70"/>
      <c r="Q1090" s="70"/>
      <c r="R1090" s="75"/>
      <c r="S1090" s="71"/>
      <c r="T1090" s="8"/>
      <c r="U1090" s="8"/>
      <c r="V1090" s="8"/>
      <c r="W1090" s="8"/>
      <c r="X1090" s="1"/>
      <c r="Y1090" s="8"/>
      <c r="Z1090" s="8"/>
      <c r="AA1090" s="8"/>
      <c r="AB1090" s="8"/>
      <c r="AC1090" s="8"/>
      <c r="AD1090" s="9"/>
      <c r="AE1090" s="8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</row>
    <row r="1091" spans="1:191" x14ac:dyDescent="0.15">
      <c r="A1091" s="68"/>
      <c r="B1091" s="82"/>
      <c r="C1091" s="70"/>
      <c r="D1091" s="69"/>
      <c r="E1091" s="70"/>
      <c r="F1091" s="70"/>
      <c r="G1091" s="70"/>
      <c r="H1091" s="70"/>
      <c r="I1091" s="69"/>
      <c r="J1091" s="71"/>
      <c r="K1091" s="72"/>
      <c r="L1091" s="73"/>
      <c r="M1091" s="74"/>
      <c r="N1091" s="74"/>
      <c r="O1091" s="73"/>
      <c r="P1091" s="70"/>
      <c r="Q1091" s="70"/>
      <c r="R1091" s="75"/>
      <c r="S1091" s="71"/>
      <c r="T1091" s="8"/>
      <c r="U1091" s="8"/>
      <c r="V1091" s="8"/>
      <c r="W1091" s="8"/>
      <c r="X1091" s="1"/>
      <c r="Y1091" s="8"/>
      <c r="Z1091" s="8"/>
      <c r="AA1091" s="8"/>
      <c r="AB1091" s="8"/>
      <c r="AC1091" s="8"/>
      <c r="AD1091" s="9"/>
      <c r="AE1091" s="8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</row>
    <row r="1092" spans="1:191" x14ac:dyDescent="0.15">
      <c r="A1092" s="68"/>
      <c r="B1092" s="82"/>
      <c r="C1092" s="70"/>
      <c r="D1092" s="69"/>
      <c r="E1092" s="70"/>
      <c r="F1092" s="70"/>
      <c r="G1092" s="70"/>
      <c r="H1092" s="70"/>
      <c r="I1092" s="69"/>
      <c r="J1092" s="71"/>
      <c r="K1092" s="72"/>
      <c r="L1092" s="73"/>
      <c r="M1092" s="74"/>
      <c r="N1092" s="74"/>
      <c r="O1092" s="73"/>
      <c r="P1092" s="70"/>
      <c r="Q1092" s="70"/>
      <c r="R1092" s="75"/>
      <c r="S1092" s="71"/>
      <c r="T1092" s="8"/>
      <c r="U1092" s="8"/>
      <c r="V1092" s="8"/>
      <c r="W1092" s="8"/>
      <c r="X1092" s="1"/>
      <c r="Y1092" s="8"/>
      <c r="Z1092" s="8"/>
      <c r="AA1092" s="8"/>
      <c r="AB1092" s="8"/>
      <c r="AC1092" s="8"/>
      <c r="AD1092" s="9"/>
      <c r="AE1092" s="8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</row>
    <row r="1093" spans="1:191" x14ac:dyDescent="0.15">
      <c r="A1093" s="68"/>
      <c r="B1093" s="82"/>
      <c r="C1093" s="70"/>
      <c r="D1093" s="69"/>
      <c r="E1093" s="70"/>
      <c r="F1093" s="70"/>
      <c r="G1093" s="70"/>
      <c r="H1093" s="70"/>
      <c r="I1093" s="69"/>
      <c r="J1093" s="71"/>
      <c r="K1093" s="72"/>
      <c r="L1093" s="73"/>
      <c r="M1093" s="74"/>
      <c r="N1093" s="74"/>
      <c r="O1093" s="73"/>
      <c r="P1093" s="70"/>
      <c r="Q1093" s="70"/>
      <c r="R1093" s="75"/>
      <c r="S1093" s="71"/>
      <c r="T1093" s="8"/>
      <c r="U1093" s="8"/>
      <c r="V1093" s="8"/>
      <c r="W1093" s="8"/>
      <c r="X1093" s="1"/>
      <c r="Y1093" s="8"/>
      <c r="Z1093" s="8"/>
      <c r="AA1093" s="8"/>
      <c r="AB1093" s="8"/>
      <c r="AC1093" s="8"/>
      <c r="AD1093" s="9"/>
      <c r="AE1093" s="8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</row>
    <row r="1094" spans="1:191" x14ac:dyDescent="0.15">
      <c r="A1094" s="68"/>
      <c r="B1094" s="82"/>
      <c r="C1094" s="70"/>
      <c r="D1094" s="69"/>
      <c r="E1094" s="70"/>
      <c r="F1094" s="70"/>
      <c r="G1094" s="70"/>
      <c r="H1094" s="70"/>
      <c r="I1094" s="69"/>
      <c r="J1094" s="71"/>
      <c r="K1094" s="72"/>
      <c r="L1094" s="73"/>
      <c r="M1094" s="74"/>
      <c r="N1094" s="74"/>
      <c r="O1094" s="73"/>
      <c r="P1094" s="70"/>
      <c r="Q1094" s="70"/>
      <c r="R1094" s="75"/>
      <c r="S1094" s="71"/>
      <c r="T1094" s="8"/>
      <c r="U1094" s="8"/>
      <c r="V1094" s="8"/>
      <c r="W1094" s="8"/>
      <c r="X1094" s="1"/>
      <c r="Y1094" s="8"/>
      <c r="Z1094" s="8"/>
      <c r="AA1094" s="8"/>
      <c r="AB1094" s="8"/>
      <c r="AC1094" s="8"/>
      <c r="AD1094" s="9"/>
      <c r="AE1094" s="8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</row>
    <row r="1095" spans="1:191" x14ac:dyDescent="0.15">
      <c r="A1095" s="68"/>
      <c r="B1095" s="82"/>
      <c r="C1095" s="70"/>
      <c r="D1095" s="69"/>
      <c r="E1095" s="70"/>
      <c r="F1095" s="70"/>
      <c r="G1095" s="70"/>
      <c r="H1095" s="70"/>
      <c r="I1095" s="69"/>
      <c r="J1095" s="71"/>
      <c r="K1095" s="72"/>
      <c r="L1095" s="73"/>
      <c r="M1095" s="74"/>
      <c r="N1095" s="74"/>
      <c r="O1095" s="73"/>
      <c r="P1095" s="70"/>
      <c r="Q1095" s="70"/>
      <c r="R1095" s="75"/>
      <c r="S1095" s="71"/>
      <c r="T1095" s="8"/>
      <c r="U1095" s="8"/>
      <c r="V1095" s="8"/>
      <c r="W1095" s="8"/>
      <c r="X1095" s="1"/>
      <c r="Y1095" s="8"/>
      <c r="Z1095" s="8"/>
      <c r="AA1095" s="8"/>
      <c r="AB1095" s="8"/>
      <c r="AC1095" s="8"/>
      <c r="AD1095" s="9"/>
      <c r="AE1095" s="8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</row>
    <row r="1096" spans="1:191" x14ac:dyDescent="0.15">
      <c r="A1096" s="68"/>
      <c r="B1096" s="82"/>
      <c r="C1096" s="70"/>
      <c r="D1096" s="69"/>
      <c r="E1096" s="70"/>
      <c r="F1096" s="70"/>
      <c r="G1096" s="70"/>
      <c r="H1096" s="70"/>
      <c r="I1096" s="69"/>
      <c r="J1096" s="71"/>
      <c r="K1096" s="72"/>
      <c r="L1096" s="73"/>
      <c r="M1096" s="74"/>
      <c r="N1096" s="74"/>
      <c r="O1096" s="73"/>
      <c r="P1096" s="70"/>
      <c r="Q1096" s="70"/>
      <c r="R1096" s="75"/>
      <c r="S1096" s="71"/>
      <c r="T1096" s="8"/>
      <c r="U1096" s="8"/>
      <c r="V1096" s="8"/>
      <c r="W1096" s="8"/>
      <c r="X1096" s="1"/>
      <c r="Y1096" s="8"/>
      <c r="Z1096" s="8"/>
      <c r="AA1096" s="8"/>
      <c r="AB1096" s="8"/>
      <c r="AC1096" s="8"/>
      <c r="AD1096" s="9"/>
      <c r="AE1096" s="8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</row>
    <row r="1097" spans="1:191" x14ac:dyDescent="0.15">
      <c r="A1097" s="68"/>
      <c r="B1097" s="82"/>
      <c r="C1097" s="70"/>
      <c r="D1097" s="69"/>
      <c r="E1097" s="70"/>
      <c r="F1097" s="70"/>
      <c r="G1097" s="70"/>
      <c r="H1097" s="70"/>
      <c r="I1097" s="69"/>
      <c r="J1097" s="71"/>
      <c r="K1097" s="72"/>
      <c r="L1097" s="73"/>
      <c r="M1097" s="74"/>
      <c r="N1097" s="74"/>
      <c r="O1097" s="73"/>
      <c r="P1097" s="70"/>
      <c r="Q1097" s="70"/>
      <c r="R1097" s="75"/>
      <c r="S1097" s="71"/>
      <c r="T1097" s="8"/>
      <c r="U1097" s="8"/>
      <c r="V1097" s="8"/>
      <c r="W1097" s="8"/>
      <c r="X1097" s="1"/>
      <c r="Y1097" s="8"/>
      <c r="Z1097" s="8"/>
      <c r="AA1097" s="8"/>
      <c r="AB1097" s="8"/>
      <c r="AC1097" s="8"/>
      <c r="AD1097" s="9"/>
      <c r="AE1097" s="8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</row>
    <row r="1098" spans="1:191" x14ac:dyDescent="0.15">
      <c r="A1098" s="68"/>
      <c r="B1098" s="82"/>
      <c r="C1098" s="70"/>
      <c r="D1098" s="69"/>
      <c r="E1098" s="70"/>
      <c r="F1098" s="70"/>
      <c r="G1098" s="70"/>
      <c r="H1098" s="70"/>
      <c r="I1098" s="69"/>
      <c r="J1098" s="71"/>
      <c r="K1098" s="72"/>
      <c r="L1098" s="73"/>
      <c r="M1098" s="74"/>
      <c r="N1098" s="74"/>
      <c r="O1098" s="73"/>
      <c r="P1098" s="70"/>
      <c r="Q1098" s="70"/>
      <c r="R1098" s="75"/>
      <c r="S1098" s="71"/>
      <c r="T1098" s="8"/>
      <c r="U1098" s="8"/>
      <c r="V1098" s="8"/>
      <c r="W1098" s="8"/>
      <c r="X1098" s="1"/>
      <c r="Y1098" s="8"/>
      <c r="Z1098" s="8"/>
      <c r="AA1098" s="8"/>
      <c r="AB1098" s="8"/>
      <c r="AC1098" s="8"/>
      <c r="AD1098" s="9"/>
      <c r="AE1098" s="8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</row>
    <row r="1099" spans="1:191" x14ac:dyDescent="0.15">
      <c r="A1099" s="68"/>
      <c r="B1099" s="82"/>
      <c r="C1099" s="70"/>
      <c r="D1099" s="69"/>
      <c r="E1099" s="70"/>
      <c r="F1099" s="70"/>
      <c r="G1099" s="70"/>
      <c r="H1099" s="70"/>
      <c r="I1099" s="69"/>
      <c r="J1099" s="71"/>
      <c r="K1099" s="72"/>
      <c r="L1099" s="73"/>
      <c r="M1099" s="74"/>
      <c r="N1099" s="74"/>
      <c r="O1099" s="73"/>
      <c r="P1099" s="70"/>
      <c r="Q1099" s="70"/>
      <c r="R1099" s="75"/>
      <c r="S1099" s="71"/>
      <c r="T1099" s="8"/>
      <c r="U1099" s="8"/>
      <c r="V1099" s="8"/>
      <c r="W1099" s="8"/>
      <c r="X1099" s="1"/>
      <c r="Y1099" s="8"/>
      <c r="Z1099" s="8"/>
      <c r="AA1099" s="8"/>
      <c r="AB1099" s="8"/>
      <c r="AC1099" s="8"/>
      <c r="AD1099" s="9"/>
      <c r="AE1099" s="8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</row>
    <row r="1100" spans="1:191" x14ac:dyDescent="0.15">
      <c r="A1100" s="68"/>
      <c r="B1100" s="82"/>
      <c r="C1100" s="70"/>
      <c r="D1100" s="69"/>
      <c r="E1100" s="70"/>
      <c r="F1100" s="70"/>
      <c r="G1100" s="70"/>
      <c r="H1100" s="70"/>
      <c r="I1100" s="69"/>
      <c r="J1100" s="71"/>
      <c r="K1100" s="72"/>
      <c r="L1100" s="73"/>
      <c r="M1100" s="74"/>
      <c r="N1100" s="74"/>
      <c r="O1100" s="73"/>
      <c r="P1100" s="70"/>
      <c r="Q1100" s="70"/>
      <c r="R1100" s="75"/>
      <c r="S1100" s="71"/>
      <c r="T1100" s="8"/>
      <c r="U1100" s="8"/>
      <c r="V1100" s="8"/>
      <c r="W1100" s="8"/>
      <c r="X1100" s="1"/>
      <c r="Y1100" s="8"/>
      <c r="Z1100" s="8"/>
      <c r="AA1100" s="8"/>
      <c r="AB1100" s="8"/>
      <c r="AC1100" s="8"/>
      <c r="AD1100" s="9"/>
      <c r="AE1100" s="8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</row>
    <row r="1101" spans="1:191" x14ac:dyDescent="0.15">
      <c r="A1101" s="68"/>
      <c r="B1101" s="82"/>
      <c r="C1101" s="70"/>
      <c r="D1101" s="69"/>
      <c r="E1101" s="70"/>
      <c r="F1101" s="70"/>
      <c r="G1101" s="70"/>
      <c r="H1101" s="70"/>
      <c r="I1101" s="69"/>
      <c r="J1101" s="71"/>
      <c r="K1101" s="72"/>
      <c r="L1101" s="73"/>
      <c r="M1101" s="74"/>
      <c r="N1101" s="74"/>
      <c r="O1101" s="73"/>
      <c r="P1101" s="70"/>
      <c r="Q1101" s="70"/>
      <c r="R1101" s="75"/>
      <c r="S1101" s="71"/>
      <c r="T1101" s="8"/>
      <c r="U1101" s="8"/>
      <c r="V1101" s="8"/>
      <c r="W1101" s="8"/>
      <c r="X1101" s="1"/>
      <c r="Y1101" s="8"/>
      <c r="Z1101" s="8"/>
      <c r="AA1101" s="8"/>
      <c r="AB1101" s="8"/>
      <c r="AC1101" s="8"/>
      <c r="AD1101" s="9"/>
      <c r="AE1101" s="8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</row>
    <row r="1102" spans="1:191" x14ac:dyDescent="0.15">
      <c r="A1102" s="68"/>
      <c r="B1102" s="82"/>
      <c r="C1102" s="70"/>
      <c r="D1102" s="69"/>
      <c r="E1102" s="70"/>
      <c r="F1102" s="70"/>
      <c r="G1102" s="70"/>
      <c r="H1102" s="70"/>
      <c r="I1102" s="69"/>
      <c r="J1102" s="71"/>
      <c r="K1102" s="72"/>
      <c r="L1102" s="73"/>
      <c r="M1102" s="74"/>
      <c r="N1102" s="74"/>
      <c r="O1102" s="73"/>
      <c r="P1102" s="70"/>
      <c r="Q1102" s="70"/>
      <c r="R1102" s="75"/>
      <c r="S1102" s="71"/>
      <c r="T1102" s="8"/>
      <c r="U1102" s="8"/>
      <c r="V1102" s="8"/>
      <c r="W1102" s="8"/>
      <c r="X1102" s="1"/>
      <c r="Y1102" s="8"/>
      <c r="Z1102" s="8"/>
      <c r="AA1102" s="8"/>
      <c r="AB1102" s="8"/>
      <c r="AC1102" s="8"/>
      <c r="AD1102" s="9"/>
      <c r="AE1102" s="8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</row>
    <row r="1103" spans="1:191" x14ac:dyDescent="0.15">
      <c r="A1103" s="68"/>
      <c r="B1103" s="82"/>
      <c r="C1103" s="70"/>
      <c r="D1103" s="69"/>
      <c r="E1103" s="70"/>
      <c r="F1103" s="70"/>
      <c r="G1103" s="70"/>
      <c r="H1103" s="70"/>
      <c r="I1103" s="69"/>
      <c r="J1103" s="71"/>
      <c r="K1103" s="72"/>
      <c r="L1103" s="73"/>
      <c r="M1103" s="74"/>
      <c r="N1103" s="74"/>
      <c r="O1103" s="73"/>
      <c r="P1103" s="70"/>
      <c r="Q1103" s="70"/>
      <c r="R1103" s="75"/>
      <c r="S1103" s="71"/>
      <c r="T1103" s="8"/>
      <c r="U1103" s="8"/>
      <c r="V1103" s="8"/>
      <c r="W1103" s="8"/>
      <c r="X1103" s="1"/>
      <c r="Y1103" s="8"/>
      <c r="Z1103" s="8"/>
      <c r="AA1103" s="8"/>
      <c r="AB1103" s="8"/>
      <c r="AC1103" s="8"/>
      <c r="AD1103" s="9"/>
      <c r="AE1103" s="8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</row>
    <row r="1104" spans="1:191" x14ac:dyDescent="0.15">
      <c r="A1104" s="68"/>
      <c r="B1104" s="82"/>
      <c r="C1104" s="70"/>
      <c r="D1104" s="69"/>
      <c r="E1104" s="70"/>
      <c r="F1104" s="70"/>
      <c r="G1104" s="70"/>
      <c r="H1104" s="70"/>
      <c r="I1104" s="69"/>
      <c r="J1104" s="71"/>
      <c r="K1104" s="72"/>
      <c r="L1104" s="73"/>
      <c r="M1104" s="74"/>
      <c r="N1104" s="74"/>
      <c r="O1104" s="73"/>
      <c r="P1104" s="70"/>
      <c r="Q1104" s="70"/>
      <c r="R1104" s="75"/>
      <c r="S1104" s="71"/>
      <c r="T1104" s="8"/>
      <c r="U1104" s="8"/>
      <c r="V1104" s="8"/>
      <c r="W1104" s="8"/>
      <c r="X1104" s="1"/>
      <c r="Y1104" s="8"/>
      <c r="Z1104" s="8"/>
      <c r="AA1104" s="8"/>
      <c r="AB1104" s="8"/>
      <c r="AC1104" s="8"/>
      <c r="AD1104" s="9"/>
      <c r="AE1104" s="8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</row>
    <row r="1105" spans="1:191" x14ac:dyDescent="0.15">
      <c r="A1105" s="68"/>
      <c r="B1105" s="82"/>
      <c r="C1105" s="70"/>
      <c r="D1105" s="69"/>
      <c r="E1105" s="70"/>
      <c r="F1105" s="70"/>
      <c r="G1105" s="70"/>
      <c r="H1105" s="70"/>
      <c r="I1105" s="69"/>
      <c r="J1105" s="71"/>
      <c r="K1105" s="72"/>
      <c r="L1105" s="73"/>
      <c r="M1105" s="74"/>
      <c r="N1105" s="74"/>
      <c r="O1105" s="73"/>
      <c r="P1105" s="70"/>
      <c r="Q1105" s="70"/>
      <c r="R1105" s="75"/>
      <c r="S1105" s="71"/>
      <c r="T1105" s="8"/>
      <c r="U1105" s="8"/>
      <c r="V1105" s="8"/>
      <c r="W1105" s="8"/>
      <c r="X1105" s="1"/>
      <c r="Y1105" s="8"/>
      <c r="Z1105" s="8"/>
      <c r="AA1105" s="8"/>
      <c r="AB1105" s="8"/>
      <c r="AC1105" s="8"/>
      <c r="AD1105" s="9"/>
      <c r="AE1105" s="8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</row>
    <row r="1106" spans="1:191" x14ac:dyDescent="0.15">
      <c r="A1106" s="68"/>
      <c r="B1106" s="82"/>
      <c r="C1106" s="70"/>
      <c r="D1106" s="69"/>
      <c r="E1106" s="70"/>
      <c r="F1106" s="70"/>
      <c r="G1106" s="70"/>
      <c r="H1106" s="70"/>
      <c r="I1106" s="69"/>
      <c r="J1106" s="71"/>
      <c r="K1106" s="72"/>
      <c r="L1106" s="73"/>
      <c r="M1106" s="74"/>
      <c r="N1106" s="74"/>
      <c r="O1106" s="73"/>
      <c r="P1106" s="70"/>
      <c r="Q1106" s="70"/>
      <c r="R1106" s="75"/>
      <c r="S1106" s="71"/>
      <c r="T1106" s="8"/>
      <c r="U1106" s="8"/>
      <c r="V1106" s="8"/>
      <c r="W1106" s="8"/>
      <c r="X1106" s="1"/>
      <c r="Y1106" s="8"/>
      <c r="Z1106" s="8"/>
      <c r="AA1106" s="8"/>
      <c r="AB1106" s="8"/>
      <c r="AC1106" s="8"/>
      <c r="AD1106" s="9"/>
      <c r="AE1106" s="8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</row>
    <row r="1107" spans="1:191" x14ac:dyDescent="0.15">
      <c r="A1107" s="68"/>
      <c r="B1107" s="82"/>
      <c r="C1107" s="70"/>
      <c r="D1107" s="69"/>
      <c r="E1107" s="70"/>
      <c r="F1107" s="70"/>
      <c r="G1107" s="70"/>
      <c r="H1107" s="70"/>
      <c r="I1107" s="69"/>
      <c r="J1107" s="71"/>
      <c r="K1107" s="72"/>
      <c r="L1107" s="73"/>
      <c r="M1107" s="74"/>
      <c r="N1107" s="74"/>
      <c r="O1107" s="73"/>
      <c r="P1107" s="70"/>
      <c r="Q1107" s="70"/>
      <c r="R1107" s="75"/>
      <c r="S1107" s="71"/>
      <c r="T1107" s="16"/>
      <c r="U1107" s="16"/>
      <c r="V1107" s="16"/>
      <c r="W1107" s="16"/>
      <c r="X1107" s="18"/>
      <c r="Y1107" s="16"/>
      <c r="Z1107" s="16"/>
      <c r="AA1107" s="16"/>
      <c r="AB1107" s="16"/>
      <c r="AC1107" s="16"/>
      <c r="AD1107" s="19"/>
      <c r="AE1107" s="16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8"/>
      <c r="FR1107" s="18"/>
      <c r="FS1107" s="18"/>
      <c r="FT1107" s="18"/>
      <c r="FU1107" s="18"/>
      <c r="FV1107" s="18"/>
      <c r="FW1107" s="18"/>
      <c r="FX1107" s="18"/>
      <c r="FY1107" s="18"/>
      <c r="FZ1107" s="18"/>
      <c r="GA1107" s="18"/>
      <c r="GB1107" s="18"/>
      <c r="GC1107" s="18"/>
      <c r="GD1107" s="18"/>
      <c r="GE1107" s="18"/>
      <c r="GF1107" s="18"/>
      <c r="GG1107" s="18"/>
      <c r="GH1107" s="18"/>
      <c r="GI1107" s="18"/>
    </row>
    <row r="1108" spans="1:191" x14ac:dyDescent="0.15">
      <c r="A1108" s="68"/>
      <c r="B1108" s="82"/>
      <c r="C1108" s="70"/>
      <c r="D1108" s="69"/>
      <c r="E1108" s="70"/>
      <c r="F1108" s="70"/>
      <c r="G1108" s="70"/>
      <c r="H1108" s="70"/>
      <c r="I1108" s="69"/>
      <c r="J1108" s="71"/>
      <c r="K1108" s="72"/>
      <c r="L1108" s="73"/>
      <c r="M1108" s="74"/>
      <c r="N1108" s="74"/>
      <c r="O1108" s="73"/>
      <c r="P1108" s="70"/>
      <c r="Q1108" s="70"/>
      <c r="R1108" s="75"/>
      <c r="S1108" s="71"/>
      <c r="T1108" s="7"/>
      <c r="U1108" s="7"/>
      <c r="V1108" s="7"/>
      <c r="W1108" s="8"/>
      <c r="X1108" s="1"/>
      <c r="Y1108" s="7"/>
      <c r="Z1108" s="8"/>
      <c r="AA1108" s="8"/>
      <c r="AB1108" s="8"/>
      <c r="AC1108" s="7"/>
      <c r="AD1108" s="9"/>
      <c r="AE1108" s="7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</row>
    <row r="1109" spans="1:191" x14ac:dyDescent="0.15">
      <c r="A1109" s="68"/>
      <c r="B1109" s="82"/>
      <c r="C1109" s="70"/>
      <c r="D1109" s="69"/>
      <c r="E1109" s="70"/>
      <c r="F1109" s="70"/>
      <c r="G1109" s="70"/>
      <c r="H1109" s="70"/>
      <c r="I1109" s="69"/>
      <c r="J1109" s="71"/>
      <c r="K1109" s="72"/>
      <c r="L1109" s="73"/>
      <c r="M1109" s="74"/>
      <c r="N1109" s="74"/>
      <c r="O1109" s="73"/>
      <c r="P1109" s="70"/>
      <c r="Q1109" s="70"/>
      <c r="R1109" s="75"/>
      <c r="S1109" s="71"/>
      <c r="T1109" s="7"/>
      <c r="U1109" s="7"/>
      <c r="V1109" s="7"/>
      <c r="W1109" s="8"/>
      <c r="X1109" s="1"/>
      <c r="Y1109" s="7"/>
      <c r="Z1109" s="8"/>
      <c r="AA1109" s="8"/>
      <c r="AB1109" s="8"/>
      <c r="AC1109" s="7"/>
      <c r="AD1109" s="9"/>
      <c r="AE1109" s="7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</row>
    <row r="1110" spans="1:191" x14ac:dyDescent="0.15">
      <c r="A1110" s="68"/>
      <c r="B1110" s="82"/>
      <c r="C1110" s="70"/>
      <c r="D1110" s="69"/>
      <c r="E1110" s="70"/>
      <c r="F1110" s="70"/>
      <c r="G1110" s="70"/>
      <c r="H1110" s="70"/>
      <c r="I1110" s="69"/>
      <c r="J1110" s="71"/>
      <c r="K1110" s="72"/>
      <c r="L1110" s="73"/>
      <c r="M1110" s="74"/>
      <c r="N1110" s="74"/>
      <c r="O1110" s="73"/>
      <c r="P1110" s="70"/>
      <c r="Q1110" s="70"/>
      <c r="R1110" s="75"/>
      <c r="S1110" s="71"/>
      <c r="T1110" s="7"/>
      <c r="U1110" s="7"/>
      <c r="V1110" s="7"/>
      <c r="W1110" s="8"/>
      <c r="X1110" s="1"/>
      <c r="Y1110" s="7"/>
      <c r="Z1110" s="8"/>
      <c r="AA1110" s="8"/>
      <c r="AB1110" s="8"/>
      <c r="AC1110" s="7"/>
      <c r="AD1110" s="9"/>
      <c r="AE1110" s="7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</row>
    <row r="1111" spans="1:191" x14ac:dyDescent="0.15">
      <c r="A1111" s="68"/>
      <c r="B1111" s="82"/>
      <c r="C1111" s="70"/>
      <c r="D1111" s="69"/>
      <c r="E1111" s="70"/>
      <c r="F1111" s="70"/>
      <c r="G1111" s="70"/>
      <c r="H1111" s="70"/>
      <c r="I1111" s="69"/>
      <c r="J1111" s="71"/>
      <c r="K1111" s="72"/>
      <c r="L1111" s="73"/>
      <c r="M1111" s="74"/>
      <c r="N1111" s="74"/>
      <c r="O1111" s="73"/>
      <c r="P1111" s="70"/>
      <c r="Q1111" s="70"/>
      <c r="R1111" s="75"/>
      <c r="S1111" s="71"/>
      <c r="T1111" s="7"/>
      <c r="U1111" s="7"/>
      <c r="V1111" s="7"/>
      <c r="W1111" s="8"/>
      <c r="X1111" s="1"/>
      <c r="Y1111" s="7"/>
      <c r="Z1111" s="8"/>
      <c r="AA1111" s="8"/>
      <c r="AB1111" s="8"/>
      <c r="AC1111" s="7"/>
      <c r="AD1111" s="9"/>
      <c r="AE1111" s="7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</row>
    <row r="1112" spans="1:191" x14ac:dyDescent="0.15">
      <c r="A1112" s="68"/>
      <c r="B1112" s="82"/>
      <c r="C1112" s="70"/>
      <c r="D1112" s="69"/>
      <c r="E1112" s="70"/>
      <c r="F1112" s="70"/>
      <c r="G1112" s="70"/>
      <c r="H1112" s="70"/>
      <c r="I1112" s="69"/>
      <c r="J1112" s="71"/>
      <c r="K1112" s="72"/>
      <c r="L1112" s="73"/>
      <c r="M1112" s="74"/>
      <c r="N1112" s="74"/>
      <c r="O1112" s="73"/>
      <c r="P1112" s="70"/>
      <c r="Q1112" s="70"/>
      <c r="R1112" s="75"/>
      <c r="S1112" s="71"/>
      <c r="T1112" s="7"/>
      <c r="U1112" s="7"/>
      <c r="V1112" s="7"/>
      <c r="W1112" s="8"/>
      <c r="X1112" s="1"/>
      <c r="Y1112" s="7"/>
      <c r="Z1112" s="8"/>
      <c r="AA1112" s="8"/>
      <c r="AB1112" s="8"/>
      <c r="AC1112" s="7"/>
      <c r="AD1112" s="9"/>
      <c r="AE1112" s="7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</row>
    <row r="1113" spans="1:191" x14ac:dyDescent="0.15">
      <c r="A1113" s="68"/>
      <c r="B1113" s="82"/>
      <c r="C1113" s="70"/>
      <c r="D1113" s="69"/>
      <c r="E1113" s="70"/>
      <c r="F1113" s="70"/>
      <c r="G1113" s="70"/>
      <c r="H1113" s="70"/>
      <c r="I1113" s="69"/>
      <c r="J1113" s="71"/>
      <c r="K1113" s="72"/>
      <c r="L1113" s="73"/>
      <c r="M1113" s="74"/>
      <c r="N1113" s="74"/>
      <c r="O1113" s="73"/>
      <c r="P1113" s="70"/>
      <c r="Q1113" s="70"/>
      <c r="R1113" s="75"/>
      <c r="S1113" s="71"/>
      <c r="T1113" s="7"/>
      <c r="U1113" s="7"/>
      <c r="V1113" s="7"/>
      <c r="W1113" s="8"/>
      <c r="X1113" s="1"/>
      <c r="Y1113" s="7"/>
      <c r="Z1113" s="8"/>
      <c r="AA1113" s="8"/>
      <c r="AB1113" s="8"/>
      <c r="AC1113" s="7"/>
      <c r="AD1113" s="9"/>
      <c r="AE1113" s="7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</row>
    <row r="1114" spans="1:191" x14ac:dyDescent="0.15">
      <c r="A1114" s="68"/>
      <c r="B1114" s="82"/>
      <c r="C1114" s="70"/>
      <c r="D1114" s="69"/>
      <c r="E1114" s="70"/>
      <c r="F1114" s="70"/>
      <c r="G1114" s="70"/>
      <c r="H1114" s="70"/>
      <c r="I1114" s="69"/>
      <c r="J1114" s="71"/>
      <c r="K1114" s="72"/>
      <c r="L1114" s="73"/>
      <c r="M1114" s="74"/>
      <c r="N1114" s="74"/>
      <c r="O1114" s="73"/>
      <c r="P1114" s="70"/>
      <c r="Q1114" s="70"/>
      <c r="R1114" s="75"/>
      <c r="S1114" s="71"/>
      <c r="T1114" s="7"/>
      <c r="U1114" s="7"/>
      <c r="V1114" s="7"/>
      <c r="W1114" s="8"/>
      <c r="X1114" s="1"/>
      <c r="Y1114" s="7"/>
      <c r="Z1114" s="8"/>
      <c r="AA1114" s="8"/>
      <c r="AB1114" s="8"/>
      <c r="AC1114" s="7"/>
      <c r="AD1114" s="9"/>
      <c r="AE1114" s="7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</row>
    <row r="1115" spans="1:191" x14ac:dyDescent="0.15">
      <c r="A1115" s="68"/>
      <c r="B1115" s="82"/>
      <c r="C1115" s="70"/>
      <c r="D1115" s="69"/>
      <c r="E1115" s="70"/>
      <c r="F1115" s="70"/>
      <c r="G1115" s="70"/>
      <c r="H1115" s="70"/>
      <c r="I1115" s="69"/>
      <c r="J1115" s="71"/>
      <c r="K1115" s="72"/>
      <c r="L1115" s="73"/>
      <c r="M1115" s="74"/>
      <c r="N1115" s="74"/>
      <c r="O1115" s="73"/>
      <c r="P1115" s="70"/>
      <c r="Q1115" s="70"/>
      <c r="R1115" s="75"/>
      <c r="S1115" s="71"/>
      <c r="T1115" s="7"/>
      <c r="U1115" s="7"/>
      <c r="V1115" s="7"/>
      <c r="W1115" s="8"/>
      <c r="X1115" s="1"/>
      <c r="Y1115" s="7"/>
      <c r="Z1115" s="8"/>
      <c r="AA1115" s="8"/>
      <c r="AB1115" s="8"/>
      <c r="AC1115" s="7"/>
      <c r="AD1115" s="9"/>
      <c r="AE1115" s="7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</row>
    <row r="1116" spans="1:191" x14ac:dyDescent="0.15">
      <c r="A1116" s="68"/>
      <c r="B1116" s="82"/>
      <c r="C1116" s="70"/>
      <c r="D1116" s="69"/>
      <c r="E1116" s="70"/>
      <c r="F1116" s="70"/>
      <c r="G1116" s="70"/>
      <c r="H1116" s="70"/>
      <c r="I1116" s="69"/>
      <c r="J1116" s="71"/>
      <c r="K1116" s="72"/>
      <c r="L1116" s="73"/>
      <c r="M1116" s="74"/>
      <c r="N1116" s="74"/>
      <c r="O1116" s="73"/>
      <c r="P1116" s="70"/>
      <c r="Q1116" s="70"/>
      <c r="R1116" s="75"/>
      <c r="S1116" s="71"/>
      <c r="T1116" s="7"/>
      <c r="U1116" s="7"/>
      <c r="V1116" s="7"/>
      <c r="W1116" s="8"/>
      <c r="X1116" s="1"/>
      <c r="Y1116" s="7"/>
      <c r="Z1116" s="8"/>
      <c r="AA1116" s="8"/>
      <c r="AB1116" s="8"/>
      <c r="AC1116" s="7"/>
      <c r="AD1116" s="9"/>
      <c r="AE1116" s="7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</row>
    <row r="1117" spans="1:191" x14ac:dyDescent="0.15">
      <c r="A1117" s="68"/>
      <c r="B1117" s="82"/>
      <c r="C1117" s="70"/>
      <c r="D1117" s="69"/>
      <c r="E1117" s="70"/>
      <c r="F1117" s="70"/>
      <c r="G1117" s="70"/>
      <c r="H1117" s="70"/>
      <c r="I1117" s="69"/>
      <c r="J1117" s="71"/>
      <c r="K1117" s="72"/>
      <c r="L1117" s="73"/>
      <c r="M1117" s="74"/>
      <c r="N1117" s="74"/>
      <c r="O1117" s="73"/>
      <c r="P1117" s="70"/>
      <c r="Q1117" s="70"/>
      <c r="R1117" s="75"/>
      <c r="S1117" s="71"/>
      <c r="T1117" s="7"/>
      <c r="U1117" s="7"/>
      <c r="V1117" s="7"/>
      <c r="W1117" s="8"/>
      <c r="X1117" s="1"/>
      <c r="Y1117" s="7"/>
      <c r="Z1117" s="8"/>
      <c r="AA1117" s="8"/>
      <c r="AB1117" s="8"/>
      <c r="AC1117" s="7"/>
      <c r="AD1117" s="9"/>
      <c r="AE1117" s="7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</row>
    <row r="1118" spans="1:191" x14ac:dyDescent="0.15">
      <c r="A1118" s="68"/>
      <c r="B1118" s="82"/>
      <c r="C1118" s="70"/>
      <c r="D1118" s="69"/>
      <c r="E1118" s="70"/>
      <c r="F1118" s="70"/>
      <c r="G1118" s="70"/>
      <c r="H1118" s="70"/>
      <c r="I1118" s="69"/>
      <c r="J1118" s="71"/>
      <c r="K1118" s="72"/>
      <c r="L1118" s="73"/>
      <c r="M1118" s="74"/>
      <c r="N1118" s="74"/>
      <c r="O1118" s="73"/>
      <c r="P1118" s="70"/>
      <c r="Q1118" s="70"/>
      <c r="R1118" s="75"/>
      <c r="S1118" s="71"/>
      <c r="T1118" s="7"/>
      <c r="U1118" s="7"/>
      <c r="V1118" s="7"/>
      <c r="W1118" s="8"/>
      <c r="X1118" s="1"/>
      <c r="Y1118" s="7"/>
      <c r="Z1118" s="8"/>
      <c r="AA1118" s="8"/>
      <c r="AB1118" s="8"/>
      <c r="AC1118" s="7"/>
      <c r="AD1118" s="9"/>
      <c r="AE1118" s="7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</row>
    <row r="1119" spans="1:191" x14ac:dyDescent="0.15">
      <c r="A1119" s="68"/>
      <c r="B1119" s="82"/>
      <c r="C1119" s="70"/>
      <c r="D1119" s="69"/>
      <c r="E1119" s="70"/>
      <c r="F1119" s="70"/>
      <c r="G1119" s="70"/>
      <c r="H1119" s="70"/>
      <c r="I1119" s="69"/>
      <c r="J1119" s="71"/>
      <c r="K1119" s="72"/>
      <c r="L1119" s="73"/>
      <c r="M1119" s="74"/>
      <c r="N1119" s="74"/>
      <c r="O1119" s="73"/>
      <c r="P1119" s="70"/>
      <c r="Q1119" s="70"/>
      <c r="R1119" s="75"/>
      <c r="S1119" s="71"/>
      <c r="T1119" s="7"/>
      <c r="U1119" s="7"/>
      <c r="V1119" s="7"/>
      <c r="W1119" s="8"/>
      <c r="X1119" s="1"/>
      <c r="Y1119" s="7"/>
      <c r="Z1119" s="8"/>
      <c r="AA1119" s="8"/>
      <c r="AB1119" s="8"/>
      <c r="AC1119" s="7"/>
      <c r="AD1119" s="9"/>
      <c r="AE1119" s="7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</row>
    <row r="1120" spans="1:191" x14ac:dyDescent="0.15">
      <c r="A1120" s="68"/>
      <c r="B1120" s="82"/>
      <c r="C1120" s="70"/>
      <c r="D1120" s="69"/>
      <c r="E1120" s="70"/>
      <c r="F1120" s="70"/>
      <c r="G1120" s="70"/>
      <c r="H1120" s="70"/>
      <c r="I1120" s="69"/>
      <c r="J1120" s="71"/>
      <c r="K1120" s="72"/>
      <c r="L1120" s="73"/>
      <c r="M1120" s="74"/>
      <c r="N1120" s="74"/>
      <c r="O1120" s="73"/>
      <c r="P1120" s="70"/>
      <c r="Q1120" s="70"/>
      <c r="R1120" s="75"/>
      <c r="S1120" s="71"/>
      <c r="T1120" s="7"/>
      <c r="U1120" s="7"/>
      <c r="V1120" s="7"/>
      <c r="W1120" s="8"/>
      <c r="X1120" s="1"/>
      <c r="Y1120" s="7"/>
      <c r="Z1120" s="8"/>
      <c r="AA1120" s="8"/>
      <c r="AB1120" s="8"/>
      <c r="AC1120" s="7"/>
      <c r="AD1120" s="9"/>
      <c r="AE1120" s="7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</row>
    <row r="1121" spans="1:191" x14ac:dyDescent="0.15">
      <c r="A1121" s="68"/>
      <c r="B1121" s="82"/>
      <c r="C1121" s="70"/>
      <c r="D1121" s="69"/>
      <c r="E1121" s="70"/>
      <c r="F1121" s="70"/>
      <c r="G1121" s="70"/>
      <c r="H1121" s="70"/>
      <c r="I1121" s="69"/>
      <c r="J1121" s="71"/>
      <c r="K1121" s="72"/>
      <c r="L1121" s="73"/>
      <c r="M1121" s="74"/>
      <c r="N1121" s="74"/>
      <c r="O1121" s="73"/>
      <c r="P1121" s="70"/>
      <c r="Q1121" s="70"/>
      <c r="R1121" s="75"/>
      <c r="S1121" s="71"/>
      <c r="T1121" s="7"/>
      <c r="U1121" s="7"/>
      <c r="V1121" s="7"/>
      <c r="W1121" s="8"/>
      <c r="X1121" s="1"/>
      <c r="Y1121" s="7"/>
      <c r="Z1121" s="8"/>
      <c r="AA1121" s="8"/>
      <c r="AB1121" s="8"/>
      <c r="AC1121" s="7"/>
      <c r="AD1121" s="9"/>
      <c r="AE1121" s="7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</row>
    <row r="1122" spans="1:191" x14ac:dyDescent="0.15">
      <c r="A1122" s="68"/>
      <c r="B1122" s="82"/>
      <c r="C1122" s="70"/>
      <c r="D1122" s="69"/>
      <c r="E1122" s="70"/>
      <c r="F1122" s="70"/>
      <c r="G1122" s="70"/>
      <c r="H1122" s="70"/>
      <c r="I1122" s="69"/>
      <c r="J1122" s="71"/>
      <c r="K1122" s="72"/>
      <c r="L1122" s="73"/>
      <c r="M1122" s="74"/>
      <c r="N1122" s="74"/>
      <c r="O1122" s="73"/>
      <c r="P1122" s="70"/>
      <c r="Q1122" s="70"/>
      <c r="R1122" s="75"/>
      <c r="S1122" s="71"/>
      <c r="T1122" s="7"/>
      <c r="U1122" s="7"/>
      <c r="V1122" s="7"/>
      <c r="W1122" s="8"/>
      <c r="X1122" s="1"/>
      <c r="Y1122" s="7"/>
      <c r="Z1122" s="8"/>
      <c r="AA1122" s="8"/>
      <c r="AB1122" s="8"/>
      <c r="AC1122" s="7"/>
      <c r="AD1122" s="9"/>
      <c r="AE1122" s="7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</row>
    <row r="1123" spans="1:191" x14ac:dyDescent="0.15">
      <c r="A1123" s="68"/>
      <c r="B1123" s="82"/>
      <c r="C1123" s="70"/>
      <c r="D1123" s="69"/>
      <c r="E1123" s="70"/>
      <c r="F1123" s="70"/>
      <c r="G1123" s="70"/>
      <c r="H1123" s="70"/>
      <c r="I1123" s="69"/>
      <c r="J1123" s="71"/>
      <c r="K1123" s="72"/>
      <c r="L1123" s="73"/>
      <c r="M1123" s="74"/>
      <c r="N1123" s="74"/>
      <c r="O1123" s="73"/>
      <c r="P1123" s="70"/>
      <c r="Q1123" s="70"/>
      <c r="R1123" s="75"/>
      <c r="S1123" s="71"/>
      <c r="T1123" s="7"/>
      <c r="U1123" s="7"/>
      <c r="V1123" s="7"/>
      <c r="W1123" s="8"/>
      <c r="X1123" s="1"/>
      <c r="Y1123" s="7"/>
      <c r="Z1123" s="8"/>
      <c r="AA1123" s="8"/>
      <c r="AB1123" s="8"/>
      <c r="AC1123" s="7"/>
      <c r="AD1123" s="9"/>
      <c r="AE1123" s="7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</row>
    <row r="1124" spans="1:191" x14ac:dyDescent="0.15">
      <c r="A1124" s="68"/>
      <c r="B1124" s="82"/>
      <c r="C1124" s="70"/>
      <c r="D1124" s="69"/>
      <c r="E1124" s="70"/>
      <c r="F1124" s="70"/>
      <c r="G1124" s="70"/>
      <c r="H1124" s="70"/>
      <c r="I1124" s="69"/>
      <c r="J1124" s="71"/>
      <c r="K1124" s="72"/>
      <c r="L1124" s="73"/>
      <c r="M1124" s="74"/>
      <c r="N1124" s="74"/>
      <c r="O1124" s="73"/>
      <c r="P1124" s="70"/>
      <c r="Q1124" s="70"/>
      <c r="R1124" s="75"/>
      <c r="S1124" s="71"/>
      <c r="T1124" s="7"/>
      <c r="U1124" s="7"/>
      <c r="V1124" s="7"/>
      <c r="W1124" s="8"/>
      <c r="X1124" s="1"/>
      <c r="Y1124" s="7"/>
      <c r="Z1124" s="8"/>
      <c r="AA1124" s="8"/>
      <c r="AB1124" s="8"/>
      <c r="AC1124" s="7"/>
      <c r="AD1124" s="9"/>
      <c r="AE1124" s="7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</row>
    <row r="1125" spans="1:191" x14ac:dyDescent="0.15">
      <c r="A1125" s="68"/>
      <c r="B1125" s="82"/>
      <c r="C1125" s="70"/>
      <c r="D1125" s="69"/>
      <c r="E1125" s="70"/>
      <c r="F1125" s="70"/>
      <c r="G1125" s="70"/>
      <c r="H1125" s="70"/>
      <c r="I1125" s="69"/>
      <c r="J1125" s="71"/>
      <c r="K1125" s="72"/>
      <c r="L1125" s="73"/>
      <c r="M1125" s="74"/>
      <c r="N1125" s="74"/>
      <c r="O1125" s="73"/>
      <c r="P1125" s="70"/>
      <c r="Q1125" s="70"/>
      <c r="R1125" s="75"/>
      <c r="S1125" s="71"/>
      <c r="T1125" s="7"/>
      <c r="U1125" s="7"/>
      <c r="V1125" s="7"/>
      <c r="W1125" s="8"/>
      <c r="X1125" s="1"/>
      <c r="Y1125" s="7"/>
      <c r="Z1125" s="8"/>
      <c r="AA1125" s="8"/>
      <c r="AB1125" s="8"/>
      <c r="AC1125" s="7"/>
      <c r="AD1125" s="9"/>
      <c r="AE1125" s="7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</row>
    <row r="1126" spans="1:191" x14ac:dyDescent="0.15">
      <c r="A1126" s="68"/>
      <c r="B1126" s="82"/>
      <c r="C1126" s="70"/>
      <c r="D1126" s="69"/>
      <c r="E1126" s="70"/>
      <c r="F1126" s="70"/>
      <c r="G1126" s="70"/>
      <c r="H1126" s="70"/>
      <c r="I1126" s="69"/>
      <c r="J1126" s="71"/>
      <c r="K1126" s="72"/>
      <c r="L1126" s="73"/>
      <c r="M1126" s="74"/>
      <c r="N1126" s="74"/>
      <c r="O1126" s="73"/>
      <c r="P1126" s="70"/>
      <c r="Q1126" s="70"/>
      <c r="R1126" s="75"/>
      <c r="S1126" s="71"/>
      <c r="T1126" s="7"/>
      <c r="U1126" s="7"/>
      <c r="V1126" s="7"/>
      <c r="W1126" s="8"/>
      <c r="X1126" s="1"/>
      <c r="Y1126" s="7"/>
      <c r="Z1126" s="8"/>
      <c r="AA1126" s="8"/>
      <c r="AB1126" s="8"/>
      <c r="AC1126" s="7"/>
      <c r="AD1126" s="9"/>
      <c r="AE1126" s="7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</row>
    <row r="1127" spans="1:191" x14ac:dyDescent="0.15">
      <c r="A1127" s="68"/>
      <c r="B1127" s="82"/>
      <c r="C1127" s="70"/>
      <c r="D1127" s="69"/>
      <c r="E1127" s="70"/>
      <c r="F1127" s="70"/>
      <c r="G1127" s="70"/>
      <c r="H1127" s="70"/>
      <c r="I1127" s="69"/>
      <c r="J1127" s="71"/>
      <c r="K1127" s="72"/>
      <c r="L1127" s="73"/>
      <c r="M1127" s="74"/>
      <c r="N1127" s="74"/>
      <c r="O1127" s="73"/>
      <c r="P1127" s="70"/>
      <c r="Q1127" s="70"/>
      <c r="R1127" s="75"/>
      <c r="S1127" s="71"/>
      <c r="T1127" s="7"/>
      <c r="U1127" s="7"/>
      <c r="V1127" s="7"/>
      <c r="W1127" s="8"/>
      <c r="X1127" s="1"/>
      <c r="Y1127" s="7"/>
      <c r="Z1127" s="8"/>
      <c r="AA1127" s="8"/>
      <c r="AB1127" s="8"/>
      <c r="AC1127" s="7"/>
      <c r="AD1127" s="9"/>
      <c r="AE1127" s="7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</row>
    <row r="1128" spans="1:191" x14ac:dyDescent="0.15">
      <c r="A1128" s="68"/>
      <c r="B1128" s="82"/>
      <c r="C1128" s="70"/>
      <c r="D1128" s="69"/>
      <c r="E1128" s="70"/>
      <c r="F1128" s="70"/>
      <c r="G1128" s="70"/>
      <c r="H1128" s="70"/>
      <c r="I1128" s="69"/>
      <c r="J1128" s="71"/>
      <c r="K1128" s="72"/>
      <c r="L1128" s="73"/>
      <c r="M1128" s="74"/>
      <c r="N1128" s="74"/>
      <c r="O1128" s="73"/>
      <c r="P1128" s="70"/>
      <c r="Q1128" s="70"/>
      <c r="R1128" s="75"/>
      <c r="S1128" s="71"/>
      <c r="T1128" s="7"/>
      <c r="U1128" s="7"/>
      <c r="V1128" s="7"/>
      <c r="W1128" s="8"/>
      <c r="X1128" s="1"/>
      <c r="Y1128" s="7"/>
      <c r="Z1128" s="8"/>
      <c r="AA1128" s="8"/>
      <c r="AB1128" s="8"/>
      <c r="AC1128" s="7"/>
      <c r="AD1128" s="9"/>
      <c r="AE1128" s="7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</row>
    <row r="1129" spans="1:191" x14ac:dyDescent="0.15">
      <c r="A1129" s="68"/>
      <c r="B1129" s="82"/>
      <c r="C1129" s="70"/>
      <c r="D1129" s="69"/>
      <c r="E1129" s="70"/>
      <c r="F1129" s="70"/>
      <c r="G1129" s="70"/>
      <c r="H1129" s="70"/>
      <c r="I1129" s="69"/>
      <c r="J1129" s="71"/>
      <c r="K1129" s="72"/>
      <c r="L1129" s="73"/>
      <c r="M1129" s="74"/>
      <c r="N1129" s="74"/>
      <c r="O1129" s="73"/>
      <c r="P1129" s="70"/>
      <c r="Q1129" s="70"/>
      <c r="R1129" s="75"/>
      <c r="S1129" s="71"/>
      <c r="T1129" s="7"/>
      <c r="U1129" s="7"/>
      <c r="V1129" s="7"/>
      <c r="W1129" s="8"/>
      <c r="X1129" s="1"/>
      <c r="Y1129" s="7"/>
      <c r="Z1129" s="8"/>
      <c r="AA1129" s="8"/>
      <c r="AB1129" s="8"/>
      <c r="AC1129" s="7"/>
      <c r="AD1129" s="9"/>
      <c r="AE1129" s="7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</row>
    <row r="1130" spans="1:191" x14ac:dyDescent="0.15">
      <c r="A1130" s="68"/>
      <c r="B1130" s="82"/>
      <c r="C1130" s="70"/>
      <c r="D1130" s="69"/>
      <c r="E1130" s="70"/>
      <c r="F1130" s="70"/>
      <c r="G1130" s="70"/>
      <c r="H1130" s="70"/>
      <c r="I1130" s="69"/>
      <c r="J1130" s="71"/>
      <c r="K1130" s="72"/>
      <c r="L1130" s="73"/>
      <c r="M1130" s="74"/>
      <c r="N1130" s="74"/>
      <c r="O1130" s="73"/>
      <c r="P1130" s="70"/>
      <c r="Q1130" s="70"/>
      <c r="R1130" s="75"/>
      <c r="S1130" s="71"/>
      <c r="T1130" s="7"/>
      <c r="U1130" s="7"/>
      <c r="V1130" s="7"/>
      <c r="W1130" s="8"/>
      <c r="X1130" s="1"/>
      <c r="Y1130" s="7"/>
      <c r="Z1130" s="8"/>
      <c r="AA1130" s="8"/>
      <c r="AB1130" s="8"/>
      <c r="AC1130" s="7"/>
      <c r="AD1130" s="9"/>
      <c r="AE1130" s="7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</row>
    <row r="1131" spans="1:191" x14ac:dyDescent="0.15">
      <c r="A1131" s="68"/>
      <c r="B1131" s="82"/>
      <c r="C1131" s="70"/>
      <c r="D1131" s="69"/>
      <c r="E1131" s="70"/>
      <c r="F1131" s="70"/>
      <c r="G1131" s="70"/>
      <c r="H1131" s="70"/>
      <c r="I1131" s="69"/>
      <c r="J1131" s="71"/>
      <c r="K1131" s="72"/>
      <c r="L1131" s="73"/>
      <c r="M1131" s="74"/>
      <c r="N1131" s="74"/>
      <c r="O1131" s="73"/>
      <c r="P1131" s="70"/>
      <c r="Q1131" s="70"/>
      <c r="R1131" s="75"/>
      <c r="S1131" s="71"/>
      <c r="T1131" s="7"/>
      <c r="U1131" s="7"/>
      <c r="V1131" s="7"/>
      <c r="W1131" s="8"/>
      <c r="X1131" s="1"/>
      <c r="Y1131" s="7"/>
      <c r="Z1131" s="8"/>
      <c r="AA1131" s="8"/>
      <c r="AB1131" s="8"/>
      <c r="AC1131" s="7"/>
      <c r="AD1131" s="9"/>
      <c r="AE1131" s="7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</row>
    <row r="1132" spans="1:191" x14ac:dyDescent="0.15">
      <c r="A1132" s="68"/>
      <c r="B1132" s="82"/>
      <c r="C1132" s="70"/>
      <c r="D1132" s="69"/>
      <c r="E1132" s="70"/>
      <c r="F1132" s="70"/>
      <c r="G1132" s="70"/>
      <c r="H1132" s="70"/>
      <c r="I1132" s="69"/>
      <c r="J1132" s="71"/>
      <c r="K1132" s="72"/>
      <c r="L1132" s="73"/>
      <c r="M1132" s="74"/>
      <c r="N1132" s="74"/>
      <c r="O1132" s="73"/>
      <c r="P1132" s="70"/>
      <c r="Q1132" s="70"/>
      <c r="R1132" s="75"/>
      <c r="S1132" s="71"/>
      <c r="T1132" s="7"/>
      <c r="U1132" s="7"/>
      <c r="V1132" s="7"/>
      <c r="W1132" s="8"/>
      <c r="X1132" s="1"/>
      <c r="Y1132" s="7"/>
      <c r="Z1132" s="8"/>
      <c r="AA1132" s="8"/>
      <c r="AB1132" s="8"/>
      <c r="AC1132" s="7"/>
      <c r="AD1132" s="9"/>
      <c r="AE1132" s="7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</row>
    <row r="1133" spans="1:191" x14ac:dyDescent="0.15">
      <c r="A1133" s="68"/>
      <c r="B1133" s="82"/>
      <c r="C1133" s="70"/>
      <c r="D1133" s="69"/>
      <c r="E1133" s="70"/>
      <c r="F1133" s="70"/>
      <c r="G1133" s="70"/>
      <c r="H1133" s="70"/>
      <c r="I1133" s="69"/>
      <c r="J1133" s="71"/>
      <c r="K1133" s="72"/>
      <c r="L1133" s="73"/>
      <c r="M1133" s="74"/>
      <c r="N1133" s="74"/>
      <c r="O1133" s="73"/>
      <c r="P1133" s="70"/>
      <c r="Q1133" s="70"/>
      <c r="R1133" s="75"/>
      <c r="S1133" s="71"/>
      <c r="T1133" s="7"/>
      <c r="U1133" s="7"/>
      <c r="V1133" s="7"/>
      <c r="W1133" s="8"/>
      <c r="X1133" s="1"/>
      <c r="Y1133" s="7"/>
      <c r="Z1133" s="8"/>
      <c r="AA1133" s="8"/>
      <c r="AB1133" s="8"/>
      <c r="AC1133" s="7"/>
      <c r="AD1133" s="9"/>
      <c r="AE1133" s="7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</row>
    <row r="1134" spans="1:191" x14ac:dyDescent="0.15">
      <c r="A1134" s="68"/>
      <c r="B1134" s="82"/>
      <c r="C1134" s="70"/>
      <c r="D1134" s="69"/>
      <c r="E1134" s="70"/>
      <c r="F1134" s="70"/>
      <c r="G1134" s="70"/>
      <c r="H1134" s="70"/>
      <c r="I1134" s="69"/>
      <c r="J1134" s="71"/>
      <c r="K1134" s="72"/>
      <c r="L1134" s="73"/>
      <c r="M1134" s="74"/>
      <c r="N1134" s="74"/>
      <c r="O1134" s="73"/>
      <c r="P1134" s="70"/>
      <c r="Q1134" s="70"/>
      <c r="R1134" s="75"/>
      <c r="S1134" s="71"/>
      <c r="T1134" s="7"/>
      <c r="U1134" s="7"/>
      <c r="V1134" s="7"/>
      <c r="W1134" s="8"/>
      <c r="X1134" s="1"/>
      <c r="Y1134" s="7"/>
      <c r="Z1134" s="8"/>
      <c r="AA1134" s="8"/>
      <c r="AB1134" s="8"/>
      <c r="AC1134" s="7"/>
      <c r="AD1134" s="9"/>
      <c r="AE1134" s="7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</row>
    <row r="1135" spans="1:191" x14ac:dyDescent="0.15">
      <c r="A1135" s="68"/>
      <c r="B1135" s="82"/>
      <c r="C1135" s="70"/>
      <c r="D1135" s="69"/>
      <c r="E1135" s="70"/>
      <c r="F1135" s="70"/>
      <c r="G1135" s="70"/>
      <c r="H1135" s="70"/>
      <c r="I1135" s="69"/>
      <c r="J1135" s="71"/>
      <c r="K1135" s="72"/>
      <c r="L1135" s="73"/>
      <c r="M1135" s="74"/>
      <c r="N1135" s="74"/>
      <c r="O1135" s="73"/>
      <c r="P1135" s="70"/>
      <c r="Q1135" s="70"/>
      <c r="R1135" s="75"/>
      <c r="S1135" s="71"/>
      <c r="T1135" s="7"/>
      <c r="U1135" s="7"/>
      <c r="V1135" s="7"/>
      <c r="W1135" s="8"/>
      <c r="X1135" s="1"/>
      <c r="Y1135" s="7"/>
      <c r="Z1135" s="8"/>
      <c r="AA1135" s="8"/>
      <c r="AB1135" s="8"/>
      <c r="AC1135" s="7"/>
      <c r="AD1135" s="9"/>
      <c r="AE1135" s="7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</row>
    <row r="1136" spans="1:191" x14ac:dyDescent="0.15">
      <c r="A1136" s="68"/>
      <c r="B1136" s="82"/>
      <c r="C1136" s="70"/>
      <c r="D1136" s="69"/>
      <c r="E1136" s="70"/>
      <c r="F1136" s="70"/>
      <c r="G1136" s="70"/>
      <c r="H1136" s="70"/>
      <c r="I1136" s="69"/>
      <c r="J1136" s="71"/>
      <c r="K1136" s="72"/>
      <c r="L1136" s="73"/>
      <c r="M1136" s="74"/>
      <c r="N1136" s="74"/>
      <c r="O1136" s="73"/>
      <c r="P1136" s="70"/>
      <c r="Q1136" s="70"/>
      <c r="R1136" s="75"/>
      <c r="S1136" s="71"/>
      <c r="T1136" s="7"/>
      <c r="U1136" s="7"/>
      <c r="V1136" s="7"/>
      <c r="W1136" s="8"/>
      <c r="X1136" s="1"/>
      <c r="Y1136" s="7"/>
      <c r="Z1136" s="8"/>
      <c r="AA1136" s="8"/>
      <c r="AB1136" s="8"/>
      <c r="AC1136" s="7"/>
      <c r="AD1136" s="9"/>
      <c r="AE1136" s="7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</row>
    <row r="1137" spans="1:191" x14ac:dyDescent="0.15">
      <c r="A1137" s="68"/>
      <c r="B1137" s="82"/>
      <c r="C1137" s="70"/>
      <c r="D1137" s="69"/>
      <c r="E1137" s="70"/>
      <c r="F1137" s="70"/>
      <c r="G1137" s="70"/>
      <c r="H1137" s="70"/>
      <c r="I1137" s="69"/>
      <c r="J1137" s="71"/>
      <c r="K1137" s="72"/>
      <c r="L1137" s="73"/>
      <c r="M1137" s="74"/>
      <c r="N1137" s="74"/>
      <c r="O1137" s="73"/>
      <c r="P1137" s="70"/>
      <c r="Q1137" s="70"/>
      <c r="R1137" s="75"/>
      <c r="S1137" s="71"/>
      <c r="T1137" s="7"/>
      <c r="U1137" s="7"/>
      <c r="V1137" s="7"/>
      <c r="W1137" s="8"/>
      <c r="X1137" s="1"/>
      <c r="Y1137" s="7"/>
      <c r="Z1137" s="8"/>
      <c r="AA1137" s="8"/>
      <c r="AB1137" s="8"/>
      <c r="AC1137" s="7"/>
      <c r="AD1137" s="9"/>
      <c r="AE1137" s="7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</row>
    <row r="1138" spans="1:191" x14ac:dyDescent="0.15">
      <c r="A1138" s="68"/>
      <c r="B1138" s="82"/>
      <c r="C1138" s="70"/>
      <c r="D1138" s="69"/>
      <c r="E1138" s="70"/>
      <c r="F1138" s="70"/>
      <c r="G1138" s="70"/>
      <c r="H1138" s="70"/>
      <c r="I1138" s="69"/>
      <c r="J1138" s="71"/>
      <c r="K1138" s="72"/>
      <c r="L1138" s="73"/>
      <c r="M1138" s="74"/>
      <c r="N1138" s="74"/>
      <c r="O1138" s="73"/>
      <c r="P1138" s="70"/>
      <c r="Q1138" s="70"/>
      <c r="R1138" s="75"/>
      <c r="S1138" s="71"/>
      <c r="T1138" s="7"/>
      <c r="U1138" s="7"/>
      <c r="V1138" s="7"/>
      <c r="W1138" s="8"/>
      <c r="X1138" s="1"/>
      <c r="Y1138" s="7"/>
      <c r="Z1138" s="8"/>
      <c r="AA1138" s="8"/>
      <c r="AB1138" s="8"/>
      <c r="AC1138" s="7"/>
      <c r="AD1138" s="9"/>
      <c r="AE1138" s="7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</row>
    <row r="1139" spans="1:191" x14ac:dyDescent="0.15">
      <c r="A1139" s="68"/>
      <c r="B1139" s="82"/>
      <c r="C1139" s="70"/>
      <c r="D1139" s="69"/>
      <c r="E1139" s="70"/>
      <c r="F1139" s="70"/>
      <c r="G1139" s="70"/>
      <c r="H1139" s="70"/>
      <c r="I1139" s="69"/>
      <c r="J1139" s="71"/>
      <c r="K1139" s="72"/>
      <c r="L1139" s="73"/>
      <c r="M1139" s="74"/>
      <c r="N1139" s="74"/>
      <c r="O1139" s="73"/>
      <c r="P1139" s="70"/>
      <c r="Q1139" s="70"/>
      <c r="R1139" s="75"/>
      <c r="S1139" s="71"/>
      <c r="T1139" s="7"/>
      <c r="U1139" s="7"/>
      <c r="V1139" s="7"/>
      <c r="W1139" s="8"/>
      <c r="X1139" s="1"/>
      <c r="Y1139" s="7"/>
      <c r="Z1139" s="8"/>
      <c r="AA1139" s="8"/>
      <c r="AB1139" s="8"/>
      <c r="AC1139" s="7"/>
      <c r="AD1139" s="9"/>
      <c r="AE1139" s="7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</row>
    <row r="1140" spans="1:191" x14ac:dyDescent="0.15">
      <c r="A1140" s="68"/>
      <c r="B1140" s="82"/>
      <c r="C1140" s="70"/>
      <c r="D1140" s="69"/>
      <c r="E1140" s="70"/>
      <c r="F1140" s="70"/>
      <c r="G1140" s="70"/>
      <c r="H1140" s="70"/>
      <c r="I1140" s="69"/>
      <c r="J1140" s="71"/>
      <c r="K1140" s="72"/>
      <c r="L1140" s="73"/>
      <c r="M1140" s="74"/>
      <c r="N1140" s="74"/>
      <c r="O1140" s="73"/>
      <c r="P1140" s="70"/>
      <c r="Q1140" s="70"/>
      <c r="R1140" s="75"/>
      <c r="S1140" s="71"/>
      <c r="T1140" s="7"/>
      <c r="U1140" s="7"/>
      <c r="V1140" s="7"/>
      <c r="W1140" s="8"/>
      <c r="X1140" s="1"/>
      <c r="Y1140" s="7"/>
      <c r="Z1140" s="8"/>
      <c r="AA1140" s="8"/>
      <c r="AB1140" s="8"/>
      <c r="AC1140" s="7"/>
      <c r="AD1140" s="9"/>
      <c r="AE1140" s="7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</row>
    <row r="1141" spans="1:191" x14ac:dyDescent="0.15">
      <c r="A1141" s="68"/>
      <c r="B1141" s="82"/>
      <c r="C1141" s="70"/>
      <c r="D1141" s="69"/>
      <c r="E1141" s="70"/>
      <c r="F1141" s="70"/>
      <c r="G1141" s="70"/>
      <c r="H1141" s="70"/>
      <c r="I1141" s="69"/>
      <c r="J1141" s="71"/>
      <c r="K1141" s="72"/>
      <c r="L1141" s="73"/>
      <c r="M1141" s="74"/>
      <c r="N1141" s="74"/>
      <c r="O1141" s="73"/>
      <c r="P1141" s="70"/>
      <c r="Q1141" s="70"/>
      <c r="R1141" s="75"/>
      <c r="S1141" s="71"/>
      <c r="T1141" s="7"/>
      <c r="U1141" s="7"/>
      <c r="V1141" s="7"/>
      <c r="W1141" s="8"/>
      <c r="X1141" s="1"/>
      <c r="Y1141" s="7"/>
      <c r="Z1141" s="8"/>
      <c r="AA1141" s="8"/>
      <c r="AB1141" s="8"/>
      <c r="AC1141" s="7"/>
      <c r="AD1141" s="9"/>
      <c r="AE1141" s="7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</row>
    <row r="1142" spans="1:191" x14ac:dyDescent="0.15">
      <c r="A1142" s="68"/>
      <c r="B1142" s="82"/>
      <c r="C1142" s="70"/>
      <c r="D1142" s="69"/>
      <c r="E1142" s="70"/>
      <c r="F1142" s="70"/>
      <c r="G1142" s="70"/>
      <c r="H1142" s="70"/>
      <c r="I1142" s="69"/>
      <c r="J1142" s="71"/>
      <c r="K1142" s="72"/>
      <c r="L1142" s="73"/>
      <c r="M1142" s="74"/>
      <c r="N1142" s="74"/>
      <c r="O1142" s="73"/>
      <c r="P1142" s="70"/>
      <c r="Q1142" s="70"/>
      <c r="R1142" s="75"/>
      <c r="S1142" s="71"/>
      <c r="T1142" s="7"/>
      <c r="U1142" s="7"/>
      <c r="V1142" s="7"/>
      <c r="W1142" s="8"/>
      <c r="X1142" s="1"/>
      <c r="Y1142" s="7"/>
      <c r="Z1142" s="8"/>
      <c r="AA1142" s="8"/>
      <c r="AB1142" s="8"/>
      <c r="AC1142" s="7"/>
      <c r="AD1142" s="9"/>
      <c r="AE1142" s="7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</row>
    <row r="1143" spans="1:191" x14ac:dyDescent="0.15">
      <c r="A1143" s="68"/>
      <c r="B1143" s="82"/>
      <c r="C1143" s="70"/>
      <c r="D1143" s="69"/>
      <c r="E1143" s="70"/>
      <c r="F1143" s="70"/>
      <c r="G1143" s="70"/>
      <c r="H1143" s="70"/>
      <c r="I1143" s="69"/>
      <c r="J1143" s="71"/>
      <c r="K1143" s="72"/>
      <c r="L1143" s="73"/>
      <c r="M1143" s="74"/>
      <c r="N1143" s="74"/>
      <c r="O1143" s="73"/>
      <c r="P1143" s="70"/>
      <c r="Q1143" s="70"/>
      <c r="R1143" s="75"/>
      <c r="S1143" s="71"/>
      <c r="T1143" s="7"/>
      <c r="U1143" s="7"/>
      <c r="V1143" s="7"/>
      <c r="W1143" s="8"/>
      <c r="X1143" s="1"/>
      <c r="Y1143" s="7"/>
      <c r="Z1143" s="8"/>
      <c r="AA1143" s="8"/>
      <c r="AB1143" s="8"/>
      <c r="AC1143" s="7"/>
      <c r="AD1143" s="9"/>
      <c r="AE1143" s="7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</row>
    <row r="1144" spans="1:191" x14ac:dyDescent="0.15">
      <c r="A1144" s="68"/>
      <c r="B1144" s="82"/>
      <c r="C1144" s="70"/>
      <c r="D1144" s="69"/>
      <c r="E1144" s="70"/>
      <c r="F1144" s="70"/>
      <c r="G1144" s="70"/>
      <c r="H1144" s="70"/>
      <c r="I1144" s="69"/>
      <c r="J1144" s="71"/>
      <c r="K1144" s="72"/>
      <c r="L1144" s="73"/>
      <c r="M1144" s="74"/>
      <c r="N1144" s="74"/>
      <c r="O1144" s="73"/>
      <c r="P1144" s="70"/>
      <c r="Q1144" s="70"/>
      <c r="R1144" s="75"/>
      <c r="S1144" s="71"/>
      <c r="T1144" s="7"/>
      <c r="U1144" s="7"/>
      <c r="V1144" s="7"/>
      <c r="W1144" s="8"/>
      <c r="X1144" s="1"/>
      <c r="Y1144" s="7"/>
      <c r="Z1144" s="8"/>
      <c r="AA1144" s="8"/>
      <c r="AB1144" s="8"/>
      <c r="AC1144" s="7"/>
      <c r="AD1144" s="9"/>
      <c r="AE1144" s="7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</row>
    <row r="1145" spans="1:191" x14ac:dyDescent="0.15">
      <c r="A1145" s="68"/>
      <c r="B1145" s="82"/>
      <c r="C1145" s="70"/>
      <c r="D1145" s="69"/>
      <c r="E1145" s="70"/>
      <c r="F1145" s="70"/>
      <c r="G1145" s="70"/>
      <c r="H1145" s="70"/>
      <c r="I1145" s="69"/>
      <c r="J1145" s="71"/>
      <c r="K1145" s="72"/>
      <c r="L1145" s="73"/>
      <c r="M1145" s="74"/>
      <c r="N1145" s="74"/>
      <c r="O1145" s="73"/>
      <c r="P1145" s="70"/>
      <c r="Q1145" s="70"/>
      <c r="R1145" s="75"/>
      <c r="S1145" s="71"/>
      <c r="T1145" s="7"/>
      <c r="U1145" s="7"/>
      <c r="V1145" s="7"/>
      <c r="W1145" s="8"/>
      <c r="X1145" s="1"/>
      <c r="Y1145" s="7"/>
      <c r="Z1145" s="8"/>
      <c r="AA1145" s="8"/>
      <c r="AB1145" s="8"/>
      <c r="AC1145" s="7"/>
      <c r="AD1145" s="9"/>
      <c r="AE1145" s="7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</row>
    <row r="1146" spans="1:191" x14ac:dyDescent="0.15">
      <c r="A1146" s="68"/>
      <c r="B1146" s="82"/>
      <c r="C1146" s="70"/>
      <c r="D1146" s="69"/>
      <c r="E1146" s="70"/>
      <c r="F1146" s="70"/>
      <c r="G1146" s="70"/>
      <c r="H1146" s="70"/>
      <c r="I1146" s="69"/>
      <c r="J1146" s="71"/>
      <c r="K1146" s="72"/>
      <c r="L1146" s="73"/>
      <c r="M1146" s="74"/>
      <c r="N1146" s="74"/>
      <c r="O1146" s="73"/>
      <c r="P1146" s="70"/>
      <c r="Q1146" s="70"/>
      <c r="R1146" s="75"/>
      <c r="S1146" s="71"/>
      <c r="T1146" s="7"/>
      <c r="U1146" s="7"/>
      <c r="V1146" s="7"/>
      <c r="W1146" s="8"/>
      <c r="X1146" s="1"/>
      <c r="Y1146" s="7"/>
      <c r="Z1146" s="8"/>
      <c r="AA1146" s="8"/>
      <c r="AB1146" s="8"/>
      <c r="AC1146" s="7"/>
      <c r="AD1146" s="9"/>
      <c r="AE1146" s="7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</row>
    <row r="1147" spans="1:191" x14ac:dyDescent="0.15">
      <c r="A1147" s="68"/>
      <c r="B1147" s="82"/>
      <c r="C1147" s="70"/>
      <c r="D1147" s="69"/>
      <c r="E1147" s="70"/>
      <c r="F1147" s="70"/>
      <c r="G1147" s="70"/>
      <c r="H1147" s="70"/>
      <c r="I1147" s="69"/>
      <c r="J1147" s="71"/>
      <c r="K1147" s="72"/>
      <c r="L1147" s="73"/>
      <c r="M1147" s="74"/>
      <c r="N1147" s="74"/>
      <c r="O1147" s="73"/>
      <c r="P1147" s="70"/>
      <c r="Q1147" s="70"/>
      <c r="R1147" s="75"/>
      <c r="S1147" s="71"/>
      <c r="T1147" s="7"/>
      <c r="U1147" s="7"/>
      <c r="V1147" s="7"/>
      <c r="W1147" s="8"/>
      <c r="X1147" s="1"/>
      <c r="Y1147" s="7"/>
      <c r="Z1147" s="8"/>
      <c r="AA1147" s="8"/>
      <c r="AB1147" s="8"/>
      <c r="AC1147" s="7"/>
      <c r="AD1147" s="9"/>
      <c r="AE1147" s="7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</row>
    <row r="1148" spans="1:191" x14ac:dyDescent="0.15">
      <c r="A1148" s="68"/>
      <c r="B1148" s="82"/>
      <c r="C1148" s="70"/>
      <c r="D1148" s="69"/>
      <c r="E1148" s="70"/>
      <c r="F1148" s="70"/>
      <c r="G1148" s="70"/>
      <c r="H1148" s="70"/>
      <c r="I1148" s="69"/>
      <c r="J1148" s="71"/>
      <c r="K1148" s="72"/>
      <c r="L1148" s="73"/>
      <c r="M1148" s="74"/>
      <c r="N1148" s="74"/>
      <c r="O1148" s="73"/>
      <c r="P1148" s="70"/>
      <c r="Q1148" s="70"/>
      <c r="R1148" s="75"/>
      <c r="S1148" s="71"/>
      <c r="T1148" s="7"/>
      <c r="U1148" s="7"/>
      <c r="V1148" s="7"/>
      <c r="W1148" s="8"/>
      <c r="X1148" s="1"/>
      <c r="Y1148" s="7"/>
      <c r="Z1148" s="8"/>
      <c r="AA1148" s="8"/>
      <c r="AB1148" s="8"/>
      <c r="AC1148" s="7"/>
      <c r="AD1148" s="9"/>
      <c r="AE1148" s="7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</row>
    <row r="1149" spans="1:191" x14ac:dyDescent="0.15">
      <c r="A1149" s="68"/>
      <c r="B1149" s="82"/>
      <c r="C1149" s="70"/>
      <c r="D1149" s="69"/>
      <c r="E1149" s="70"/>
      <c r="F1149" s="70"/>
      <c r="G1149" s="70"/>
      <c r="H1149" s="70"/>
      <c r="I1149" s="69"/>
      <c r="J1149" s="71"/>
      <c r="K1149" s="72"/>
      <c r="L1149" s="73"/>
      <c r="M1149" s="74"/>
      <c r="N1149" s="74"/>
      <c r="O1149" s="73"/>
      <c r="P1149" s="70"/>
      <c r="Q1149" s="70"/>
      <c r="R1149" s="75"/>
      <c r="S1149" s="71"/>
      <c r="T1149" s="7"/>
      <c r="U1149" s="7"/>
      <c r="V1149" s="7"/>
      <c r="W1149" s="8"/>
      <c r="X1149" s="1"/>
      <c r="Y1149" s="7"/>
      <c r="Z1149" s="8"/>
      <c r="AA1149" s="8"/>
      <c r="AB1149" s="8"/>
      <c r="AC1149" s="7"/>
      <c r="AD1149" s="9"/>
      <c r="AE1149" s="7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</row>
    <row r="1150" spans="1:191" x14ac:dyDescent="0.15">
      <c r="A1150" s="68"/>
      <c r="B1150" s="82"/>
      <c r="C1150" s="70"/>
      <c r="D1150" s="69"/>
      <c r="E1150" s="70"/>
      <c r="F1150" s="70"/>
      <c r="G1150" s="70"/>
      <c r="H1150" s="70"/>
      <c r="I1150" s="69"/>
      <c r="J1150" s="71"/>
      <c r="K1150" s="72"/>
      <c r="L1150" s="73"/>
      <c r="M1150" s="74"/>
      <c r="N1150" s="74"/>
      <c r="O1150" s="73"/>
      <c r="P1150" s="70"/>
      <c r="Q1150" s="70"/>
      <c r="R1150" s="75"/>
      <c r="S1150" s="71"/>
      <c r="T1150" s="7"/>
      <c r="U1150" s="7"/>
      <c r="V1150" s="7"/>
      <c r="W1150" s="8"/>
      <c r="X1150" s="1"/>
      <c r="Y1150" s="7"/>
      <c r="Z1150" s="8"/>
      <c r="AA1150" s="8"/>
      <c r="AB1150" s="8"/>
      <c r="AC1150" s="7"/>
      <c r="AD1150" s="9"/>
      <c r="AE1150" s="7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</row>
    <row r="1151" spans="1:191" x14ac:dyDescent="0.15">
      <c r="A1151" s="68"/>
      <c r="B1151" s="82"/>
      <c r="C1151" s="70"/>
      <c r="D1151" s="69"/>
      <c r="E1151" s="70"/>
      <c r="F1151" s="70"/>
      <c r="G1151" s="70"/>
      <c r="H1151" s="70"/>
      <c r="I1151" s="69"/>
      <c r="J1151" s="71"/>
      <c r="K1151" s="72"/>
      <c r="L1151" s="73"/>
      <c r="M1151" s="74"/>
      <c r="N1151" s="74"/>
      <c r="O1151" s="73"/>
      <c r="P1151" s="70"/>
      <c r="Q1151" s="70"/>
      <c r="R1151" s="75"/>
      <c r="S1151" s="71"/>
    </row>
    <row r="1152" spans="1:191" x14ac:dyDescent="0.15">
      <c r="A1152" s="68"/>
      <c r="B1152" s="82"/>
      <c r="C1152" s="70"/>
      <c r="D1152" s="69"/>
      <c r="E1152" s="70"/>
      <c r="F1152" s="70"/>
      <c r="G1152" s="70"/>
      <c r="H1152" s="70"/>
      <c r="I1152" s="69"/>
      <c r="J1152" s="71"/>
      <c r="K1152" s="72"/>
      <c r="L1152" s="73"/>
      <c r="M1152" s="74"/>
      <c r="N1152" s="74"/>
      <c r="O1152" s="73"/>
      <c r="P1152" s="70"/>
      <c r="Q1152" s="70"/>
      <c r="R1152" s="75"/>
      <c r="S1152" s="71"/>
    </row>
    <row r="1153" spans="1:19" x14ac:dyDescent="0.15">
      <c r="A1153" s="68"/>
      <c r="B1153" s="82"/>
      <c r="C1153" s="70"/>
      <c r="D1153" s="69"/>
      <c r="E1153" s="70"/>
      <c r="F1153" s="70"/>
      <c r="G1153" s="70"/>
      <c r="H1153" s="70"/>
      <c r="I1153" s="69"/>
      <c r="J1153" s="71"/>
      <c r="K1153" s="72"/>
      <c r="L1153" s="73"/>
      <c r="M1153" s="74"/>
      <c r="N1153" s="74"/>
      <c r="O1153" s="73"/>
      <c r="P1153" s="70"/>
      <c r="Q1153" s="70"/>
      <c r="R1153" s="75"/>
      <c r="S1153" s="71"/>
    </row>
    <row r="1154" spans="1:19" x14ac:dyDescent="0.15">
      <c r="A1154" s="68"/>
      <c r="B1154" s="82"/>
      <c r="C1154" s="70"/>
      <c r="D1154" s="69"/>
      <c r="E1154" s="70"/>
      <c r="F1154" s="70"/>
      <c r="G1154" s="70"/>
      <c r="H1154" s="70"/>
      <c r="I1154" s="69"/>
      <c r="J1154" s="71"/>
      <c r="K1154" s="72"/>
      <c r="L1154" s="73"/>
      <c r="M1154" s="74"/>
      <c r="N1154" s="74"/>
      <c r="O1154" s="73"/>
      <c r="P1154" s="70"/>
      <c r="Q1154" s="70"/>
      <c r="R1154" s="75"/>
      <c r="S1154" s="71"/>
    </row>
    <row r="1155" spans="1:19" x14ac:dyDescent="0.15">
      <c r="A1155" s="68"/>
      <c r="B1155" s="82"/>
      <c r="C1155" s="70"/>
      <c r="D1155" s="69"/>
      <c r="E1155" s="70"/>
      <c r="F1155" s="70"/>
      <c r="G1155" s="70"/>
      <c r="H1155" s="70"/>
      <c r="I1155" s="69"/>
      <c r="J1155" s="71"/>
      <c r="K1155" s="72"/>
      <c r="L1155" s="73"/>
      <c r="M1155" s="74"/>
      <c r="N1155" s="74"/>
      <c r="O1155" s="73"/>
      <c r="P1155" s="70"/>
      <c r="Q1155" s="70"/>
      <c r="R1155" s="75"/>
      <c r="S1155" s="71"/>
    </row>
    <row r="1156" spans="1:19" x14ac:dyDescent="0.15">
      <c r="A1156" s="68"/>
      <c r="B1156" s="82"/>
      <c r="C1156" s="70"/>
      <c r="D1156" s="69"/>
      <c r="E1156" s="70"/>
      <c r="F1156" s="70"/>
      <c r="G1156" s="70"/>
      <c r="H1156" s="70"/>
      <c r="I1156" s="69"/>
      <c r="J1156" s="71"/>
      <c r="K1156" s="72"/>
      <c r="L1156" s="73"/>
      <c r="M1156" s="74"/>
      <c r="N1156" s="74"/>
      <c r="O1156" s="73"/>
      <c r="P1156" s="70"/>
      <c r="Q1156" s="70"/>
      <c r="R1156" s="75"/>
      <c r="S1156" s="71"/>
    </row>
    <row r="1157" spans="1:19" x14ac:dyDescent="0.15">
      <c r="A1157" s="68"/>
      <c r="B1157" s="82"/>
      <c r="C1157" s="70"/>
      <c r="D1157" s="69"/>
      <c r="E1157" s="70"/>
      <c r="F1157" s="70"/>
      <c r="G1157" s="70"/>
      <c r="H1157" s="70"/>
      <c r="I1157" s="69"/>
      <c r="J1157" s="71"/>
      <c r="K1157" s="72"/>
      <c r="L1157" s="73"/>
      <c r="M1157" s="74"/>
      <c r="N1157" s="74"/>
      <c r="O1157" s="73"/>
      <c r="P1157" s="70"/>
      <c r="Q1157" s="70"/>
      <c r="R1157" s="75"/>
      <c r="S1157" s="71"/>
    </row>
    <row r="1158" spans="1:19" x14ac:dyDescent="0.15">
      <c r="A1158" s="68"/>
      <c r="B1158" s="82"/>
      <c r="C1158" s="70"/>
      <c r="D1158" s="69"/>
      <c r="E1158" s="70"/>
      <c r="F1158" s="70"/>
      <c r="G1158" s="70"/>
      <c r="H1158" s="70"/>
      <c r="I1158" s="69"/>
      <c r="J1158" s="71"/>
      <c r="K1158" s="72"/>
      <c r="L1158" s="73"/>
      <c r="M1158" s="74"/>
      <c r="N1158" s="74"/>
      <c r="O1158" s="73"/>
      <c r="P1158" s="70"/>
      <c r="Q1158" s="70"/>
      <c r="R1158" s="75"/>
      <c r="S1158" s="71"/>
    </row>
    <row r="1159" spans="1:19" x14ac:dyDescent="0.15">
      <c r="A1159" s="68"/>
      <c r="B1159" s="82"/>
      <c r="C1159" s="70"/>
      <c r="D1159" s="69"/>
      <c r="E1159" s="70"/>
      <c r="F1159" s="70"/>
      <c r="G1159" s="70"/>
      <c r="H1159" s="70"/>
      <c r="I1159" s="69"/>
      <c r="J1159" s="71"/>
      <c r="K1159" s="72"/>
      <c r="L1159" s="73"/>
      <c r="M1159" s="74"/>
      <c r="N1159" s="74"/>
      <c r="O1159" s="73"/>
      <c r="P1159" s="70"/>
      <c r="Q1159" s="70"/>
      <c r="R1159" s="75"/>
      <c r="S1159" s="71"/>
    </row>
    <row r="1160" spans="1:19" x14ac:dyDescent="0.15">
      <c r="A1160" s="68"/>
      <c r="B1160" s="82"/>
      <c r="C1160" s="70"/>
      <c r="D1160" s="69"/>
      <c r="E1160" s="70"/>
      <c r="F1160" s="70"/>
      <c r="G1160" s="70"/>
      <c r="H1160" s="70"/>
      <c r="I1160" s="69"/>
      <c r="J1160" s="71"/>
      <c r="K1160" s="72"/>
      <c r="L1160" s="73"/>
      <c r="M1160" s="74"/>
      <c r="N1160" s="74"/>
      <c r="O1160" s="73"/>
      <c r="P1160" s="70"/>
      <c r="Q1160" s="70"/>
      <c r="R1160" s="75"/>
      <c r="S1160" s="71"/>
    </row>
    <row r="1161" spans="1:19" x14ac:dyDescent="0.15">
      <c r="A1161" s="68"/>
      <c r="B1161" s="82"/>
      <c r="C1161" s="70"/>
      <c r="D1161" s="69"/>
      <c r="E1161" s="70"/>
      <c r="F1161" s="70"/>
      <c r="G1161" s="70"/>
      <c r="H1161" s="70"/>
      <c r="I1161" s="69"/>
      <c r="J1161" s="71"/>
      <c r="K1161" s="72"/>
      <c r="L1161" s="73"/>
      <c r="M1161" s="74"/>
      <c r="N1161" s="74"/>
      <c r="O1161" s="73"/>
      <c r="P1161" s="70"/>
      <c r="Q1161" s="70"/>
      <c r="R1161" s="75"/>
      <c r="S1161" s="71"/>
    </row>
    <row r="1162" spans="1:19" x14ac:dyDescent="0.15">
      <c r="A1162" s="68"/>
      <c r="B1162" s="82"/>
      <c r="C1162" s="70"/>
      <c r="D1162" s="69"/>
      <c r="E1162" s="70"/>
      <c r="F1162" s="70"/>
      <c r="G1162" s="70"/>
      <c r="H1162" s="70"/>
      <c r="I1162" s="69"/>
      <c r="J1162" s="71"/>
      <c r="K1162" s="72"/>
      <c r="L1162" s="73"/>
      <c r="M1162" s="74"/>
      <c r="N1162" s="74"/>
      <c r="O1162" s="73"/>
      <c r="P1162" s="70"/>
      <c r="Q1162" s="70"/>
      <c r="R1162" s="75"/>
      <c r="S1162" s="71"/>
    </row>
    <row r="1163" spans="1:19" x14ac:dyDescent="0.15">
      <c r="A1163" s="68"/>
      <c r="B1163" s="82"/>
      <c r="C1163" s="70"/>
      <c r="D1163" s="69"/>
      <c r="E1163" s="70"/>
      <c r="F1163" s="70"/>
      <c r="G1163" s="70"/>
      <c r="H1163" s="70"/>
      <c r="I1163" s="69"/>
      <c r="J1163" s="71"/>
      <c r="K1163" s="72"/>
      <c r="L1163" s="73"/>
      <c r="M1163" s="74"/>
      <c r="N1163" s="74"/>
      <c r="O1163" s="73"/>
      <c r="P1163" s="70"/>
      <c r="Q1163" s="70"/>
      <c r="R1163" s="75"/>
      <c r="S1163" s="71"/>
    </row>
    <row r="1164" spans="1:19" x14ac:dyDescent="0.15">
      <c r="A1164" s="68"/>
      <c r="B1164" s="82"/>
      <c r="C1164" s="70"/>
      <c r="D1164" s="69"/>
      <c r="E1164" s="70"/>
      <c r="F1164" s="70"/>
      <c r="G1164" s="70"/>
      <c r="H1164" s="70"/>
      <c r="I1164" s="69"/>
      <c r="J1164" s="71"/>
      <c r="K1164" s="72"/>
      <c r="L1164" s="73"/>
      <c r="M1164" s="74"/>
      <c r="N1164" s="74"/>
      <c r="O1164" s="73"/>
      <c r="P1164" s="70"/>
      <c r="Q1164" s="70"/>
      <c r="R1164" s="75"/>
      <c r="S1164" s="71"/>
    </row>
    <row r="1165" spans="1:19" x14ac:dyDescent="0.15">
      <c r="A1165" s="68"/>
      <c r="B1165" s="82"/>
      <c r="C1165" s="70"/>
      <c r="D1165" s="69"/>
      <c r="E1165" s="70"/>
      <c r="F1165" s="70"/>
      <c r="G1165" s="70"/>
      <c r="H1165" s="70"/>
      <c r="I1165" s="69"/>
      <c r="J1165" s="71"/>
      <c r="K1165" s="72"/>
      <c r="L1165" s="73"/>
      <c r="M1165" s="74"/>
      <c r="N1165" s="74"/>
      <c r="O1165" s="73"/>
      <c r="P1165" s="70"/>
      <c r="Q1165" s="70"/>
      <c r="R1165" s="75"/>
      <c r="S1165" s="71"/>
    </row>
    <row r="1166" spans="1:19" x14ac:dyDescent="0.15">
      <c r="A1166" s="68"/>
      <c r="B1166" s="82"/>
      <c r="C1166" s="70"/>
      <c r="D1166" s="69"/>
      <c r="E1166" s="70"/>
      <c r="F1166" s="70"/>
      <c r="G1166" s="70"/>
      <c r="H1166" s="70"/>
      <c r="I1166" s="69"/>
      <c r="J1166" s="71"/>
      <c r="K1166" s="72"/>
      <c r="L1166" s="73"/>
      <c r="M1166" s="74"/>
      <c r="N1166" s="74"/>
      <c r="O1166" s="73"/>
      <c r="P1166" s="70"/>
      <c r="Q1166" s="70"/>
      <c r="R1166" s="75"/>
      <c r="S1166" s="71"/>
    </row>
    <row r="1167" spans="1:19" x14ac:dyDescent="0.15">
      <c r="A1167" s="68"/>
      <c r="B1167" s="82"/>
      <c r="C1167" s="70"/>
      <c r="D1167" s="69"/>
      <c r="E1167" s="70"/>
      <c r="F1167" s="70"/>
      <c r="G1167" s="70"/>
      <c r="H1167" s="70"/>
      <c r="I1167" s="69"/>
      <c r="J1167" s="71"/>
      <c r="K1167" s="72"/>
      <c r="L1167" s="73"/>
      <c r="M1167" s="74"/>
      <c r="N1167" s="74"/>
      <c r="O1167" s="73"/>
      <c r="P1167" s="70"/>
      <c r="Q1167" s="70"/>
      <c r="R1167" s="75"/>
      <c r="S1167" s="71"/>
    </row>
    <row r="1168" spans="1:19" x14ac:dyDescent="0.15">
      <c r="A1168" s="68"/>
      <c r="B1168" s="82"/>
      <c r="C1168" s="70"/>
      <c r="D1168" s="69"/>
      <c r="E1168" s="70"/>
      <c r="F1168" s="70"/>
      <c r="G1168" s="70"/>
      <c r="H1168" s="70"/>
      <c r="I1168" s="69"/>
      <c r="J1168" s="71"/>
      <c r="K1168" s="72"/>
      <c r="L1168" s="73"/>
      <c r="M1168" s="74"/>
      <c r="N1168" s="74"/>
      <c r="O1168" s="73"/>
      <c r="P1168" s="70"/>
      <c r="Q1168" s="70"/>
      <c r="R1168" s="75"/>
      <c r="S1168" s="71"/>
    </row>
    <row r="1169" spans="1:19" x14ac:dyDescent="0.15">
      <c r="A1169" s="68"/>
      <c r="B1169" s="82"/>
      <c r="C1169" s="70"/>
      <c r="D1169" s="69"/>
      <c r="E1169" s="70"/>
      <c r="F1169" s="70"/>
      <c r="G1169" s="70"/>
      <c r="H1169" s="70"/>
      <c r="I1169" s="69"/>
      <c r="J1169" s="71"/>
      <c r="K1169" s="72"/>
      <c r="L1169" s="73"/>
      <c r="M1169" s="74"/>
      <c r="N1169" s="74"/>
      <c r="O1169" s="73"/>
      <c r="P1169" s="70"/>
      <c r="Q1169" s="70"/>
      <c r="R1169" s="75"/>
      <c r="S1169" s="71"/>
    </row>
    <row r="1170" spans="1:19" x14ac:dyDescent="0.15">
      <c r="A1170" s="68"/>
      <c r="B1170" s="82"/>
      <c r="C1170" s="70"/>
      <c r="D1170" s="69"/>
      <c r="E1170" s="70"/>
      <c r="F1170" s="70"/>
      <c r="G1170" s="70"/>
      <c r="H1170" s="70"/>
      <c r="I1170" s="69"/>
      <c r="J1170" s="71"/>
      <c r="K1170" s="72"/>
      <c r="L1170" s="73"/>
      <c r="M1170" s="74"/>
      <c r="N1170" s="74"/>
      <c r="O1170" s="73"/>
      <c r="P1170" s="70"/>
      <c r="Q1170" s="70"/>
      <c r="R1170" s="75"/>
      <c r="S1170" s="71"/>
    </row>
    <row r="1171" spans="1:19" x14ac:dyDescent="0.15">
      <c r="A1171" s="68"/>
      <c r="B1171" s="82"/>
      <c r="C1171" s="70"/>
      <c r="D1171" s="69"/>
      <c r="E1171" s="70"/>
      <c r="F1171" s="70"/>
      <c r="G1171" s="70"/>
      <c r="H1171" s="70"/>
      <c r="I1171" s="69"/>
      <c r="J1171" s="71"/>
      <c r="K1171" s="72"/>
      <c r="L1171" s="73"/>
      <c r="M1171" s="74"/>
      <c r="N1171" s="74"/>
      <c r="O1171" s="73"/>
      <c r="P1171" s="70"/>
      <c r="Q1171" s="70"/>
      <c r="R1171" s="75"/>
      <c r="S1171" s="71"/>
    </row>
    <row r="1172" spans="1:19" x14ac:dyDescent="0.15">
      <c r="A1172" s="68"/>
      <c r="B1172" s="82"/>
      <c r="C1172" s="70"/>
      <c r="D1172" s="69"/>
      <c r="E1172" s="70"/>
      <c r="F1172" s="70"/>
      <c r="G1172" s="70"/>
      <c r="H1172" s="70"/>
      <c r="I1172" s="69"/>
      <c r="J1172" s="71"/>
      <c r="K1172" s="72"/>
      <c r="L1172" s="73"/>
      <c r="M1172" s="74"/>
      <c r="N1172" s="74"/>
      <c r="O1172" s="73"/>
      <c r="P1172" s="70"/>
      <c r="Q1172" s="70"/>
      <c r="R1172" s="75"/>
      <c r="S1172" s="71"/>
    </row>
    <row r="1173" spans="1:19" x14ac:dyDescent="0.15">
      <c r="A1173" s="68"/>
      <c r="B1173" s="82"/>
      <c r="C1173" s="70"/>
      <c r="D1173" s="69"/>
      <c r="E1173" s="70"/>
      <c r="F1173" s="70"/>
      <c r="G1173" s="70"/>
      <c r="H1173" s="70"/>
      <c r="I1173" s="69"/>
      <c r="J1173" s="71"/>
      <c r="K1173" s="72"/>
      <c r="L1173" s="73"/>
      <c r="M1173" s="74"/>
      <c r="N1173" s="74"/>
      <c r="O1173" s="73"/>
      <c r="P1173" s="70"/>
      <c r="Q1173" s="70"/>
      <c r="R1173" s="75"/>
      <c r="S1173" s="71"/>
    </row>
    <row r="1174" spans="1:19" x14ac:dyDescent="0.15">
      <c r="A1174" s="68"/>
      <c r="B1174" s="82"/>
      <c r="C1174" s="70"/>
      <c r="D1174" s="69"/>
      <c r="E1174" s="70"/>
      <c r="F1174" s="70"/>
      <c r="G1174" s="70"/>
      <c r="H1174" s="70"/>
      <c r="I1174" s="69"/>
      <c r="J1174" s="71"/>
      <c r="K1174" s="72"/>
      <c r="L1174" s="73"/>
      <c r="M1174" s="74"/>
      <c r="N1174" s="74"/>
      <c r="O1174" s="73"/>
      <c r="P1174" s="70"/>
      <c r="Q1174" s="70"/>
      <c r="R1174" s="75"/>
      <c r="S1174" s="71"/>
    </row>
    <row r="1175" spans="1:19" x14ac:dyDescent="0.15">
      <c r="A1175" s="68"/>
      <c r="B1175" s="82"/>
      <c r="C1175" s="70"/>
      <c r="D1175" s="69"/>
      <c r="E1175" s="70"/>
      <c r="F1175" s="70"/>
      <c r="G1175" s="70"/>
      <c r="H1175" s="70"/>
      <c r="I1175" s="69"/>
      <c r="J1175" s="71"/>
      <c r="K1175" s="72"/>
      <c r="L1175" s="73"/>
      <c r="M1175" s="74"/>
      <c r="N1175" s="74"/>
      <c r="O1175" s="73"/>
      <c r="P1175" s="70"/>
      <c r="Q1175" s="70"/>
      <c r="R1175" s="75"/>
      <c r="S1175" s="71"/>
    </row>
    <row r="1176" spans="1:19" x14ac:dyDescent="0.15">
      <c r="A1176" s="68"/>
      <c r="B1176" s="82"/>
      <c r="C1176" s="70"/>
      <c r="D1176" s="69"/>
      <c r="E1176" s="70"/>
      <c r="F1176" s="70"/>
      <c r="G1176" s="70"/>
      <c r="H1176" s="70"/>
      <c r="I1176" s="69"/>
      <c r="J1176" s="71"/>
      <c r="K1176" s="72"/>
      <c r="L1176" s="73"/>
      <c r="M1176" s="74"/>
      <c r="N1176" s="74"/>
      <c r="O1176" s="73"/>
      <c r="P1176" s="70"/>
      <c r="Q1176" s="70"/>
      <c r="R1176" s="75"/>
      <c r="S1176" s="71"/>
    </row>
    <row r="1177" spans="1:19" x14ac:dyDescent="0.15">
      <c r="A1177" s="68"/>
      <c r="B1177" s="82"/>
      <c r="C1177" s="70"/>
      <c r="D1177" s="69"/>
      <c r="E1177" s="70"/>
      <c r="F1177" s="70"/>
      <c r="G1177" s="70"/>
      <c r="H1177" s="70"/>
      <c r="I1177" s="69"/>
      <c r="J1177" s="71"/>
      <c r="K1177" s="72"/>
      <c r="L1177" s="73"/>
      <c r="M1177" s="74"/>
      <c r="N1177" s="74"/>
      <c r="O1177" s="73"/>
      <c r="P1177" s="70"/>
      <c r="Q1177" s="70"/>
      <c r="R1177" s="75"/>
      <c r="S1177" s="71"/>
    </row>
    <row r="1178" spans="1:19" x14ac:dyDescent="0.15">
      <c r="A1178" s="68"/>
      <c r="B1178" s="82"/>
      <c r="C1178" s="70"/>
      <c r="D1178" s="69"/>
      <c r="E1178" s="70"/>
      <c r="F1178" s="70"/>
      <c r="G1178" s="70"/>
      <c r="H1178" s="70"/>
      <c r="I1178" s="69"/>
      <c r="J1178" s="71"/>
      <c r="K1178" s="72"/>
      <c r="L1178" s="73"/>
      <c r="M1178" s="74"/>
      <c r="N1178" s="74"/>
      <c r="O1178" s="73"/>
      <c r="P1178" s="70"/>
      <c r="Q1178" s="70"/>
      <c r="R1178" s="75"/>
      <c r="S1178" s="71"/>
    </row>
    <row r="1179" spans="1:19" x14ac:dyDescent="0.15">
      <c r="A1179" s="68"/>
      <c r="B1179" s="82"/>
      <c r="C1179" s="70"/>
      <c r="D1179" s="69"/>
      <c r="E1179" s="70"/>
      <c r="F1179" s="70"/>
      <c r="G1179" s="70"/>
      <c r="H1179" s="70"/>
      <c r="I1179" s="69"/>
      <c r="J1179" s="71"/>
      <c r="K1179" s="72"/>
      <c r="L1179" s="73"/>
      <c r="M1179" s="74"/>
      <c r="N1179" s="74"/>
      <c r="O1179" s="73"/>
      <c r="P1179" s="70"/>
      <c r="Q1179" s="70"/>
      <c r="R1179" s="75"/>
      <c r="S1179" s="71"/>
    </row>
    <row r="1180" spans="1:19" x14ac:dyDescent="0.15">
      <c r="A1180" s="68"/>
      <c r="B1180" s="82"/>
      <c r="C1180" s="70"/>
      <c r="D1180" s="69"/>
      <c r="E1180" s="70"/>
      <c r="F1180" s="70"/>
      <c r="G1180" s="70"/>
      <c r="H1180" s="70"/>
      <c r="I1180" s="69"/>
      <c r="J1180" s="71"/>
      <c r="K1180" s="72"/>
      <c r="L1180" s="73"/>
      <c r="M1180" s="74"/>
      <c r="N1180" s="74"/>
      <c r="O1180" s="73"/>
      <c r="P1180" s="70"/>
      <c r="Q1180" s="70"/>
      <c r="R1180" s="75"/>
      <c r="S1180" s="71"/>
    </row>
    <row r="1181" spans="1:19" x14ac:dyDescent="0.15">
      <c r="A1181" s="68"/>
      <c r="B1181" s="82"/>
      <c r="C1181" s="70"/>
      <c r="D1181" s="69"/>
      <c r="E1181" s="70"/>
      <c r="F1181" s="70"/>
      <c r="G1181" s="70"/>
      <c r="H1181" s="70"/>
      <c r="I1181" s="69"/>
      <c r="J1181" s="71"/>
      <c r="K1181" s="72"/>
      <c r="L1181" s="73"/>
      <c r="M1181" s="74"/>
      <c r="N1181" s="74"/>
      <c r="O1181" s="73"/>
      <c r="P1181" s="70"/>
      <c r="Q1181" s="70"/>
      <c r="R1181" s="75"/>
      <c r="S1181" s="71"/>
    </row>
    <row r="1182" spans="1:19" x14ac:dyDescent="0.15">
      <c r="A1182" s="68"/>
      <c r="B1182" s="82"/>
      <c r="C1182" s="70"/>
      <c r="D1182" s="69"/>
      <c r="E1182" s="70"/>
      <c r="F1182" s="70"/>
      <c r="G1182" s="70"/>
      <c r="H1182" s="70"/>
      <c r="I1182" s="69"/>
      <c r="J1182" s="71"/>
      <c r="K1182" s="72"/>
      <c r="L1182" s="73"/>
      <c r="M1182" s="74"/>
      <c r="N1182" s="74"/>
      <c r="O1182" s="73"/>
      <c r="P1182" s="70"/>
      <c r="Q1182" s="70"/>
      <c r="R1182" s="75"/>
      <c r="S1182" s="71"/>
    </row>
    <row r="1183" spans="1:19" x14ac:dyDescent="0.15">
      <c r="A1183" s="68"/>
      <c r="B1183" s="82"/>
      <c r="C1183" s="70"/>
      <c r="D1183" s="69"/>
      <c r="E1183" s="70"/>
      <c r="F1183" s="70"/>
      <c r="G1183" s="70"/>
      <c r="H1183" s="70"/>
      <c r="I1183" s="69"/>
      <c r="J1183" s="71"/>
      <c r="K1183" s="72"/>
      <c r="L1183" s="73"/>
      <c r="M1183" s="74"/>
      <c r="N1183" s="74"/>
      <c r="O1183" s="73"/>
      <c r="P1183" s="70"/>
      <c r="Q1183" s="70"/>
      <c r="R1183" s="75"/>
      <c r="S1183" s="71"/>
    </row>
    <row r="1184" spans="1:19" x14ac:dyDescent="0.15">
      <c r="A1184" s="68"/>
      <c r="B1184" s="82"/>
      <c r="C1184" s="70"/>
      <c r="D1184" s="69"/>
      <c r="E1184" s="70"/>
      <c r="F1184" s="70"/>
      <c r="G1184" s="70"/>
      <c r="H1184" s="70"/>
      <c r="I1184" s="69"/>
      <c r="J1184" s="71"/>
      <c r="K1184" s="72"/>
      <c r="L1184" s="73"/>
      <c r="M1184" s="74"/>
      <c r="N1184" s="74"/>
      <c r="O1184" s="73"/>
      <c r="P1184" s="70"/>
      <c r="Q1184" s="70"/>
      <c r="R1184" s="75"/>
      <c r="S1184" s="71"/>
    </row>
    <row r="1185" spans="1:19" x14ac:dyDescent="0.15">
      <c r="A1185" s="68"/>
      <c r="B1185" s="82"/>
      <c r="C1185" s="70"/>
      <c r="D1185" s="69"/>
      <c r="E1185" s="70"/>
      <c r="F1185" s="70"/>
      <c r="G1185" s="70"/>
      <c r="H1185" s="70"/>
      <c r="I1185" s="69"/>
      <c r="J1185" s="71"/>
      <c r="K1185" s="72"/>
      <c r="L1185" s="73"/>
      <c r="M1185" s="74"/>
      <c r="N1185" s="74"/>
      <c r="O1185" s="73"/>
      <c r="P1185" s="70"/>
      <c r="Q1185" s="70"/>
      <c r="R1185" s="75"/>
      <c r="S1185" s="71"/>
    </row>
    <row r="1186" spans="1:19" x14ac:dyDescent="0.15">
      <c r="A1186" s="68"/>
      <c r="B1186" s="82"/>
      <c r="C1186" s="70"/>
      <c r="D1186" s="69"/>
      <c r="E1186" s="70"/>
      <c r="F1186" s="70"/>
      <c r="G1186" s="70"/>
      <c r="H1186" s="70"/>
      <c r="I1186" s="69"/>
      <c r="J1186" s="71"/>
      <c r="K1186" s="72"/>
      <c r="L1186" s="73"/>
      <c r="M1186" s="74"/>
      <c r="N1186" s="74"/>
      <c r="O1186" s="73"/>
      <c r="P1186" s="70"/>
      <c r="Q1186" s="70"/>
      <c r="R1186" s="75"/>
      <c r="S1186" s="71"/>
    </row>
    <row r="1187" spans="1:19" x14ac:dyDescent="0.15">
      <c r="A1187" s="68"/>
      <c r="B1187" s="82"/>
      <c r="C1187" s="70"/>
      <c r="D1187" s="69"/>
      <c r="E1187" s="70"/>
      <c r="F1187" s="70"/>
      <c r="G1187" s="70"/>
      <c r="H1187" s="70"/>
      <c r="I1187" s="69"/>
      <c r="J1187" s="71"/>
      <c r="K1187" s="72"/>
      <c r="L1187" s="73"/>
      <c r="M1187" s="74"/>
      <c r="N1187" s="74"/>
      <c r="O1187" s="73"/>
      <c r="P1187" s="70"/>
      <c r="Q1187" s="70"/>
      <c r="R1187" s="75"/>
      <c r="S1187" s="71"/>
    </row>
    <row r="1188" spans="1:19" x14ac:dyDescent="0.15">
      <c r="A1188" s="68"/>
      <c r="B1188" s="82"/>
      <c r="C1188" s="70"/>
      <c r="D1188" s="69"/>
      <c r="E1188" s="70"/>
      <c r="F1188" s="70"/>
      <c r="G1188" s="70"/>
      <c r="H1188" s="70"/>
      <c r="I1188" s="69"/>
      <c r="J1188" s="71"/>
      <c r="K1188" s="72"/>
      <c r="L1188" s="73"/>
      <c r="M1188" s="74"/>
      <c r="N1188" s="74"/>
      <c r="O1188" s="73"/>
      <c r="P1188" s="70"/>
      <c r="Q1188" s="70"/>
      <c r="R1188" s="75"/>
      <c r="S1188" s="71"/>
    </row>
    <row r="1189" spans="1:19" x14ac:dyDescent="0.15">
      <c r="A1189" s="68"/>
      <c r="B1189" s="82"/>
      <c r="C1189" s="70"/>
      <c r="D1189" s="69"/>
      <c r="E1189" s="70"/>
      <c r="F1189" s="70"/>
      <c r="G1189" s="70"/>
      <c r="H1189" s="70"/>
      <c r="I1189" s="69"/>
      <c r="J1189" s="71"/>
      <c r="K1189" s="72"/>
      <c r="L1189" s="73"/>
      <c r="M1189" s="74"/>
      <c r="N1189" s="74"/>
      <c r="O1189" s="73"/>
      <c r="P1189" s="70"/>
      <c r="Q1189" s="70"/>
      <c r="R1189" s="75"/>
      <c r="S1189" s="71"/>
    </row>
    <row r="1190" spans="1:19" x14ac:dyDescent="0.15">
      <c r="A1190" s="68"/>
      <c r="B1190" s="82"/>
      <c r="C1190" s="70"/>
      <c r="D1190" s="69"/>
      <c r="E1190" s="70"/>
      <c r="F1190" s="70"/>
      <c r="G1190" s="70"/>
      <c r="H1190" s="70"/>
      <c r="I1190" s="69"/>
      <c r="J1190" s="71"/>
      <c r="K1190" s="72"/>
      <c r="L1190" s="73"/>
      <c r="M1190" s="74"/>
      <c r="N1190" s="74"/>
      <c r="O1190" s="73"/>
      <c r="P1190" s="70"/>
      <c r="Q1190" s="70"/>
      <c r="R1190" s="75"/>
      <c r="S1190" s="71"/>
    </row>
    <row r="1191" spans="1:19" x14ac:dyDescent="0.15">
      <c r="A1191" s="68"/>
      <c r="B1191" s="82"/>
      <c r="C1191" s="70"/>
      <c r="D1191" s="69"/>
      <c r="E1191" s="70"/>
      <c r="F1191" s="70"/>
      <c r="G1191" s="70"/>
      <c r="H1191" s="70"/>
      <c r="I1191" s="69"/>
      <c r="J1191" s="71"/>
      <c r="K1191" s="72"/>
      <c r="L1191" s="73"/>
      <c r="M1191" s="74"/>
      <c r="N1191" s="74"/>
      <c r="O1191" s="73"/>
      <c r="P1191" s="70"/>
      <c r="Q1191" s="70"/>
      <c r="R1191" s="75"/>
      <c r="S1191" s="71"/>
    </row>
    <row r="1192" spans="1:19" x14ac:dyDescent="0.15">
      <c r="A1192" s="68"/>
      <c r="B1192" s="82"/>
      <c r="C1192" s="70"/>
      <c r="D1192" s="69"/>
      <c r="E1192" s="70"/>
      <c r="F1192" s="70"/>
      <c r="G1192" s="70"/>
      <c r="H1192" s="70"/>
      <c r="I1192" s="69"/>
      <c r="J1192" s="71"/>
      <c r="K1192" s="72"/>
      <c r="L1192" s="73"/>
      <c r="M1192" s="74"/>
      <c r="N1192" s="74"/>
      <c r="O1192" s="73"/>
      <c r="P1192" s="70"/>
      <c r="Q1192" s="70"/>
      <c r="R1192" s="75"/>
      <c r="S1192" s="71"/>
    </row>
    <row r="1193" spans="1:19" x14ac:dyDescent="0.15">
      <c r="A1193" s="68"/>
      <c r="B1193" s="82"/>
      <c r="C1193" s="70"/>
      <c r="D1193" s="69"/>
      <c r="E1193" s="70"/>
      <c r="F1193" s="70"/>
      <c r="G1193" s="70"/>
      <c r="H1193" s="70"/>
      <c r="I1193" s="69"/>
      <c r="J1193" s="71"/>
      <c r="K1193" s="72"/>
      <c r="L1193" s="73"/>
      <c r="M1193" s="74"/>
      <c r="N1193" s="74"/>
      <c r="O1193" s="73"/>
      <c r="P1193" s="70"/>
      <c r="Q1193" s="70"/>
      <c r="R1193" s="75"/>
      <c r="S1193" s="71"/>
    </row>
    <row r="1194" spans="1:19" x14ac:dyDescent="0.15">
      <c r="A1194" s="68"/>
      <c r="B1194" s="82"/>
      <c r="C1194" s="70"/>
      <c r="D1194" s="69"/>
      <c r="E1194" s="70"/>
      <c r="F1194" s="70"/>
      <c r="G1194" s="70"/>
      <c r="H1194" s="70"/>
      <c r="I1194" s="69"/>
      <c r="J1194" s="71"/>
      <c r="K1194" s="72"/>
      <c r="L1194" s="73"/>
      <c r="M1194" s="74"/>
      <c r="N1194" s="74"/>
      <c r="O1194" s="73"/>
      <c r="P1194" s="70"/>
      <c r="Q1194" s="70"/>
      <c r="R1194" s="75"/>
      <c r="S1194" s="71"/>
    </row>
    <row r="1195" spans="1:19" x14ac:dyDescent="0.15">
      <c r="A1195" s="68"/>
      <c r="B1195" s="82"/>
      <c r="C1195" s="70"/>
      <c r="D1195" s="69"/>
      <c r="E1195" s="70"/>
      <c r="F1195" s="70"/>
      <c r="G1195" s="70"/>
      <c r="H1195" s="70"/>
      <c r="I1195" s="69"/>
      <c r="J1195" s="71"/>
      <c r="K1195" s="72"/>
      <c r="L1195" s="73"/>
      <c r="M1195" s="74"/>
      <c r="N1195" s="74"/>
      <c r="O1195" s="73"/>
      <c r="P1195" s="70"/>
      <c r="Q1195" s="70"/>
      <c r="R1195" s="75"/>
      <c r="S1195" s="71"/>
    </row>
    <row r="1196" spans="1:19" x14ac:dyDescent="0.15">
      <c r="A1196" s="68"/>
      <c r="B1196" s="82"/>
      <c r="C1196" s="70"/>
      <c r="D1196" s="69"/>
      <c r="E1196" s="70"/>
      <c r="F1196" s="70"/>
      <c r="G1196" s="70"/>
      <c r="H1196" s="70"/>
      <c r="I1196" s="69"/>
      <c r="J1196" s="71"/>
      <c r="K1196" s="72"/>
      <c r="L1196" s="73"/>
      <c r="M1196" s="74"/>
      <c r="N1196" s="74"/>
      <c r="O1196" s="73"/>
      <c r="P1196" s="70"/>
      <c r="Q1196" s="70"/>
      <c r="R1196" s="75"/>
      <c r="S1196" s="71"/>
    </row>
    <row r="1197" spans="1:19" x14ac:dyDescent="0.15">
      <c r="A1197" s="68"/>
      <c r="B1197" s="82"/>
      <c r="C1197" s="70"/>
      <c r="D1197" s="69"/>
      <c r="E1197" s="70"/>
      <c r="F1197" s="70"/>
      <c r="G1197" s="70"/>
      <c r="H1197" s="70"/>
      <c r="I1197" s="69"/>
      <c r="J1197" s="71"/>
      <c r="K1197" s="72"/>
      <c r="L1197" s="73"/>
      <c r="M1197" s="74"/>
      <c r="N1197" s="74"/>
      <c r="O1197" s="73"/>
      <c r="P1197" s="70"/>
      <c r="Q1197" s="70"/>
      <c r="R1197" s="75"/>
      <c r="S1197" s="71"/>
    </row>
    <row r="1198" spans="1:19" x14ac:dyDescent="0.15">
      <c r="A1198" s="68"/>
      <c r="B1198" s="82"/>
      <c r="C1198" s="70"/>
      <c r="D1198" s="69"/>
      <c r="E1198" s="70"/>
      <c r="F1198" s="70"/>
      <c r="G1198" s="70"/>
      <c r="H1198" s="70"/>
      <c r="I1198" s="69"/>
      <c r="J1198" s="71"/>
      <c r="K1198" s="72"/>
      <c r="L1198" s="73"/>
      <c r="M1198" s="74"/>
      <c r="N1198" s="74"/>
      <c r="O1198" s="73"/>
      <c r="P1198" s="70"/>
      <c r="Q1198" s="70"/>
      <c r="R1198" s="75"/>
      <c r="S1198" s="71"/>
    </row>
    <row r="1199" spans="1:19" x14ac:dyDescent="0.15">
      <c r="A1199" s="68"/>
      <c r="B1199" s="82"/>
      <c r="C1199" s="70"/>
      <c r="D1199" s="69"/>
      <c r="E1199" s="70"/>
      <c r="F1199" s="70"/>
      <c r="G1199" s="70"/>
      <c r="H1199" s="70"/>
      <c r="I1199" s="69"/>
      <c r="J1199" s="71"/>
      <c r="K1199" s="72"/>
      <c r="L1199" s="73"/>
      <c r="M1199" s="74"/>
      <c r="N1199" s="74"/>
      <c r="O1199" s="73"/>
      <c r="P1199" s="70"/>
      <c r="Q1199" s="70"/>
      <c r="R1199" s="75"/>
      <c r="S1199" s="71"/>
    </row>
    <row r="1200" spans="1:19" x14ac:dyDescent="0.15">
      <c r="A1200" s="68"/>
      <c r="B1200" s="82"/>
      <c r="C1200" s="70"/>
      <c r="D1200" s="69"/>
      <c r="E1200" s="70"/>
      <c r="F1200" s="70"/>
      <c r="G1200" s="70"/>
      <c r="H1200" s="70"/>
      <c r="I1200" s="69"/>
      <c r="J1200" s="71"/>
      <c r="K1200" s="72"/>
      <c r="L1200" s="73"/>
      <c r="M1200" s="74"/>
      <c r="N1200" s="74"/>
      <c r="O1200" s="73"/>
      <c r="P1200" s="70"/>
      <c r="Q1200" s="70"/>
      <c r="R1200" s="75"/>
      <c r="S1200" s="71"/>
    </row>
    <row r="1201" spans="1:19" x14ac:dyDescent="0.15">
      <c r="A1201" s="68"/>
      <c r="B1201" s="82"/>
      <c r="C1201" s="70"/>
      <c r="D1201" s="69"/>
      <c r="E1201" s="70"/>
      <c r="F1201" s="70"/>
      <c r="G1201" s="70"/>
      <c r="H1201" s="70"/>
      <c r="I1201" s="69"/>
      <c r="J1201" s="71"/>
      <c r="K1201" s="72"/>
      <c r="L1201" s="73"/>
      <c r="M1201" s="74"/>
      <c r="N1201" s="74"/>
      <c r="O1201" s="73"/>
      <c r="P1201" s="70"/>
      <c r="Q1201" s="70"/>
      <c r="R1201" s="75"/>
      <c r="S1201" s="71"/>
    </row>
    <row r="1202" spans="1:19" x14ac:dyDescent="0.15">
      <c r="A1202" s="68"/>
      <c r="B1202" s="82"/>
      <c r="C1202" s="70"/>
      <c r="D1202" s="69"/>
      <c r="E1202" s="70"/>
      <c r="F1202" s="70"/>
      <c r="G1202" s="70"/>
      <c r="H1202" s="70"/>
      <c r="I1202" s="69"/>
      <c r="J1202" s="71"/>
      <c r="K1202" s="72"/>
      <c r="L1202" s="73"/>
      <c r="M1202" s="74"/>
      <c r="N1202" s="74"/>
      <c r="O1202" s="73"/>
      <c r="P1202" s="70"/>
      <c r="Q1202" s="70"/>
      <c r="R1202" s="75"/>
      <c r="S1202" s="71"/>
    </row>
    <row r="1203" spans="1:19" x14ac:dyDescent="0.15">
      <c r="A1203" s="68"/>
      <c r="B1203" s="82"/>
      <c r="C1203" s="70"/>
      <c r="D1203" s="69"/>
      <c r="E1203" s="70"/>
      <c r="F1203" s="70"/>
      <c r="G1203" s="70"/>
      <c r="H1203" s="70"/>
      <c r="I1203" s="69"/>
      <c r="J1203" s="71"/>
      <c r="K1203" s="72"/>
      <c r="L1203" s="73"/>
      <c r="M1203" s="74"/>
      <c r="N1203" s="74"/>
      <c r="O1203" s="73"/>
      <c r="P1203" s="70"/>
      <c r="Q1203" s="70"/>
      <c r="R1203" s="75"/>
      <c r="S1203" s="71"/>
    </row>
    <row r="1204" spans="1:19" x14ac:dyDescent="0.15">
      <c r="A1204" s="68"/>
      <c r="B1204" s="82"/>
      <c r="C1204" s="70"/>
      <c r="D1204" s="69"/>
      <c r="E1204" s="70"/>
      <c r="F1204" s="70"/>
      <c r="G1204" s="70"/>
      <c r="H1204" s="70"/>
      <c r="I1204" s="69"/>
      <c r="J1204" s="71"/>
      <c r="K1204" s="72"/>
      <c r="L1204" s="73"/>
      <c r="M1204" s="74"/>
      <c r="N1204" s="74"/>
      <c r="O1204" s="73"/>
      <c r="P1204" s="70"/>
      <c r="Q1204" s="70"/>
      <c r="R1204" s="75"/>
      <c r="S1204" s="71"/>
    </row>
    <row r="1205" spans="1:19" x14ac:dyDescent="0.15">
      <c r="A1205" s="68"/>
      <c r="B1205" s="82"/>
      <c r="C1205" s="70"/>
      <c r="D1205" s="69"/>
      <c r="E1205" s="70"/>
      <c r="F1205" s="70"/>
      <c r="G1205" s="70"/>
      <c r="H1205" s="70"/>
      <c r="I1205" s="69"/>
      <c r="J1205" s="71"/>
      <c r="K1205" s="72"/>
      <c r="L1205" s="73"/>
      <c r="M1205" s="74"/>
      <c r="N1205" s="74"/>
      <c r="O1205" s="73"/>
      <c r="P1205" s="70"/>
      <c r="Q1205" s="70"/>
      <c r="R1205" s="75"/>
      <c r="S1205" s="71"/>
    </row>
    <row r="1206" spans="1:19" x14ac:dyDescent="0.15">
      <c r="A1206" s="68"/>
      <c r="B1206" s="82"/>
      <c r="C1206" s="70"/>
      <c r="D1206" s="69"/>
      <c r="E1206" s="70"/>
      <c r="F1206" s="70"/>
      <c r="G1206" s="70"/>
      <c r="H1206" s="70"/>
      <c r="I1206" s="69"/>
      <c r="J1206" s="71"/>
      <c r="K1206" s="72"/>
      <c r="L1206" s="73"/>
      <c r="M1206" s="74"/>
      <c r="N1206" s="74"/>
      <c r="O1206" s="73"/>
      <c r="P1206" s="70"/>
      <c r="Q1206" s="70"/>
      <c r="R1206" s="75"/>
      <c r="S1206" s="71"/>
    </row>
    <row r="1207" spans="1:19" x14ac:dyDescent="0.15">
      <c r="A1207" s="68"/>
      <c r="B1207" s="82"/>
      <c r="C1207" s="70"/>
      <c r="D1207" s="69"/>
      <c r="E1207" s="70"/>
      <c r="F1207" s="70"/>
      <c r="G1207" s="70"/>
      <c r="H1207" s="70"/>
      <c r="I1207" s="69"/>
      <c r="J1207" s="71"/>
      <c r="K1207" s="72"/>
      <c r="L1207" s="73"/>
      <c r="M1207" s="74"/>
      <c r="N1207" s="74"/>
      <c r="O1207" s="73"/>
      <c r="P1207" s="70"/>
      <c r="Q1207" s="70"/>
      <c r="R1207" s="75"/>
      <c r="S1207" s="71"/>
    </row>
    <row r="1208" spans="1:19" x14ac:dyDescent="0.15">
      <c r="A1208" s="68"/>
      <c r="B1208" s="82"/>
      <c r="C1208" s="70"/>
      <c r="D1208" s="69"/>
      <c r="E1208" s="70"/>
      <c r="F1208" s="70"/>
      <c r="G1208" s="70"/>
      <c r="H1208" s="70"/>
      <c r="I1208" s="69"/>
      <c r="J1208" s="71"/>
      <c r="K1208" s="72"/>
      <c r="L1208" s="73"/>
      <c r="M1208" s="74"/>
      <c r="N1208" s="74"/>
      <c r="O1208" s="73"/>
      <c r="P1208" s="70"/>
      <c r="Q1208" s="70"/>
      <c r="R1208" s="75"/>
      <c r="S1208" s="71"/>
    </row>
    <row r="1209" spans="1:19" x14ac:dyDescent="0.15">
      <c r="A1209" s="68"/>
      <c r="B1209" s="82"/>
      <c r="C1209" s="70"/>
      <c r="D1209" s="69"/>
      <c r="E1209" s="70"/>
      <c r="F1209" s="70"/>
      <c r="G1209" s="70"/>
      <c r="H1209" s="70"/>
      <c r="I1209" s="69"/>
      <c r="J1209" s="71"/>
      <c r="K1209" s="72"/>
      <c r="L1209" s="73"/>
      <c r="M1209" s="74"/>
      <c r="N1209" s="74"/>
      <c r="O1209" s="73"/>
      <c r="P1209" s="70"/>
      <c r="Q1209" s="70"/>
      <c r="R1209" s="75"/>
      <c r="S1209" s="71"/>
    </row>
    <row r="1210" spans="1:19" x14ac:dyDescent="0.15">
      <c r="A1210" s="68"/>
      <c r="B1210" s="82"/>
      <c r="C1210" s="70"/>
      <c r="D1210" s="69"/>
      <c r="E1210" s="70"/>
      <c r="F1210" s="70"/>
      <c r="G1210" s="70"/>
      <c r="H1210" s="70"/>
      <c r="I1210" s="69"/>
      <c r="J1210" s="71"/>
      <c r="K1210" s="72"/>
      <c r="L1210" s="73"/>
      <c r="M1210" s="74"/>
      <c r="N1210" s="74"/>
      <c r="O1210" s="73"/>
      <c r="P1210" s="70"/>
      <c r="Q1210" s="70"/>
      <c r="R1210" s="75"/>
      <c r="S1210" s="71"/>
    </row>
    <row r="1211" spans="1:19" x14ac:dyDescent="0.15">
      <c r="A1211" s="68"/>
      <c r="B1211" s="82"/>
      <c r="C1211" s="70"/>
      <c r="D1211" s="69"/>
      <c r="E1211" s="70"/>
      <c r="F1211" s="70"/>
      <c r="G1211" s="70"/>
      <c r="H1211" s="70"/>
      <c r="I1211" s="69"/>
      <c r="J1211" s="71"/>
      <c r="K1211" s="72"/>
      <c r="L1211" s="73"/>
      <c r="M1211" s="74"/>
      <c r="N1211" s="74"/>
      <c r="O1211" s="73"/>
      <c r="P1211" s="70"/>
      <c r="Q1211" s="70"/>
      <c r="R1211" s="75"/>
      <c r="S1211" s="71"/>
    </row>
    <row r="1212" spans="1:19" x14ac:dyDescent="0.15">
      <c r="A1212" s="68"/>
      <c r="B1212" s="82"/>
      <c r="C1212" s="70"/>
      <c r="D1212" s="69"/>
      <c r="E1212" s="70"/>
      <c r="F1212" s="70"/>
      <c r="G1212" s="70"/>
      <c r="H1212" s="70"/>
      <c r="I1212" s="69"/>
      <c r="J1212" s="71"/>
      <c r="K1212" s="72"/>
      <c r="L1212" s="73"/>
      <c r="M1212" s="74"/>
      <c r="N1212" s="74"/>
      <c r="O1212" s="73"/>
      <c r="P1212" s="70"/>
      <c r="Q1212" s="70"/>
      <c r="R1212" s="75"/>
      <c r="S1212" s="71"/>
    </row>
    <row r="1213" spans="1:19" x14ac:dyDescent="0.15">
      <c r="A1213" s="68"/>
      <c r="B1213" s="82"/>
      <c r="C1213" s="70"/>
      <c r="D1213" s="69"/>
      <c r="E1213" s="70"/>
      <c r="F1213" s="70"/>
      <c r="G1213" s="70"/>
      <c r="H1213" s="70"/>
      <c r="I1213" s="69"/>
      <c r="J1213" s="71"/>
      <c r="K1213" s="72"/>
      <c r="L1213" s="73"/>
      <c r="M1213" s="74"/>
      <c r="N1213" s="74"/>
      <c r="O1213" s="73"/>
      <c r="P1213" s="70"/>
      <c r="Q1213" s="70"/>
      <c r="R1213" s="75"/>
      <c r="S1213" s="71"/>
    </row>
    <row r="1214" spans="1:19" x14ac:dyDescent="0.15">
      <c r="A1214" s="68"/>
      <c r="B1214" s="82"/>
      <c r="C1214" s="70"/>
      <c r="D1214" s="69"/>
      <c r="E1214" s="70"/>
      <c r="F1214" s="70"/>
      <c r="G1214" s="70"/>
      <c r="H1214" s="70"/>
      <c r="I1214" s="69"/>
      <c r="J1214" s="71"/>
      <c r="K1214" s="72"/>
      <c r="L1214" s="73"/>
      <c r="M1214" s="74"/>
      <c r="N1214" s="74"/>
      <c r="O1214" s="73"/>
      <c r="P1214" s="70"/>
      <c r="Q1214" s="70"/>
      <c r="R1214" s="75"/>
      <c r="S1214" s="71"/>
    </row>
    <row r="1215" spans="1:19" x14ac:dyDescent="0.15">
      <c r="A1215" s="68"/>
      <c r="B1215" s="82"/>
      <c r="C1215" s="70"/>
      <c r="D1215" s="69"/>
      <c r="E1215" s="70"/>
      <c r="F1215" s="70"/>
      <c r="G1215" s="70"/>
      <c r="H1215" s="70"/>
      <c r="I1215" s="69"/>
      <c r="J1215" s="71"/>
      <c r="K1215" s="72"/>
      <c r="L1215" s="73"/>
      <c r="M1215" s="74"/>
      <c r="N1215" s="74"/>
      <c r="O1215" s="73"/>
      <c r="P1215" s="70"/>
      <c r="Q1215" s="70"/>
      <c r="R1215" s="75"/>
      <c r="S1215" s="71"/>
    </row>
    <row r="1216" spans="1:19" x14ac:dyDescent="0.15">
      <c r="A1216" s="68"/>
      <c r="B1216" s="82"/>
      <c r="C1216" s="70"/>
      <c r="D1216" s="69"/>
      <c r="E1216" s="70"/>
      <c r="F1216" s="70"/>
      <c r="G1216" s="70"/>
      <c r="H1216" s="70"/>
      <c r="I1216" s="69"/>
      <c r="J1216" s="71"/>
      <c r="K1216" s="72"/>
      <c r="L1216" s="73"/>
      <c r="M1216" s="74"/>
      <c r="N1216" s="74"/>
      <c r="O1216" s="73"/>
      <c r="P1216" s="70"/>
      <c r="Q1216" s="70"/>
      <c r="R1216" s="75"/>
      <c r="S1216" s="71"/>
    </row>
    <row r="1217" spans="1:19" x14ac:dyDescent="0.15">
      <c r="A1217" s="68"/>
      <c r="B1217" s="82"/>
      <c r="C1217" s="70"/>
      <c r="D1217" s="69"/>
      <c r="E1217" s="70"/>
      <c r="F1217" s="70"/>
      <c r="G1217" s="70"/>
      <c r="H1217" s="70"/>
      <c r="I1217" s="69"/>
      <c r="J1217" s="71"/>
      <c r="K1217" s="72"/>
      <c r="L1217" s="73"/>
      <c r="M1217" s="74"/>
      <c r="N1217" s="74"/>
      <c r="O1217" s="73"/>
      <c r="P1217" s="70"/>
      <c r="Q1217" s="70"/>
      <c r="R1217" s="75"/>
      <c r="S1217" s="71"/>
    </row>
    <row r="1218" spans="1:19" x14ac:dyDescent="0.15">
      <c r="A1218" s="68"/>
      <c r="B1218" s="82"/>
      <c r="C1218" s="70"/>
      <c r="D1218" s="69"/>
      <c r="E1218" s="70"/>
      <c r="F1218" s="70"/>
      <c r="G1218" s="70"/>
      <c r="H1218" s="70"/>
      <c r="I1218" s="69"/>
      <c r="J1218" s="71"/>
      <c r="K1218" s="72"/>
      <c r="L1218" s="73"/>
      <c r="M1218" s="74"/>
      <c r="N1218" s="74"/>
      <c r="O1218" s="73"/>
      <c r="P1218" s="70"/>
      <c r="Q1218" s="70"/>
      <c r="R1218" s="75"/>
      <c r="S1218" s="71"/>
    </row>
    <row r="1219" spans="1:19" x14ac:dyDescent="0.15">
      <c r="A1219" s="68"/>
      <c r="B1219" s="82"/>
      <c r="C1219" s="70"/>
      <c r="D1219" s="69"/>
      <c r="E1219" s="70"/>
      <c r="F1219" s="70"/>
      <c r="G1219" s="70"/>
      <c r="H1219" s="70"/>
      <c r="I1219" s="69"/>
      <c r="J1219" s="71"/>
      <c r="K1219" s="72"/>
      <c r="L1219" s="73"/>
      <c r="M1219" s="74"/>
      <c r="N1219" s="74"/>
      <c r="O1219" s="73"/>
      <c r="P1219" s="70"/>
      <c r="Q1219" s="70"/>
      <c r="R1219" s="75"/>
      <c r="S1219" s="71"/>
    </row>
    <row r="1220" spans="1:19" x14ac:dyDescent="0.15">
      <c r="A1220" s="68"/>
      <c r="B1220" s="82"/>
      <c r="C1220" s="70"/>
      <c r="D1220" s="69"/>
      <c r="E1220" s="70"/>
      <c r="F1220" s="70"/>
      <c r="G1220" s="70"/>
      <c r="H1220" s="70"/>
      <c r="I1220" s="69"/>
      <c r="J1220" s="71"/>
      <c r="K1220" s="72"/>
      <c r="L1220" s="73"/>
      <c r="M1220" s="74"/>
      <c r="N1220" s="74"/>
      <c r="O1220" s="73"/>
      <c r="P1220" s="70"/>
      <c r="Q1220" s="70"/>
      <c r="R1220" s="75"/>
      <c r="S1220" s="71"/>
    </row>
    <row r="1221" spans="1:19" x14ac:dyDescent="0.15">
      <c r="A1221" s="68"/>
      <c r="B1221" s="82"/>
      <c r="C1221" s="70"/>
      <c r="D1221" s="69"/>
      <c r="E1221" s="70"/>
      <c r="F1221" s="70"/>
      <c r="G1221" s="70"/>
      <c r="H1221" s="70"/>
      <c r="I1221" s="69"/>
      <c r="J1221" s="71"/>
      <c r="K1221" s="72"/>
      <c r="L1221" s="73"/>
      <c r="M1221" s="74"/>
      <c r="N1221" s="74"/>
      <c r="O1221" s="73"/>
      <c r="P1221" s="70"/>
      <c r="Q1221" s="70"/>
      <c r="R1221" s="75"/>
      <c r="S1221" s="71"/>
    </row>
    <row r="1222" spans="1:19" x14ac:dyDescent="0.15">
      <c r="A1222" s="68"/>
      <c r="B1222" s="82"/>
      <c r="C1222" s="70"/>
      <c r="D1222" s="69"/>
      <c r="E1222" s="70"/>
      <c r="F1222" s="70"/>
      <c r="G1222" s="70"/>
      <c r="H1222" s="70"/>
      <c r="I1222" s="69"/>
      <c r="J1222" s="71"/>
      <c r="K1222" s="72"/>
      <c r="L1222" s="73"/>
      <c r="M1222" s="74"/>
      <c r="N1222" s="74"/>
      <c r="O1222" s="73"/>
      <c r="P1222" s="70"/>
      <c r="Q1222" s="70"/>
      <c r="R1222" s="75"/>
      <c r="S1222" s="71"/>
    </row>
    <row r="1223" spans="1:19" x14ac:dyDescent="0.15">
      <c r="A1223" s="68"/>
      <c r="B1223" s="82"/>
      <c r="C1223" s="70"/>
      <c r="D1223" s="69"/>
      <c r="E1223" s="70"/>
      <c r="F1223" s="70"/>
      <c r="G1223" s="70"/>
      <c r="H1223" s="70"/>
      <c r="I1223" s="69"/>
      <c r="J1223" s="71"/>
      <c r="K1223" s="72"/>
      <c r="L1223" s="73"/>
      <c r="M1223" s="74"/>
      <c r="N1223" s="74"/>
      <c r="O1223" s="73"/>
      <c r="P1223" s="70"/>
      <c r="Q1223" s="70"/>
      <c r="R1223" s="75"/>
      <c r="S1223" s="71"/>
    </row>
    <row r="1224" spans="1:19" x14ac:dyDescent="0.15">
      <c r="A1224" s="68"/>
      <c r="B1224" s="82"/>
      <c r="C1224" s="70"/>
      <c r="D1224" s="69"/>
      <c r="E1224" s="70"/>
      <c r="F1224" s="70"/>
      <c r="G1224" s="70"/>
      <c r="H1224" s="70"/>
      <c r="I1224" s="69"/>
      <c r="J1224" s="71"/>
      <c r="K1224" s="72"/>
      <c r="L1224" s="73"/>
      <c r="M1224" s="74"/>
      <c r="N1224" s="74"/>
      <c r="O1224" s="73"/>
      <c r="P1224" s="70"/>
      <c r="Q1224" s="70"/>
      <c r="R1224" s="75"/>
      <c r="S1224" s="71"/>
    </row>
    <row r="1225" spans="1:19" x14ac:dyDescent="0.15">
      <c r="A1225" s="68"/>
      <c r="B1225" s="82"/>
      <c r="C1225" s="70"/>
      <c r="D1225" s="69"/>
      <c r="E1225" s="70"/>
      <c r="F1225" s="70"/>
      <c r="G1225" s="70"/>
      <c r="H1225" s="70"/>
      <c r="I1225" s="69"/>
      <c r="J1225" s="71"/>
      <c r="K1225" s="72"/>
      <c r="L1225" s="73"/>
      <c r="M1225" s="74"/>
      <c r="N1225" s="74"/>
      <c r="O1225" s="73"/>
      <c r="P1225" s="70"/>
      <c r="Q1225" s="70"/>
      <c r="R1225" s="75"/>
      <c r="S1225" s="71"/>
    </row>
    <row r="1226" spans="1:19" x14ac:dyDescent="0.15">
      <c r="A1226" s="68"/>
      <c r="B1226" s="82"/>
      <c r="C1226" s="70"/>
      <c r="D1226" s="69"/>
      <c r="E1226" s="70"/>
      <c r="F1226" s="70"/>
      <c r="G1226" s="70"/>
      <c r="H1226" s="70"/>
      <c r="I1226" s="69"/>
      <c r="J1226" s="71"/>
      <c r="K1226" s="72"/>
      <c r="L1226" s="73"/>
      <c r="M1226" s="74"/>
      <c r="N1226" s="74"/>
      <c r="O1226" s="73"/>
      <c r="P1226" s="70"/>
      <c r="Q1226" s="70"/>
      <c r="R1226" s="75"/>
      <c r="S1226" s="71"/>
    </row>
    <row r="1227" spans="1:19" x14ac:dyDescent="0.15">
      <c r="A1227" s="68"/>
      <c r="B1227" s="82"/>
      <c r="C1227" s="70"/>
      <c r="D1227" s="69"/>
      <c r="E1227" s="70"/>
      <c r="F1227" s="70"/>
      <c r="G1227" s="70"/>
      <c r="H1227" s="70"/>
      <c r="I1227" s="69"/>
      <c r="J1227" s="71"/>
      <c r="K1227" s="72"/>
      <c r="L1227" s="73"/>
      <c r="M1227" s="74"/>
      <c r="N1227" s="74"/>
      <c r="O1227" s="73"/>
      <c r="P1227" s="70"/>
      <c r="Q1227" s="70"/>
      <c r="R1227" s="75"/>
      <c r="S1227" s="71"/>
    </row>
    <row r="1228" spans="1:19" x14ac:dyDescent="0.15">
      <c r="A1228" s="68"/>
      <c r="B1228" s="82"/>
      <c r="C1228" s="70"/>
      <c r="D1228" s="69"/>
      <c r="E1228" s="70"/>
      <c r="F1228" s="70"/>
      <c r="G1228" s="70"/>
      <c r="H1228" s="70"/>
      <c r="I1228" s="69"/>
      <c r="J1228" s="71"/>
      <c r="K1228" s="72"/>
      <c r="L1228" s="73"/>
      <c r="M1228" s="74"/>
      <c r="N1228" s="74"/>
      <c r="O1228" s="73"/>
      <c r="P1228" s="70"/>
      <c r="Q1228" s="70"/>
      <c r="R1228" s="75"/>
      <c r="S1228" s="71"/>
    </row>
    <row r="1229" spans="1:19" x14ac:dyDescent="0.15">
      <c r="A1229" s="68"/>
      <c r="B1229" s="82"/>
      <c r="C1229" s="70"/>
      <c r="D1229" s="69"/>
      <c r="E1229" s="70"/>
      <c r="F1229" s="70"/>
      <c r="G1229" s="70"/>
      <c r="H1229" s="70"/>
      <c r="I1229" s="69"/>
      <c r="J1229" s="71"/>
      <c r="K1229" s="72"/>
      <c r="L1229" s="73"/>
      <c r="M1229" s="74"/>
      <c r="N1229" s="74"/>
      <c r="O1229" s="73"/>
      <c r="P1229" s="70"/>
      <c r="Q1229" s="70"/>
      <c r="R1229" s="75"/>
      <c r="S1229" s="71"/>
    </row>
    <row r="1230" spans="1:19" x14ac:dyDescent="0.15">
      <c r="A1230" s="68"/>
      <c r="B1230" s="82"/>
      <c r="C1230" s="70"/>
      <c r="D1230" s="69"/>
      <c r="E1230" s="70"/>
      <c r="F1230" s="70"/>
      <c r="G1230" s="70"/>
      <c r="H1230" s="70"/>
      <c r="I1230" s="69"/>
      <c r="J1230" s="71"/>
      <c r="K1230" s="72"/>
      <c r="L1230" s="73"/>
      <c r="M1230" s="74"/>
      <c r="N1230" s="74"/>
      <c r="O1230" s="73"/>
      <c r="P1230" s="70"/>
      <c r="Q1230" s="70"/>
      <c r="R1230" s="75"/>
      <c r="S1230" s="71"/>
    </row>
    <row r="1231" spans="1:19" x14ac:dyDescent="0.15">
      <c r="A1231" s="68"/>
      <c r="B1231" s="82"/>
      <c r="C1231" s="70"/>
      <c r="D1231" s="69"/>
      <c r="E1231" s="70"/>
      <c r="F1231" s="70"/>
      <c r="G1231" s="70"/>
      <c r="H1231" s="70"/>
      <c r="I1231" s="69"/>
      <c r="J1231" s="71"/>
      <c r="K1231" s="72"/>
      <c r="L1231" s="73"/>
      <c r="M1231" s="74"/>
      <c r="N1231" s="74"/>
      <c r="O1231" s="73"/>
      <c r="P1231" s="70"/>
      <c r="Q1231" s="70"/>
      <c r="R1231" s="75"/>
      <c r="S1231" s="71"/>
    </row>
    <row r="1232" spans="1:19" x14ac:dyDescent="0.15">
      <c r="A1232" s="68"/>
      <c r="B1232" s="82"/>
      <c r="C1232" s="70"/>
      <c r="D1232" s="69"/>
      <c r="E1232" s="70"/>
      <c r="F1232" s="70"/>
      <c r="G1232" s="70"/>
      <c r="H1232" s="70"/>
      <c r="I1232" s="69"/>
      <c r="J1232" s="71"/>
      <c r="K1232" s="72"/>
      <c r="L1232" s="73"/>
      <c r="M1232" s="74"/>
      <c r="N1232" s="74"/>
      <c r="O1232" s="73"/>
      <c r="P1232" s="70"/>
      <c r="Q1232" s="70"/>
      <c r="R1232" s="75"/>
      <c r="S1232" s="71"/>
    </row>
    <row r="1233" spans="1:19" x14ac:dyDescent="0.15">
      <c r="A1233" s="68"/>
      <c r="B1233" s="82"/>
      <c r="C1233" s="70"/>
      <c r="D1233" s="69"/>
      <c r="E1233" s="70"/>
      <c r="F1233" s="70"/>
      <c r="G1233" s="70"/>
      <c r="H1233" s="70"/>
      <c r="I1233" s="69"/>
      <c r="J1233" s="71"/>
      <c r="K1233" s="72"/>
      <c r="L1233" s="73"/>
      <c r="M1233" s="74"/>
      <c r="N1233" s="74"/>
      <c r="O1233" s="73"/>
      <c r="P1233" s="70"/>
      <c r="Q1233" s="70"/>
      <c r="R1233" s="75"/>
      <c r="S1233" s="71"/>
    </row>
    <row r="1234" spans="1:19" x14ac:dyDescent="0.15">
      <c r="A1234" s="68"/>
      <c r="B1234" s="82"/>
      <c r="C1234" s="70"/>
      <c r="D1234" s="69"/>
      <c r="E1234" s="70"/>
      <c r="F1234" s="70"/>
      <c r="G1234" s="70"/>
      <c r="H1234" s="70"/>
      <c r="I1234" s="69"/>
      <c r="J1234" s="71"/>
      <c r="K1234" s="72"/>
      <c r="L1234" s="73"/>
      <c r="M1234" s="74"/>
      <c r="N1234" s="74"/>
      <c r="O1234" s="73"/>
      <c r="P1234" s="70"/>
      <c r="Q1234" s="70"/>
      <c r="R1234" s="75"/>
      <c r="S1234" s="71"/>
    </row>
    <row r="1235" spans="1:19" x14ac:dyDescent="0.15">
      <c r="A1235" s="68"/>
      <c r="B1235" s="82"/>
      <c r="C1235" s="70"/>
      <c r="D1235" s="69"/>
      <c r="E1235" s="70"/>
      <c r="F1235" s="70"/>
      <c r="G1235" s="70"/>
      <c r="H1235" s="70"/>
      <c r="I1235" s="69"/>
      <c r="J1235" s="71"/>
      <c r="K1235" s="72"/>
      <c r="L1235" s="73"/>
      <c r="M1235" s="74"/>
      <c r="N1235" s="74"/>
      <c r="O1235" s="73"/>
      <c r="P1235" s="70"/>
      <c r="Q1235" s="70"/>
      <c r="R1235" s="75"/>
      <c r="S1235" s="71"/>
    </row>
    <row r="1236" spans="1:19" x14ac:dyDescent="0.15">
      <c r="A1236" s="68"/>
      <c r="B1236" s="82"/>
      <c r="C1236" s="70"/>
      <c r="D1236" s="69"/>
      <c r="E1236" s="70"/>
      <c r="F1236" s="70"/>
      <c r="G1236" s="70"/>
      <c r="H1236" s="70"/>
      <c r="I1236" s="69"/>
      <c r="J1236" s="71"/>
      <c r="K1236" s="72"/>
      <c r="L1236" s="73"/>
      <c r="M1236" s="74"/>
      <c r="N1236" s="74"/>
      <c r="O1236" s="73"/>
      <c r="P1236" s="70"/>
      <c r="Q1236" s="70"/>
      <c r="R1236" s="75"/>
      <c r="S1236" s="71"/>
    </row>
    <row r="1237" spans="1:19" x14ac:dyDescent="0.15">
      <c r="A1237" s="68"/>
      <c r="B1237" s="82"/>
      <c r="C1237" s="70"/>
      <c r="D1237" s="69"/>
      <c r="E1237" s="70"/>
      <c r="F1237" s="70"/>
      <c r="G1237" s="70"/>
      <c r="H1237" s="70"/>
      <c r="I1237" s="69"/>
      <c r="J1237" s="71"/>
      <c r="K1237" s="72"/>
      <c r="L1237" s="73"/>
      <c r="M1237" s="74"/>
      <c r="N1237" s="74"/>
      <c r="O1237" s="73"/>
      <c r="P1237" s="70"/>
      <c r="Q1237" s="70"/>
      <c r="R1237" s="75"/>
      <c r="S1237" s="71"/>
    </row>
    <row r="1238" spans="1:19" x14ac:dyDescent="0.15">
      <c r="A1238" s="68"/>
      <c r="B1238" s="82"/>
      <c r="C1238" s="70"/>
      <c r="D1238" s="69"/>
      <c r="E1238" s="70"/>
      <c r="F1238" s="70"/>
      <c r="G1238" s="70"/>
      <c r="H1238" s="70"/>
      <c r="I1238" s="69"/>
      <c r="J1238" s="71"/>
      <c r="K1238" s="72"/>
      <c r="L1238" s="73"/>
      <c r="M1238" s="74"/>
      <c r="N1238" s="74"/>
      <c r="O1238" s="73"/>
      <c r="P1238" s="70"/>
      <c r="Q1238" s="70"/>
      <c r="R1238" s="75"/>
      <c r="S1238" s="71"/>
    </row>
    <row r="1239" spans="1:19" x14ac:dyDescent="0.15">
      <c r="A1239" s="68"/>
      <c r="B1239" s="82"/>
      <c r="C1239" s="70"/>
      <c r="D1239" s="69"/>
      <c r="E1239" s="70"/>
      <c r="F1239" s="70"/>
      <c r="G1239" s="70"/>
      <c r="H1239" s="70"/>
      <c r="I1239" s="69"/>
      <c r="J1239" s="71"/>
      <c r="K1239" s="72"/>
      <c r="L1239" s="73"/>
      <c r="M1239" s="74"/>
      <c r="N1239" s="74"/>
      <c r="O1239" s="73"/>
      <c r="P1239" s="70"/>
      <c r="Q1239" s="70"/>
      <c r="R1239" s="75"/>
      <c r="S1239" s="71"/>
    </row>
    <row r="1240" spans="1:19" x14ac:dyDescent="0.15">
      <c r="A1240" s="68"/>
      <c r="B1240" s="82"/>
      <c r="C1240" s="70"/>
      <c r="D1240" s="69"/>
      <c r="E1240" s="70"/>
      <c r="F1240" s="70"/>
      <c r="G1240" s="70"/>
      <c r="H1240" s="70"/>
      <c r="I1240" s="69"/>
      <c r="J1240" s="71"/>
      <c r="K1240" s="72"/>
      <c r="L1240" s="73"/>
      <c r="M1240" s="74"/>
      <c r="N1240" s="74"/>
      <c r="O1240" s="73"/>
      <c r="P1240" s="70"/>
      <c r="Q1240" s="70"/>
      <c r="R1240" s="75"/>
      <c r="S1240" s="71"/>
    </row>
    <row r="1241" spans="1:19" x14ac:dyDescent="0.15">
      <c r="A1241" s="68"/>
      <c r="B1241" s="82"/>
      <c r="C1241" s="70"/>
      <c r="D1241" s="69"/>
      <c r="E1241" s="70"/>
      <c r="F1241" s="70"/>
      <c r="G1241" s="70"/>
      <c r="H1241" s="70"/>
      <c r="I1241" s="69"/>
      <c r="J1241" s="71"/>
      <c r="K1241" s="72"/>
      <c r="L1241" s="73"/>
      <c r="M1241" s="74"/>
      <c r="N1241" s="74"/>
      <c r="O1241" s="73"/>
      <c r="P1241" s="70"/>
      <c r="Q1241" s="70"/>
      <c r="R1241" s="75"/>
      <c r="S1241" s="71"/>
    </row>
    <row r="1242" spans="1:19" x14ac:dyDescent="0.15">
      <c r="A1242" s="68"/>
      <c r="B1242" s="82"/>
      <c r="C1242" s="70"/>
      <c r="D1242" s="69"/>
      <c r="E1242" s="70"/>
      <c r="F1242" s="70"/>
      <c r="G1242" s="70"/>
      <c r="H1242" s="70"/>
      <c r="I1242" s="69"/>
      <c r="J1242" s="71"/>
      <c r="K1242" s="72"/>
      <c r="L1242" s="73"/>
      <c r="M1242" s="74"/>
      <c r="N1242" s="74"/>
      <c r="O1242" s="73"/>
      <c r="P1242" s="70"/>
      <c r="Q1242" s="70"/>
      <c r="R1242" s="75"/>
      <c r="S1242" s="71"/>
    </row>
    <row r="1243" spans="1:19" x14ac:dyDescent="0.15">
      <c r="A1243" s="68"/>
      <c r="B1243" s="82"/>
      <c r="C1243" s="70"/>
      <c r="D1243" s="69"/>
      <c r="E1243" s="70"/>
      <c r="F1243" s="70"/>
      <c r="G1243" s="70"/>
      <c r="H1243" s="70"/>
      <c r="I1243" s="69"/>
      <c r="J1243" s="71"/>
      <c r="K1243" s="72"/>
      <c r="L1243" s="73"/>
      <c r="M1243" s="74"/>
      <c r="N1243" s="74"/>
      <c r="O1243" s="73"/>
      <c r="P1243" s="70"/>
      <c r="Q1243" s="70"/>
      <c r="R1243" s="75"/>
      <c r="S1243" s="71"/>
    </row>
    <row r="1244" spans="1:19" x14ac:dyDescent="0.15">
      <c r="A1244" s="68"/>
      <c r="B1244" s="82"/>
      <c r="C1244" s="70"/>
      <c r="D1244" s="69"/>
      <c r="E1244" s="70"/>
      <c r="F1244" s="70"/>
      <c r="G1244" s="70"/>
      <c r="H1244" s="70"/>
      <c r="I1244" s="69"/>
      <c r="J1244" s="71"/>
      <c r="K1244" s="72"/>
      <c r="L1244" s="73"/>
      <c r="M1244" s="74"/>
      <c r="N1244" s="74"/>
      <c r="O1244" s="73"/>
      <c r="P1244" s="70"/>
      <c r="Q1244" s="70"/>
      <c r="R1244" s="75"/>
      <c r="S1244" s="71"/>
    </row>
    <row r="1245" spans="1:19" x14ac:dyDescent="0.15">
      <c r="A1245" s="68"/>
      <c r="B1245" s="82"/>
      <c r="C1245" s="70"/>
      <c r="D1245" s="69"/>
      <c r="E1245" s="70"/>
      <c r="F1245" s="70"/>
      <c r="G1245" s="70"/>
      <c r="H1245" s="70"/>
      <c r="I1245" s="69"/>
      <c r="J1245" s="71"/>
      <c r="K1245" s="72"/>
      <c r="L1245" s="73"/>
      <c r="M1245" s="74"/>
      <c r="N1245" s="74"/>
      <c r="O1245" s="73"/>
      <c r="P1245" s="70"/>
      <c r="Q1245" s="70"/>
      <c r="R1245" s="75"/>
      <c r="S1245" s="71"/>
    </row>
    <row r="1246" spans="1:19" x14ac:dyDescent="0.15">
      <c r="A1246" s="68"/>
      <c r="B1246" s="82"/>
      <c r="C1246" s="70"/>
      <c r="D1246" s="69"/>
      <c r="E1246" s="70"/>
      <c r="F1246" s="70"/>
      <c r="G1246" s="70"/>
      <c r="H1246" s="70"/>
      <c r="I1246" s="69"/>
      <c r="J1246" s="71"/>
      <c r="K1246" s="72"/>
      <c r="L1246" s="73"/>
      <c r="M1246" s="74"/>
      <c r="N1246" s="74"/>
      <c r="O1246" s="73"/>
      <c r="P1246" s="70"/>
      <c r="Q1246" s="70"/>
      <c r="R1246" s="75"/>
      <c r="S1246" s="71"/>
    </row>
    <row r="1247" spans="1:19" x14ac:dyDescent="0.15">
      <c r="A1247" s="68"/>
      <c r="B1247" s="82"/>
      <c r="C1247" s="70"/>
      <c r="D1247" s="69"/>
      <c r="E1247" s="70"/>
      <c r="F1247" s="70"/>
      <c r="G1247" s="70"/>
      <c r="H1247" s="70"/>
      <c r="I1247" s="69"/>
      <c r="J1247" s="71"/>
      <c r="K1247" s="72"/>
      <c r="L1247" s="73"/>
      <c r="M1247" s="74"/>
      <c r="N1247" s="74"/>
      <c r="O1247" s="73"/>
      <c r="P1247" s="70"/>
      <c r="Q1247" s="70"/>
      <c r="R1247" s="75"/>
      <c r="S1247" s="71"/>
    </row>
    <row r="1248" spans="1:19" x14ac:dyDescent="0.15">
      <c r="A1248" s="68"/>
      <c r="B1248" s="82"/>
      <c r="C1248" s="70"/>
      <c r="D1248" s="69"/>
      <c r="E1248" s="70"/>
      <c r="F1248" s="70"/>
      <c r="G1248" s="70"/>
      <c r="H1248" s="70"/>
      <c r="I1248" s="69"/>
      <c r="J1248" s="71"/>
      <c r="K1248" s="72"/>
      <c r="L1248" s="73"/>
      <c r="M1248" s="74"/>
      <c r="N1248" s="74"/>
      <c r="O1248" s="73"/>
      <c r="P1248" s="70"/>
      <c r="Q1248" s="70"/>
      <c r="R1248" s="75"/>
      <c r="S1248" s="71"/>
    </row>
    <row r="1249" spans="1:19" x14ac:dyDescent="0.15">
      <c r="A1249" s="68"/>
      <c r="B1249" s="82"/>
      <c r="C1249" s="70"/>
      <c r="D1249" s="69"/>
      <c r="E1249" s="70"/>
      <c r="F1249" s="70"/>
      <c r="G1249" s="70"/>
      <c r="H1249" s="70"/>
      <c r="I1249" s="69"/>
      <c r="J1249" s="71"/>
      <c r="K1249" s="72"/>
      <c r="L1249" s="73"/>
      <c r="M1249" s="74"/>
      <c r="N1249" s="74"/>
      <c r="O1249" s="73"/>
      <c r="P1249" s="70"/>
      <c r="Q1249" s="70"/>
      <c r="R1249" s="75"/>
      <c r="S1249" s="71"/>
    </row>
    <row r="1250" spans="1:19" x14ac:dyDescent="0.15">
      <c r="A1250" s="68"/>
      <c r="B1250" s="82"/>
      <c r="C1250" s="70"/>
      <c r="D1250" s="69"/>
      <c r="E1250" s="70"/>
      <c r="F1250" s="70"/>
      <c r="G1250" s="70"/>
      <c r="H1250" s="70"/>
      <c r="I1250" s="69"/>
      <c r="J1250" s="71"/>
      <c r="K1250" s="72"/>
      <c r="L1250" s="73"/>
      <c r="M1250" s="74"/>
      <c r="N1250" s="74"/>
      <c r="O1250" s="73"/>
      <c r="P1250" s="70"/>
      <c r="Q1250" s="70"/>
      <c r="R1250" s="75"/>
      <c r="S1250" s="71"/>
    </row>
    <row r="1251" spans="1:19" x14ac:dyDescent="0.15">
      <c r="A1251" s="68"/>
      <c r="B1251" s="82"/>
      <c r="C1251" s="70"/>
      <c r="D1251" s="69"/>
      <c r="E1251" s="70"/>
      <c r="F1251" s="70"/>
      <c r="G1251" s="70"/>
      <c r="H1251" s="70"/>
      <c r="I1251" s="69"/>
      <c r="J1251" s="71"/>
      <c r="K1251" s="72"/>
      <c r="L1251" s="73"/>
      <c r="M1251" s="74"/>
      <c r="N1251" s="74"/>
      <c r="O1251" s="73"/>
      <c r="P1251" s="70"/>
      <c r="Q1251" s="70"/>
      <c r="R1251" s="75"/>
      <c r="S1251" s="71"/>
    </row>
    <row r="1252" spans="1:19" x14ac:dyDescent="0.15">
      <c r="A1252" s="68"/>
      <c r="B1252" s="82"/>
      <c r="C1252" s="70"/>
      <c r="D1252" s="69"/>
      <c r="E1252" s="70"/>
      <c r="F1252" s="70"/>
      <c r="G1252" s="70"/>
      <c r="H1252" s="70"/>
      <c r="I1252" s="69"/>
      <c r="J1252" s="71"/>
      <c r="K1252" s="72"/>
      <c r="L1252" s="73"/>
      <c r="M1252" s="74"/>
      <c r="N1252" s="74"/>
      <c r="O1252" s="73"/>
      <c r="P1252" s="70"/>
      <c r="Q1252" s="70"/>
      <c r="R1252" s="75"/>
      <c r="S1252" s="71"/>
    </row>
    <row r="1253" spans="1:19" x14ac:dyDescent="0.15">
      <c r="A1253" s="68"/>
      <c r="B1253" s="82"/>
      <c r="C1253" s="70"/>
      <c r="D1253" s="69"/>
      <c r="E1253" s="70"/>
      <c r="F1253" s="70"/>
      <c r="G1253" s="70"/>
      <c r="H1253" s="70"/>
      <c r="I1253" s="69"/>
      <c r="J1253" s="71"/>
      <c r="K1253" s="72"/>
      <c r="L1253" s="73"/>
      <c r="M1253" s="74"/>
      <c r="N1253" s="74"/>
      <c r="O1253" s="73"/>
      <c r="P1253" s="70"/>
      <c r="Q1253" s="70"/>
      <c r="R1253" s="75"/>
      <c r="S1253" s="71"/>
    </row>
    <row r="1254" spans="1:19" x14ac:dyDescent="0.15">
      <c r="A1254" s="68"/>
      <c r="B1254" s="82"/>
      <c r="C1254" s="70"/>
      <c r="D1254" s="69"/>
      <c r="E1254" s="70"/>
      <c r="F1254" s="70"/>
      <c r="G1254" s="70"/>
      <c r="H1254" s="70"/>
      <c r="I1254" s="69"/>
      <c r="J1254" s="71"/>
      <c r="K1254" s="72"/>
      <c r="L1254" s="73"/>
      <c r="M1254" s="74"/>
      <c r="N1254" s="74"/>
      <c r="O1254" s="73"/>
      <c r="P1254" s="70"/>
      <c r="Q1254" s="70"/>
      <c r="R1254" s="75"/>
      <c r="S1254" s="71"/>
    </row>
    <row r="1255" spans="1:19" x14ac:dyDescent="0.15">
      <c r="A1255" s="68"/>
      <c r="B1255" s="82"/>
      <c r="C1255" s="70"/>
      <c r="D1255" s="69"/>
      <c r="E1255" s="70"/>
      <c r="F1255" s="70"/>
      <c r="G1255" s="70"/>
      <c r="H1255" s="70"/>
      <c r="I1255" s="69"/>
      <c r="J1255" s="71"/>
      <c r="K1255" s="72"/>
      <c r="L1255" s="73"/>
      <c r="M1255" s="74"/>
      <c r="N1255" s="74"/>
      <c r="O1255" s="73"/>
      <c r="P1255" s="70"/>
      <c r="Q1255" s="70"/>
      <c r="R1255" s="75"/>
      <c r="S1255" s="71"/>
    </row>
    <row r="1256" spans="1:19" x14ac:dyDescent="0.15">
      <c r="A1256" s="68"/>
      <c r="B1256" s="82"/>
      <c r="C1256" s="70"/>
      <c r="D1256" s="69"/>
      <c r="E1256" s="70"/>
      <c r="F1256" s="70"/>
      <c r="G1256" s="70"/>
      <c r="H1256" s="70"/>
      <c r="I1256" s="69"/>
      <c r="J1256" s="71"/>
      <c r="K1256" s="72"/>
      <c r="L1256" s="73"/>
      <c r="M1256" s="74"/>
      <c r="N1256" s="74"/>
      <c r="O1256" s="73"/>
      <c r="P1256" s="70"/>
      <c r="Q1256" s="70"/>
      <c r="R1256" s="75"/>
      <c r="S1256" s="71"/>
    </row>
    <row r="1257" spans="1:19" x14ac:dyDescent="0.15">
      <c r="A1257" s="68"/>
      <c r="B1257" s="82"/>
      <c r="C1257" s="70"/>
      <c r="D1257" s="69"/>
      <c r="E1257" s="70"/>
      <c r="F1257" s="70"/>
      <c r="G1257" s="70"/>
      <c r="H1257" s="70"/>
      <c r="I1257" s="69"/>
      <c r="J1257" s="71"/>
      <c r="K1257" s="72"/>
      <c r="L1257" s="73"/>
      <c r="M1257" s="74"/>
      <c r="N1257" s="74"/>
      <c r="O1257" s="73"/>
      <c r="P1257" s="70"/>
      <c r="Q1257" s="70"/>
      <c r="R1257" s="75"/>
      <c r="S1257" s="71"/>
    </row>
    <row r="1258" spans="1:19" x14ac:dyDescent="0.15">
      <c r="A1258" s="68"/>
      <c r="B1258" s="82"/>
      <c r="C1258" s="70"/>
      <c r="D1258" s="69"/>
      <c r="E1258" s="70"/>
      <c r="F1258" s="70"/>
      <c r="G1258" s="70"/>
      <c r="H1258" s="70"/>
      <c r="I1258" s="69"/>
      <c r="J1258" s="71"/>
      <c r="K1258" s="72"/>
      <c r="L1258" s="73"/>
      <c r="M1258" s="74"/>
      <c r="N1258" s="74"/>
      <c r="O1258" s="73"/>
      <c r="P1258" s="70"/>
      <c r="Q1258" s="70"/>
      <c r="R1258" s="75"/>
      <c r="S1258" s="71"/>
    </row>
    <row r="1259" spans="1:19" x14ac:dyDescent="0.15">
      <c r="A1259" s="68"/>
      <c r="B1259" s="82"/>
      <c r="C1259" s="70"/>
      <c r="D1259" s="69"/>
      <c r="E1259" s="70"/>
      <c r="F1259" s="70"/>
      <c r="G1259" s="70"/>
      <c r="H1259" s="70"/>
      <c r="I1259" s="69"/>
      <c r="J1259" s="71"/>
      <c r="K1259" s="72"/>
      <c r="L1259" s="73"/>
      <c r="M1259" s="74"/>
      <c r="N1259" s="74"/>
      <c r="O1259" s="73"/>
      <c r="P1259" s="70"/>
      <c r="Q1259" s="70"/>
      <c r="R1259" s="75"/>
      <c r="S1259" s="71"/>
    </row>
    <row r="1260" spans="1:19" x14ac:dyDescent="0.15">
      <c r="A1260" s="68"/>
      <c r="B1260" s="82"/>
      <c r="C1260" s="70"/>
      <c r="D1260" s="69"/>
      <c r="E1260" s="70"/>
      <c r="F1260" s="70"/>
      <c r="G1260" s="70"/>
      <c r="H1260" s="70"/>
      <c r="I1260" s="69"/>
      <c r="J1260" s="71"/>
      <c r="K1260" s="72"/>
      <c r="L1260" s="73"/>
      <c r="M1260" s="74"/>
      <c r="N1260" s="74"/>
      <c r="O1260" s="73"/>
      <c r="P1260" s="70"/>
      <c r="Q1260" s="70"/>
      <c r="R1260" s="75"/>
      <c r="S1260" s="71"/>
    </row>
    <row r="1261" spans="1:19" x14ac:dyDescent="0.15">
      <c r="A1261" s="68"/>
      <c r="B1261" s="82"/>
      <c r="C1261" s="70"/>
      <c r="D1261" s="69"/>
      <c r="E1261" s="70"/>
      <c r="F1261" s="70"/>
      <c r="G1261" s="70"/>
      <c r="H1261" s="70"/>
      <c r="I1261" s="69"/>
      <c r="J1261" s="71"/>
      <c r="K1261" s="72"/>
      <c r="L1261" s="73"/>
      <c r="M1261" s="74"/>
      <c r="N1261" s="74"/>
      <c r="O1261" s="73"/>
      <c r="P1261" s="70"/>
      <c r="Q1261" s="70"/>
      <c r="R1261" s="75"/>
      <c r="S1261" s="71"/>
    </row>
    <row r="1262" spans="1:19" x14ac:dyDescent="0.15">
      <c r="A1262" s="68"/>
      <c r="B1262" s="82"/>
      <c r="C1262" s="70"/>
      <c r="D1262" s="69"/>
      <c r="E1262" s="70"/>
      <c r="F1262" s="70"/>
      <c r="G1262" s="70"/>
      <c r="H1262" s="70"/>
      <c r="I1262" s="69"/>
      <c r="J1262" s="71"/>
      <c r="K1262" s="72"/>
      <c r="L1262" s="73"/>
      <c r="M1262" s="74"/>
      <c r="N1262" s="74"/>
      <c r="O1262" s="73"/>
      <c r="P1262" s="70"/>
      <c r="Q1262" s="70"/>
      <c r="R1262" s="75"/>
      <c r="S1262" s="71"/>
    </row>
    <row r="1263" spans="1:19" x14ac:dyDescent="0.15">
      <c r="A1263" s="68"/>
      <c r="B1263" s="82"/>
      <c r="C1263" s="70"/>
      <c r="D1263" s="69"/>
      <c r="E1263" s="70"/>
      <c r="F1263" s="70"/>
      <c r="G1263" s="70"/>
      <c r="H1263" s="70"/>
      <c r="I1263" s="69"/>
      <c r="J1263" s="71"/>
      <c r="K1263" s="72"/>
      <c r="L1263" s="73"/>
      <c r="M1263" s="74"/>
      <c r="N1263" s="74"/>
      <c r="O1263" s="73"/>
      <c r="P1263" s="70"/>
      <c r="Q1263" s="70"/>
      <c r="R1263" s="75"/>
      <c r="S1263" s="71"/>
    </row>
    <row r="1264" spans="1:19" x14ac:dyDescent="0.15">
      <c r="A1264" s="68"/>
      <c r="B1264" s="82"/>
      <c r="C1264" s="70"/>
      <c r="D1264" s="69"/>
      <c r="E1264" s="70"/>
      <c r="F1264" s="70"/>
      <c r="G1264" s="70"/>
      <c r="H1264" s="70"/>
      <c r="I1264" s="69"/>
      <c r="J1264" s="71"/>
      <c r="K1264" s="72"/>
      <c r="L1264" s="73"/>
      <c r="M1264" s="74"/>
      <c r="N1264" s="74"/>
      <c r="O1264" s="73"/>
      <c r="P1264" s="70"/>
      <c r="Q1264" s="70"/>
      <c r="R1264" s="75"/>
      <c r="S1264" s="71"/>
    </row>
    <row r="1265" spans="1:19" x14ac:dyDescent="0.15">
      <c r="A1265" s="68"/>
      <c r="B1265" s="82"/>
      <c r="C1265" s="70"/>
      <c r="D1265" s="69"/>
      <c r="E1265" s="70"/>
      <c r="F1265" s="70"/>
      <c r="G1265" s="70"/>
      <c r="H1265" s="70"/>
      <c r="I1265" s="69"/>
      <c r="J1265" s="71"/>
      <c r="K1265" s="72"/>
      <c r="L1265" s="73"/>
      <c r="M1265" s="74"/>
      <c r="N1265" s="74"/>
      <c r="O1265" s="73"/>
      <c r="P1265" s="70"/>
      <c r="Q1265" s="70"/>
      <c r="R1265" s="75"/>
      <c r="S1265" s="71"/>
    </row>
    <row r="1266" spans="1:19" x14ac:dyDescent="0.15">
      <c r="A1266" s="68"/>
      <c r="B1266" s="82"/>
      <c r="C1266" s="70"/>
      <c r="D1266" s="69"/>
      <c r="E1266" s="70"/>
      <c r="F1266" s="70"/>
      <c r="G1266" s="70"/>
      <c r="H1266" s="70"/>
      <c r="I1266" s="69"/>
      <c r="J1266" s="71"/>
      <c r="K1266" s="72"/>
      <c r="L1266" s="73"/>
      <c r="M1266" s="74"/>
      <c r="N1266" s="74"/>
      <c r="O1266" s="73"/>
      <c r="P1266" s="70"/>
      <c r="Q1266" s="70"/>
      <c r="R1266" s="75"/>
      <c r="S1266" s="71"/>
    </row>
    <row r="1267" spans="1:19" x14ac:dyDescent="0.15">
      <c r="A1267" s="68"/>
      <c r="B1267" s="82"/>
      <c r="C1267" s="70"/>
      <c r="D1267" s="69"/>
      <c r="E1267" s="70"/>
      <c r="F1267" s="70"/>
      <c r="G1267" s="70"/>
      <c r="H1267" s="70"/>
      <c r="I1267" s="69"/>
      <c r="J1267" s="71"/>
      <c r="K1267" s="72"/>
      <c r="L1267" s="73"/>
      <c r="M1267" s="74"/>
      <c r="N1267" s="74"/>
      <c r="O1267" s="73"/>
      <c r="P1267" s="70"/>
      <c r="Q1267" s="70"/>
      <c r="R1267" s="75"/>
      <c r="S1267" s="71"/>
    </row>
    <row r="1268" spans="1:19" x14ac:dyDescent="0.15">
      <c r="A1268" s="68"/>
      <c r="B1268" s="82"/>
      <c r="C1268" s="70"/>
      <c r="D1268" s="69"/>
      <c r="E1268" s="70"/>
      <c r="F1268" s="70"/>
      <c r="G1268" s="70"/>
      <c r="H1268" s="70"/>
      <c r="I1268" s="69"/>
      <c r="J1268" s="71"/>
      <c r="K1268" s="72"/>
      <c r="L1268" s="73"/>
      <c r="M1268" s="74"/>
      <c r="N1268" s="74"/>
      <c r="O1268" s="73"/>
      <c r="P1268" s="70"/>
      <c r="Q1268" s="70"/>
      <c r="R1268" s="75"/>
      <c r="S1268" s="71"/>
    </row>
    <row r="1269" spans="1:19" x14ac:dyDescent="0.15">
      <c r="A1269" s="68"/>
      <c r="B1269" s="82"/>
      <c r="C1269" s="70"/>
      <c r="D1269" s="69"/>
      <c r="E1269" s="70"/>
      <c r="F1269" s="70"/>
      <c r="G1269" s="70"/>
      <c r="H1269" s="70"/>
      <c r="I1269" s="69"/>
      <c r="J1269" s="71"/>
      <c r="K1269" s="72"/>
      <c r="L1269" s="73"/>
      <c r="M1269" s="74"/>
      <c r="N1269" s="74"/>
      <c r="O1269" s="73"/>
      <c r="P1269" s="70"/>
      <c r="Q1269" s="70"/>
      <c r="R1269" s="75"/>
      <c r="S1269" s="71"/>
    </row>
    <row r="1270" spans="1:19" x14ac:dyDescent="0.15">
      <c r="A1270" s="68"/>
      <c r="B1270" s="82"/>
      <c r="C1270" s="70"/>
      <c r="D1270" s="69"/>
      <c r="E1270" s="70"/>
      <c r="F1270" s="70"/>
      <c r="G1270" s="70"/>
      <c r="H1270" s="70"/>
      <c r="I1270" s="69"/>
      <c r="J1270" s="71"/>
      <c r="K1270" s="72"/>
      <c r="L1270" s="73"/>
      <c r="M1270" s="74"/>
      <c r="N1270" s="74"/>
      <c r="O1270" s="73"/>
      <c r="P1270" s="70"/>
      <c r="Q1270" s="70"/>
      <c r="R1270" s="75"/>
      <c r="S1270" s="71"/>
    </row>
    <row r="1271" spans="1:19" x14ac:dyDescent="0.15">
      <c r="A1271" s="68"/>
      <c r="B1271" s="82"/>
      <c r="C1271" s="70"/>
      <c r="D1271" s="69"/>
      <c r="E1271" s="70"/>
      <c r="F1271" s="70"/>
      <c r="G1271" s="70"/>
      <c r="H1271" s="70"/>
      <c r="I1271" s="69"/>
      <c r="J1271" s="71"/>
      <c r="K1271" s="72"/>
      <c r="L1271" s="73"/>
      <c r="M1271" s="74"/>
      <c r="N1271" s="74"/>
      <c r="O1271" s="73"/>
      <c r="P1271" s="70"/>
      <c r="Q1271" s="70"/>
      <c r="R1271" s="75"/>
      <c r="S1271" s="71"/>
    </row>
    <row r="1272" spans="1:19" x14ac:dyDescent="0.15">
      <c r="A1272" s="68"/>
      <c r="B1272" s="82"/>
      <c r="C1272" s="70"/>
      <c r="D1272" s="69"/>
      <c r="E1272" s="70"/>
      <c r="F1272" s="70"/>
      <c r="G1272" s="70"/>
      <c r="H1272" s="70"/>
      <c r="I1272" s="69"/>
      <c r="J1272" s="71"/>
      <c r="K1272" s="72"/>
      <c r="L1272" s="73"/>
      <c r="M1272" s="74"/>
      <c r="N1272" s="74"/>
      <c r="O1272" s="73"/>
      <c r="P1272" s="70"/>
      <c r="Q1272" s="70"/>
      <c r="R1272" s="75"/>
      <c r="S1272" s="71"/>
    </row>
    <row r="1273" spans="1:19" x14ac:dyDescent="0.15">
      <c r="A1273" s="68"/>
      <c r="B1273" s="82"/>
      <c r="C1273" s="70"/>
      <c r="D1273" s="69"/>
      <c r="E1273" s="70"/>
      <c r="F1273" s="70"/>
      <c r="G1273" s="70"/>
      <c r="H1273" s="70"/>
      <c r="I1273" s="69"/>
      <c r="J1273" s="71"/>
      <c r="K1273" s="72"/>
      <c r="L1273" s="73"/>
      <c r="M1273" s="74"/>
      <c r="N1273" s="74"/>
      <c r="O1273" s="73"/>
      <c r="P1273" s="70"/>
      <c r="Q1273" s="70"/>
      <c r="R1273" s="75"/>
      <c r="S1273" s="71"/>
    </row>
    <row r="1274" spans="1:19" x14ac:dyDescent="0.15">
      <c r="A1274" s="68"/>
      <c r="B1274" s="82"/>
      <c r="C1274" s="70"/>
      <c r="D1274" s="69"/>
      <c r="E1274" s="70"/>
      <c r="F1274" s="70"/>
      <c r="G1274" s="70"/>
      <c r="H1274" s="70"/>
      <c r="I1274" s="69"/>
      <c r="J1274" s="71"/>
      <c r="K1274" s="72"/>
      <c r="L1274" s="73"/>
      <c r="M1274" s="74"/>
      <c r="N1274" s="74"/>
      <c r="O1274" s="73"/>
      <c r="P1274" s="70"/>
      <c r="Q1274" s="70"/>
      <c r="R1274" s="75"/>
      <c r="S1274" s="71"/>
    </row>
    <row r="1275" spans="1:19" x14ac:dyDescent="0.15">
      <c r="A1275" s="68"/>
      <c r="B1275" s="82"/>
      <c r="C1275" s="70"/>
      <c r="D1275" s="69"/>
      <c r="E1275" s="70"/>
      <c r="F1275" s="70"/>
      <c r="G1275" s="70"/>
      <c r="H1275" s="70"/>
      <c r="I1275" s="69"/>
      <c r="J1275" s="71"/>
      <c r="K1275" s="72"/>
      <c r="L1275" s="73"/>
      <c r="M1275" s="74"/>
      <c r="N1275" s="74"/>
      <c r="O1275" s="73"/>
      <c r="P1275" s="70"/>
      <c r="Q1275" s="70"/>
      <c r="R1275" s="75"/>
      <c r="S1275" s="71"/>
    </row>
    <row r="1276" spans="1:19" x14ac:dyDescent="0.15">
      <c r="A1276" s="68"/>
      <c r="B1276" s="82"/>
      <c r="C1276" s="70"/>
      <c r="D1276" s="69"/>
      <c r="E1276" s="70"/>
      <c r="F1276" s="70"/>
      <c r="G1276" s="70"/>
      <c r="H1276" s="70"/>
      <c r="I1276" s="69"/>
      <c r="J1276" s="71"/>
      <c r="K1276" s="72"/>
      <c r="L1276" s="73"/>
      <c r="M1276" s="74"/>
      <c r="N1276" s="74"/>
      <c r="O1276" s="73"/>
      <c r="P1276" s="70"/>
      <c r="Q1276" s="70"/>
      <c r="R1276" s="75"/>
      <c r="S1276" s="71"/>
    </row>
    <row r="1277" spans="1:19" x14ac:dyDescent="0.15">
      <c r="A1277" s="68"/>
      <c r="B1277" s="82"/>
      <c r="C1277" s="70"/>
      <c r="D1277" s="69"/>
      <c r="E1277" s="70"/>
      <c r="F1277" s="70"/>
      <c r="G1277" s="70"/>
      <c r="H1277" s="70"/>
      <c r="I1277" s="69"/>
      <c r="J1277" s="71"/>
      <c r="K1277" s="72"/>
      <c r="L1277" s="73"/>
      <c r="M1277" s="74"/>
      <c r="N1277" s="74"/>
      <c r="O1277" s="73"/>
      <c r="P1277" s="70"/>
      <c r="Q1277" s="70"/>
      <c r="R1277" s="75"/>
      <c r="S1277" s="71"/>
    </row>
    <row r="1278" spans="1:19" x14ac:dyDescent="0.15">
      <c r="A1278" s="68"/>
      <c r="B1278" s="82"/>
      <c r="C1278" s="70"/>
      <c r="D1278" s="69"/>
      <c r="E1278" s="70"/>
      <c r="F1278" s="70"/>
      <c r="G1278" s="70"/>
      <c r="H1278" s="70"/>
      <c r="I1278" s="69"/>
      <c r="J1278" s="71"/>
      <c r="K1278" s="72"/>
      <c r="L1278" s="73"/>
      <c r="M1278" s="74"/>
      <c r="N1278" s="74"/>
      <c r="O1278" s="73"/>
      <c r="P1278" s="70"/>
      <c r="Q1278" s="70"/>
      <c r="R1278" s="75"/>
      <c r="S1278" s="71"/>
    </row>
    <row r="1279" spans="1:19" x14ac:dyDescent="0.15">
      <c r="A1279" s="68"/>
      <c r="B1279" s="82"/>
      <c r="C1279" s="70"/>
      <c r="D1279" s="69"/>
      <c r="E1279" s="70"/>
      <c r="F1279" s="70"/>
      <c r="G1279" s="70"/>
      <c r="H1279" s="70"/>
      <c r="I1279" s="69"/>
      <c r="J1279" s="71"/>
      <c r="K1279" s="72"/>
      <c r="L1279" s="73"/>
      <c r="M1279" s="74"/>
      <c r="N1279" s="74"/>
      <c r="O1279" s="73"/>
      <c r="P1279" s="70"/>
      <c r="Q1279" s="70"/>
      <c r="R1279" s="75"/>
      <c r="S1279" s="71"/>
    </row>
    <row r="1280" spans="1:19" x14ac:dyDescent="0.15">
      <c r="A1280" s="68"/>
      <c r="B1280" s="82"/>
      <c r="C1280" s="70"/>
      <c r="D1280" s="69"/>
      <c r="E1280" s="70"/>
      <c r="F1280" s="70"/>
      <c r="G1280" s="70"/>
      <c r="H1280" s="70"/>
      <c r="I1280" s="69"/>
      <c r="J1280" s="71"/>
      <c r="K1280" s="72"/>
      <c r="L1280" s="73"/>
      <c r="M1280" s="74"/>
      <c r="N1280" s="74"/>
      <c r="O1280" s="73"/>
      <c r="P1280" s="70"/>
      <c r="Q1280" s="70"/>
      <c r="R1280" s="75"/>
      <c r="S1280" s="71"/>
    </row>
    <row r="1281" spans="1:19" x14ac:dyDescent="0.15">
      <c r="A1281" s="68"/>
      <c r="B1281" s="82"/>
      <c r="C1281" s="70"/>
      <c r="D1281" s="69"/>
      <c r="E1281" s="70"/>
      <c r="F1281" s="70"/>
      <c r="G1281" s="70"/>
      <c r="H1281" s="70"/>
      <c r="I1281" s="69"/>
      <c r="J1281" s="71"/>
      <c r="K1281" s="72"/>
      <c r="L1281" s="73"/>
      <c r="M1281" s="74"/>
      <c r="N1281" s="74"/>
      <c r="O1281" s="73"/>
      <c r="P1281" s="70"/>
      <c r="Q1281" s="70"/>
      <c r="R1281" s="75"/>
      <c r="S1281" s="71"/>
    </row>
    <row r="1282" spans="1:19" x14ac:dyDescent="0.15">
      <c r="A1282" s="68"/>
      <c r="B1282" s="82"/>
      <c r="C1282" s="70"/>
      <c r="D1282" s="69"/>
      <c r="E1282" s="70"/>
      <c r="F1282" s="70"/>
      <c r="G1282" s="70"/>
      <c r="H1282" s="70"/>
      <c r="I1282" s="69"/>
      <c r="J1282" s="71"/>
      <c r="K1282" s="72"/>
      <c r="L1282" s="73"/>
      <c r="M1282" s="74"/>
      <c r="N1282" s="74"/>
      <c r="O1282" s="73"/>
      <c r="P1282" s="70"/>
      <c r="Q1282" s="70"/>
      <c r="R1282" s="75"/>
      <c r="S1282" s="71"/>
    </row>
    <row r="1283" spans="1:19" x14ac:dyDescent="0.15">
      <c r="A1283" s="68"/>
      <c r="B1283" s="82"/>
      <c r="C1283" s="70"/>
      <c r="D1283" s="69"/>
      <c r="E1283" s="70"/>
      <c r="F1283" s="70"/>
      <c r="G1283" s="70"/>
      <c r="H1283" s="70"/>
      <c r="I1283" s="69"/>
      <c r="J1283" s="71"/>
      <c r="K1283" s="72"/>
      <c r="L1283" s="73"/>
      <c r="M1283" s="74"/>
      <c r="N1283" s="74"/>
      <c r="O1283" s="73"/>
      <c r="P1283" s="70"/>
      <c r="Q1283" s="70"/>
      <c r="R1283" s="75"/>
      <c r="S1283" s="71"/>
    </row>
    <row r="1284" spans="1:19" x14ac:dyDescent="0.15">
      <c r="A1284" s="68"/>
      <c r="B1284" s="82"/>
      <c r="C1284" s="70"/>
      <c r="D1284" s="69"/>
      <c r="E1284" s="70"/>
      <c r="F1284" s="70"/>
      <c r="G1284" s="70"/>
      <c r="H1284" s="70"/>
      <c r="I1284" s="69"/>
      <c r="J1284" s="71"/>
      <c r="K1284" s="72"/>
      <c r="L1284" s="73"/>
      <c r="M1284" s="74"/>
      <c r="N1284" s="74"/>
      <c r="O1284" s="73"/>
      <c r="P1284" s="70"/>
      <c r="Q1284" s="70"/>
      <c r="R1284" s="75"/>
      <c r="S1284" s="71"/>
    </row>
    <row r="1285" spans="1:19" x14ac:dyDescent="0.15">
      <c r="A1285" s="68"/>
      <c r="B1285" s="82"/>
      <c r="C1285" s="70"/>
      <c r="D1285" s="69"/>
      <c r="E1285" s="70"/>
      <c r="F1285" s="70"/>
      <c r="G1285" s="70"/>
      <c r="H1285" s="70"/>
      <c r="I1285" s="69"/>
      <c r="J1285" s="71"/>
      <c r="K1285" s="72"/>
      <c r="L1285" s="73"/>
      <c r="M1285" s="74"/>
      <c r="N1285" s="74"/>
      <c r="O1285" s="73"/>
      <c r="P1285" s="70"/>
      <c r="Q1285" s="70"/>
      <c r="R1285" s="75"/>
      <c r="S1285" s="71"/>
    </row>
    <row r="1286" spans="1:19" x14ac:dyDescent="0.15">
      <c r="A1286" s="68"/>
      <c r="B1286" s="82"/>
      <c r="C1286" s="70"/>
      <c r="D1286" s="69"/>
      <c r="E1286" s="70"/>
      <c r="F1286" s="70"/>
      <c r="G1286" s="70"/>
      <c r="H1286" s="70"/>
      <c r="I1286" s="69"/>
      <c r="J1286" s="71"/>
      <c r="K1286" s="72"/>
      <c r="L1286" s="73"/>
      <c r="M1286" s="74"/>
      <c r="N1286" s="74"/>
      <c r="O1286" s="73"/>
      <c r="P1286" s="70"/>
      <c r="Q1286" s="70"/>
      <c r="R1286" s="75"/>
      <c r="S1286" s="71"/>
    </row>
    <row r="1287" spans="1:19" x14ac:dyDescent="0.15">
      <c r="A1287" s="68"/>
      <c r="B1287" s="82"/>
      <c r="C1287" s="70"/>
      <c r="D1287" s="69"/>
      <c r="E1287" s="70"/>
      <c r="F1287" s="70"/>
      <c r="G1287" s="70"/>
      <c r="H1287" s="70"/>
      <c r="I1287" s="69"/>
      <c r="J1287" s="71"/>
      <c r="K1287" s="72"/>
      <c r="L1287" s="73"/>
      <c r="M1287" s="74"/>
      <c r="N1287" s="74"/>
      <c r="O1287" s="73"/>
      <c r="P1287" s="70"/>
      <c r="Q1287" s="70"/>
      <c r="R1287" s="75"/>
      <c r="S1287" s="71"/>
    </row>
    <row r="1288" spans="1:19" x14ac:dyDescent="0.15">
      <c r="A1288" s="68"/>
      <c r="B1288" s="82"/>
      <c r="C1288" s="70"/>
      <c r="D1288" s="69"/>
      <c r="E1288" s="70"/>
      <c r="F1288" s="70"/>
      <c r="G1288" s="70"/>
      <c r="H1288" s="70"/>
      <c r="I1288" s="69"/>
      <c r="J1288" s="71"/>
      <c r="K1288" s="72"/>
      <c r="L1288" s="73"/>
      <c r="M1288" s="74"/>
      <c r="N1288" s="74"/>
      <c r="O1288" s="73"/>
      <c r="P1288" s="70"/>
      <c r="Q1288" s="70"/>
      <c r="R1288" s="75"/>
      <c r="S1288" s="71"/>
    </row>
    <row r="1289" spans="1:19" x14ac:dyDescent="0.15">
      <c r="A1289" s="68"/>
      <c r="B1289" s="82"/>
      <c r="C1289" s="70"/>
      <c r="D1289" s="69"/>
      <c r="E1289" s="70"/>
      <c r="F1289" s="70"/>
      <c r="G1289" s="70"/>
      <c r="H1289" s="70"/>
      <c r="I1289" s="69"/>
      <c r="J1289" s="71"/>
      <c r="K1289" s="72"/>
      <c r="L1289" s="73"/>
      <c r="M1289" s="74"/>
      <c r="N1289" s="74"/>
      <c r="O1289" s="73"/>
      <c r="P1289" s="70"/>
      <c r="Q1289" s="70"/>
      <c r="R1289" s="75"/>
      <c r="S1289" s="71"/>
    </row>
    <row r="1290" spans="1:19" x14ac:dyDescent="0.15">
      <c r="A1290" s="68"/>
      <c r="B1290" s="82"/>
      <c r="C1290" s="70"/>
      <c r="D1290" s="69"/>
      <c r="E1290" s="70"/>
      <c r="F1290" s="70"/>
      <c r="G1290" s="70"/>
      <c r="H1290" s="70"/>
      <c r="I1290" s="69"/>
      <c r="J1290" s="71"/>
      <c r="K1290" s="72"/>
      <c r="L1290" s="73"/>
      <c r="M1290" s="74"/>
      <c r="N1290" s="74"/>
      <c r="O1290" s="73"/>
      <c r="P1290" s="70"/>
      <c r="Q1290" s="70"/>
      <c r="R1290" s="75"/>
      <c r="S1290" s="71"/>
    </row>
    <row r="1291" spans="1:19" x14ac:dyDescent="0.15">
      <c r="A1291" s="68"/>
      <c r="B1291" s="82"/>
      <c r="C1291" s="70"/>
      <c r="D1291" s="69"/>
      <c r="E1291" s="70"/>
      <c r="F1291" s="70"/>
      <c r="G1291" s="70"/>
      <c r="H1291" s="70"/>
      <c r="I1291" s="69"/>
      <c r="J1291" s="71"/>
      <c r="K1291" s="72"/>
      <c r="L1291" s="73"/>
      <c r="M1291" s="74"/>
      <c r="N1291" s="74"/>
      <c r="O1291" s="73"/>
      <c r="P1291" s="70"/>
      <c r="Q1291" s="70"/>
      <c r="R1291" s="75"/>
      <c r="S1291" s="71"/>
    </row>
    <row r="1292" spans="1:19" x14ac:dyDescent="0.15">
      <c r="A1292" s="68"/>
      <c r="B1292" s="82"/>
      <c r="C1292" s="70"/>
      <c r="D1292" s="69"/>
      <c r="E1292" s="70"/>
      <c r="F1292" s="70"/>
      <c r="G1292" s="70"/>
      <c r="H1292" s="70"/>
      <c r="I1292" s="69"/>
      <c r="J1292" s="71"/>
      <c r="K1292" s="72"/>
      <c r="L1292" s="73"/>
      <c r="M1292" s="74"/>
      <c r="N1292" s="74"/>
      <c r="O1292" s="73"/>
      <c r="P1292" s="70"/>
      <c r="Q1292" s="70"/>
      <c r="R1292" s="75"/>
      <c r="S1292" s="71"/>
    </row>
    <row r="1293" spans="1:19" x14ac:dyDescent="0.15">
      <c r="A1293" s="68"/>
      <c r="B1293" s="82"/>
      <c r="C1293" s="70"/>
      <c r="D1293" s="69"/>
      <c r="E1293" s="70"/>
      <c r="F1293" s="70"/>
      <c r="G1293" s="70"/>
      <c r="H1293" s="70"/>
      <c r="I1293" s="69"/>
      <c r="J1293" s="71"/>
      <c r="K1293" s="72"/>
      <c r="L1293" s="73"/>
      <c r="M1293" s="74"/>
      <c r="N1293" s="74"/>
      <c r="O1293" s="73"/>
      <c r="P1293" s="70"/>
      <c r="Q1293" s="70"/>
      <c r="R1293" s="75"/>
      <c r="S1293" s="71"/>
    </row>
    <row r="1294" spans="1:19" x14ac:dyDescent="0.15">
      <c r="A1294" s="68"/>
      <c r="B1294" s="82"/>
      <c r="C1294" s="70"/>
      <c r="D1294" s="69"/>
      <c r="E1294" s="70"/>
      <c r="F1294" s="70"/>
      <c r="G1294" s="70"/>
      <c r="H1294" s="70"/>
      <c r="I1294" s="69"/>
      <c r="J1294" s="71"/>
      <c r="K1294" s="72"/>
      <c r="L1294" s="73"/>
      <c r="M1294" s="74"/>
      <c r="N1294" s="74"/>
      <c r="O1294" s="73"/>
      <c r="P1294" s="70"/>
      <c r="Q1294" s="70"/>
      <c r="R1294" s="75"/>
      <c r="S1294" s="71"/>
    </row>
    <row r="1295" spans="1:19" x14ac:dyDescent="0.15">
      <c r="A1295" s="68"/>
      <c r="B1295" s="82"/>
      <c r="C1295" s="70"/>
      <c r="D1295" s="69"/>
      <c r="E1295" s="70"/>
      <c r="F1295" s="70"/>
      <c r="G1295" s="70"/>
      <c r="H1295" s="70"/>
      <c r="I1295" s="69"/>
      <c r="J1295" s="71"/>
      <c r="K1295" s="72"/>
      <c r="L1295" s="73"/>
      <c r="M1295" s="74"/>
      <c r="N1295" s="74"/>
      <c r="O1295" s="73"/>
      <c r="P1295" s="70"/>
      <c r="Q1295" s="70"/>
      <c r="R1295" s="75"/>
      <c r="S1295" s="71"/>
    </row>
    <row r="1296" spans="1:19" x14ac:dyDescent="0.15">
      <c r="A1296" s="68"/>
      <c r="B1296" s="82"/>
      <c r="C1296" s="70"/>
      <c r="D1296" s="69"/>
      <c r="E1296" s="70"/>
      <c r="F1296" s="70"/>
      <c r="G1296" s="70"/>
      <c r="H1296" s="70"/>
      <c r="I1296" s="69"/>
      <c r="J1296" s="71"/>
      <c r="K1296" s="72"/>
      <c r="L1296" s="73"/>
      <c r="M1296" s="74"/>
      <c r="N1296" s="74"/>
      <c r="O1296" s="73"/>
      <c r="P1296" s="70"/>
      <c r="Q1296" s="70"/>
      <c r="R1296" s="75"/>
      <c r="S1296" s="71"/>
    </row>
    <row r="1297" spans="1:19" x14ac:dyDescent="0.15">
      <c r="A1297" s="68"/>
      <c r="B1297" s="82"/>
      <c r="C1297" s="70"/>
      <c r="D1297" s="69"/>
      <c r="E1297" s="70"/>
      <c r="F1297" s="70"/>
      <c r="G1297" s="70"/>
      <c r="H1297" s="70"/>
      <c r="I1297" s="69"/>
      <c r="J1297" s="71"/>
      <c r="K1297" s="72"/>
      <c r="L1297" s="73"/>
      <c r="M1297" s="74"/>
      <c r="N1297" s="74"/>
      <c r="O1297" s="73"/>
      <c r="P1297" s="70"/>
      <c r="Q1297" s="70"/>
      <c r="R1297" s="75"/>
      <c r="S1297" s="71"/>
    </row>
    <row r="1298" spans="1:19" x14ac:dyDescent="0.15">
      <c r="A1298" s="68"/>
      <c r="B1298" s="82"/>
      <c r="C1298" s="70"/>
      <c r="D1298" s="69"/>
      <c r="E1298" s="70"/>
      <c r="F1298" s="70"/>
      <c r="G1298" s="70"/>
      <c r="H1298" s="70"/>
      <c r="I1298" s="69"/>
      <c r="J1298" s="71"/>
      <c r="K1298" s="72"/>
      <c r="L1298" s="73"/>
      <c r="M1298" s="74"/>
      <c r="N1298" s="74"/>
      <c r="O1298" s="73"/>
      <c r="P1298" s="70"/>
      <c r="Q1298" s="70"/>
      <c r="R1298" s="75"/>
      <c r="S1298" s="71"/>
    </row>
    <row r="1299" spans="1:19" x14ac:dyDescent="0.15">
      <c r="A1299" s="68"/>
      <c r="B1299" s="82"/>
      <c r="C1299" s="70"/>
      <c r="D1299" s="69"/>
      <c r="E1299" s="70"/>
      <c r="F1299" s="70"/>
      <c r="G1299" s="70"/>
      <c r="H1299" s="70"/>
      <c r="I1299" s="69"/>
      <c r="J1299" s="71"/>
      <c r="K1299" s="72"/>
      <c r="L1299" s="73"/>
      <c r="M1299" s="74"/>
      <c r="N1299" s="74"/>
      <c r="O1299" s="73"/>
      <c r="P1299" s="70"/>
      <c r="Q1299" s="70"/>
      <c r="R1299" s="75"/>
      <c r="S1299" s="71"/>
    </row>
    <row r="1300" spans="1:19" x14ac:dyDescent="0.15">
      <c r="A1300" s="68"/>
      <c r="B1300" s="82"/>
      <c r="C1300" s="70"/>
      <c r="D1300" s="69"/>
      <c r="E1300" s="70"/>
      <c r="F1300" s="70"/>
      <c r="G1300" s="70"/>
      <c r="H1300" s="70"/>
      <c r="I1300" s="69"/>
      <c r="J1300" s="71"/>
      <c r="K1300" s="72"/>
      <c r="L1300" s="73"/>
      <c r="M1300" s="74"/>
      <c r="N1300" s="74"/>
      <c r="O1300" s="73"/>
      <c r="P1300" s="70"/>
      <c r="Q1300" s="70"/>
      <c r="R1300" s="75"/>
      <c r="S1300" s="71"/>
    </row>
    <row r="1301" spans="1:19" x14ac:dyDescent="0.15">
      <c r="A1301" s="68"/>
      <c r="B1301" s="82"/>
      <c r="C1301" s="70"/>
      <c r="D1301" s="69"/>
      <c r="E1301" s="70"/>
      <c r="F1301" s="70"/>
      <c r="G1301" s="70"/>
      <c r="H1301" s="70"/>
      <c r="I1301" s="69"/>
      <c r="J1301" s="71"/>
      <c r="K1301" s="72"/>
      <c r="L1301" s="73"/>
      <c r="M1301" s="74"/>
      <c r="N1301" s="74"/>
      <c r="O1301" s="73"/>
      <c r="P1301" s="70"/>
      <c r="Q1301" s="70"/>
      <c r="R1301" s="75"/>
      <c r="S1301" s="71"/>
    </row>
    <row r="1302" spans="1:19" x14ac:dyDescent="0.15">
      <c r="A1302" s="68"/>
      <c r="B1302" s="82"/>
      <c r="C1302" s="70"/>
      <c r="D1302" s="69"/>
      <c r="E1302" s="70"/>
      <c r="F1302" s="70"/>
      <c r="G1302" s="70"/>
      <c r="H1302" s="70"/>
      <c r="I1302" s="69"/>
      <c r="J1302" s="71"/>
      <c r="K1302" s="72"/>
      <c r="L1302" s="73"/>
      <c r="M1302" s="74"/>
      <c r="N1302" s="74"/>
      <c r="O1302" s="73"/>
      <c r="P1302" s="70"/>
      <c r="Q1302" s="70"/>
      <c r="R1302" s="75"/>
      <c r="S1302" s="71"/>
    </row>
    <row r="1303" spans="1:19" x14ac:dyDescent="0.15">
      <c r="A1303" s="68"/>
      <c r="B1303" s="82"/>
      <c r="C1303" s="70"/>
      <c r="D1303" s="69"/>
      <c r="E1303" s="70"/>
      <c r="F1303" s="70"/>
      <c r="G1303" s="70"/>
      <c r="H1303" s="70"/>
      <c r="I1303" s="69"/>
      <c r="J1303" s="71"/>
      <c r="K1303" s="72"/>
      <c r="L1303" s="73"/>
      <c r="M1303" s="74"/>
      <c r="N1303" s="74"/>
      <c r="O1303" s="73"/>
      <c r="P1303" s="70"/>
      <c r="Q1303" s="70"/>
      <c r="R1303" s="75"/>
      <c r="S1303" s="71"/>
    </row>
    <row r="1304" spans="1:19" x14ac:dyDescent="0.15">
      <c r="A1304" s="68"/>
      <c r="B1304" s="82"/>
      <c r="C1304" s="70"/>
      <c r="D1304" s="69"/>
      <c r="E1304" s="70"/>
      <c r="F1304" s="70"/>
      <c r="G1304" s="70"/>
      <c r="H1304" s="70"/>
      <c r="I1304" s="69"/>
      <c r="J1304" s="71"/>
      <c r="K1304" s="72"/>
      <c r="L1304" s="73"/>
      <c r="M1304" s="74"/>
      <c r="N1304" s="74"/>
      <c r="O1304" s="73"/>
      <c r="P1304" s="70"/>
      <c r="Q1304" s="70"/>
      <c r="R1304" s="75"/>
      <c r="S1304" s="71"/>
    </row>
    <row r="1305" spans="1:19" x14ac:dyDescent="0.15">
      <c r="A1305" s="68"/>
      <c r="B1305" s="82"/>
      <c r="C1305" s="70"/>
      <c r="D1305" s="69"/>
      <c r="E1305" s="70"/>
      <c r="F1305" s="70"/>
      <c r="G1305" s="70"/>
      <c r="H1305" s="70"/>
      <c r="I1305" s="69"/>
      <c r="J1305" s="71"/>
      <c r="K1305" s="72"/>
      <c r="L1305" s="73"/>
      <c r="M1305" s="74"/>
      <c r="N1305" s="74"/>
      <c r="O1305" s="73"/>
      <c r="P1305" s="70"/>
      <c r="Q1305" s="70"/>
      <c r="R1305" s="75"/>
      <c r="S1305" s="71"/>
    </row>
    <row r="1306" spans="1:19" x14ac:dyDescent="0.15">
      <c r="A1306" s="68"/>
      <c r="B1306" s="82"/>
      <c r="C1306" s="70"/>
      <c r="D1306" s="69"/>
      <c r="E1306" s="70"/>
      <c r="F1306" s="70"/>
      <c r="G1306" s="70"/>
      <c r="H1306" s="70"/>
      <c r="I1306" s="69"/>
      <c r="J1306" s="71"/>
      <c r="K1306" s="72"/>
      <c r="L1306" s="73"/>
      <c r="M1306" s="74"/>
      <c r="N1306" s="74"/>
      <c r="O1306" s="73"/>
      <c r="P1306" s="70"/>
      <c r="Q1306" s="70"/>
      <c r="R1306" s="75"/>
      <c r="S1306" s="71"/>
    </row>
    <row r="1307" spans="1:19" x14ac:dyDescent="0.15">
      <c r="A1307" s="68"/>
      <c r="B1307" s="82"/>
      <c r="C1307" s="70"/>
      <c r="D1307" s="69"/>
      <c r="E1307" s="70"/>
      <c r="F1307" s="70"/>
      <c r="G1307" s="70"/>
      <c r="H1307" s="70"/>
      <c r="I1307" s="69"/>
      <c r="J1307" s="71"/>
      <c r="K1307" s="72"/>
      <c r="L1307" s="73"/>
      <c r="M1307" s="74"/>
      <c r="N1307" s="74"/>
      <c r="O1307" s="73"/>
      <c r="P1307" s="70"/>
      <c r="Q1307" s="70"/>
      <c r="R1307" s="75"/>
      <c r="S1307" s="71"/>
    </row>
    <row r="1308" spans="1:19" x14ac:dyDescent="0.15">
      <c r="A1308" s="68"/>
      <c r="B1308" s="82"/>
      <c r="C1308" s="70"/>
      <c r="D1308" s="69"/>
      <c r="E1308" s="70"/>
      <c r="F1308" s="70"/>
      <c r="G1308" s="70"/>
      <c r="H1308" s="70"/>
      <c r="I1308" s="69"/>
      <c r="J1308" s="71"/>
      <c r="K1308" s="72"/>
      <c r="L1308" s="73"/>
      <c r="M1308" s="74"/>
      <c r="N1308" s="74"/>
      <c r="O1308" s="73"/>
      <c r="P1308" s="70"/>
      <c r="Q1308" s="70"/>
      <c r="R1308" s="75"/>
      <c r="S1308" s="71"/>
    </row>
    <row r="1309" spans="1:19" x14ac:dyDescent="0.15">
      <c r="A1309" s="68"/>
      <c r="B1309" s="82"/>
      <c r="C1309" s="70"/>
      <c r="D1309" s="69"/>
      <c r="E1309" s="70"/>
      <c r="F1309" s="70"/>
      <c r="G1309" s="70"/>
      <c r="H1309" s="70"/>
      <c r="I1309" s="69"/>
      <c r="J1309" s="71"/>
      <c r="K1309" s="72"/>
      <c r="L1309" s="73"/>
      <c r="M1309" s="74"/>
      <c r="N1309" s="74"/>
      <c r="O1309" s="73"/>
      <c r="P1309" s="70"/>
      <c r="Q1309" s="70"/>
      <c r="R1309" s="75"/>
      <c r="S1309" s="71"/>
    </row>
    <row r="1310" spans="1:19" x14ac:dyDescent="0.15">
      <c r="A1310" s="68"/>
      <c r="B1310" s="82"/>
      <c r="C1310" s="70"/>
      <c r="D1310" s="69"/>
      <c r="E1310" s="70"/>
      <c r="F1310" s="70"/>
      <c r="G1310" s="70"/>
      <c r="H1310" s="70"/>
      <c r="I1310" s="69"/>
      <c r="J1310" s="71"/>
      <c r="K1310" s="72"/>
      <c r="L1310" s="73"/>
      <c r="M1310" s="74"/>
      <c r="N1310" s="74"/>
      <c r="O1310" s="73"/>
      <c r="P1310" s="70"/>
      <c r="Q1310" s="70"/>
      <c r="R1310" s="75"/>
      <c r="S1310" s="71"/>
    </row>
    <row r="1311" spans="1:19" x14ac:dyDescent="0.15">
      <c r="A1311" s="68"/>
      <c r="B1311" s="82"/>
      <c r="C1311" s="70"/>
      <c r="D1311" s="69"/>
      <c r="E1311" s="70"/>
      <c r="F1311" s="70"/>
      <c r="G1311" s="70"/>
      <c r="H1311" s="70"/>
      <c r="I1311" s="69"/>
      <c r="J1311" s="71"/>
      <c r="K1311" s="72"/>
      <c r="L1311" s="73"/>
      <c r="M1311" s="74"/>
      <c r="N1311" s="74"/>
      <c r="O1311" s="73"/>
      <c r="P1311" s="70"/>
      <c r="Q1311" s="70"/>
      <c r="R1311" s="75"/>
      <c r="S1311" s="71"/>
    </row>
    <row r="1312" spans="1:19" x14ac:dyDescent="0.15">
      <c r="A1312" s="68"/>
      <c r="B1312" s="82"/>
      <c r="C1312" s="70"/>
      <c r="D1312" s="69"/>
      <c r="E1312" s="70"/>
      <c r="F1312" s="70"/>
      <c r="G1312" s="70"/>
      <c r="H1312" s="70"/>
      <c r="I1312" s="69"/>
      <c r="J1312" s="71"/>
      <c r="K1312" s="72"/>
      <c r="L1312" s="73"/>
      <c r="M1312" s="74"/>
      <c r="N1312" s="74"/>
      <c r="O1312" s="73"/>
      <c r="P1312" s="70"/>
      <c r="Q1312" s="70"/>
      <c r="R1312" s="75"/>
      <c r="S1312" s="71"/>
    </row>
    <row r="1313" spans="1:19" x14ac:dyDescent="0.15">
      <c r="A1313" s="68"/>
      <c r="B1313" s="82"/>
      <c r="C1313" s="70"/>
      <c r="D1313" s="69"/>
      <c r="E1313" s="70"/>
      <c r="F1313" s="70"/>
      <c r="G1313" s="70"/>
      <c r="H1313" s="70"/>
      <c r="I1313" s="69"/>
      <c r="J1313" s="71"/>
      <c r="K1313" s="72"/>
      <c r="L1313" s="73"/>
      <c r="M1313" s="74"/>
      <c r="N1313" s="74"/>
      <c r="O1313" s="73"/>
      <c r="P1313" s="70"/>
      <c r="Q1313" s="70"/>
      <c r="R1313" s="75"/>
      <c r="S1313" s="71"/>
    </row>
    <row r="1314" spans="1:19" x14ac:dyDescent="0.15">
      <c r="A1314" s="68"/>
      <c r="B1314" s="82"/>
      <c r="C1314" s="70"/>
      <c r="D1314" s="69"/>
      <c r="E1314" s="70"/>
      <c r="F1314" s="70"/>
      <c r="G1314" s="70"/>
      <c r="H1314" s="70"/>
      <c r="I1314" s="69"/>
      <c r="J1314" s="71"/>
      <c r="K1314" s="72"/>
      <c r="L1314" s="73"/>
      <c r="M1314" s="74"/>
      <c r="N1314" s="74"/>
      <c r="O1314" s="73"/>
      <c r="P1314" s="70"/>
      <c r="Q1314" s="70"/>
      <c r="R1314" s="75"/>
      <c r="S1314" s="71"/>
    </row>
    <row r="1315" spans="1:19" x14ac:dyDescent="0.15">
      <c r="A1315" s="68"/>
      <c r="B1315" s="82"/>
      <c r="C1315" s="70"/>
      <c r="D1315" s="69"/>
      <c r="E1315" s="70"/>
      <c r="F1315" s="70"/>
      <c r="G1315" s="70"/>
      <c r="H1315" s="70"/>
      <c r="I1315" s="69"/>
      <c r="J1315" s="71"/>
      <c r="K1315" s="72"/>
      <c r="L1315" s="73"/>
      <c r="M1315" s="74"/>
      <c r="N1315" s="74"/>
      <c r="O1315" s="73"/>
      <c r="P1315" s="70"/>
      <c r="Q1315" s="70"/>
      <c r="R1315" s="75"/>
      <c r="S1315" s="71"/>
    </row>
    <row r="1316" spans="1:19" x14ac:dyDescent="0.15">
      <c r="A1316" s="68"/>
      <c r="B1316" s="82"/>
      <c r="C1316" s="70"/>
      <c r="D1316" s="69"/>
      <c r="E1316" s="70"/>
      <c r="F1316" s="70"/>
      <c r="G1316" s="70"/>
      <c r="H1316" s="70"/>
      <c r="I1316" s="69"/>
      <c r="J1316" s="71"/>
      <c r="K1316" s="72"/>
      <c r="L1316" s="73"/>
      <c r="M1316" s="74"/>
      <c r="N1316" s="74"/>
      <c r="O1316" s="73"/>
      <c r="P1316" s="70"/>
      <c r="Q1316" s="70"/>
      <c r="R1316" s="75"/>
      <c r="S1316" s="71"/>
    </row>
    <row r="1317" spans="1:19" x14ac:dyDescent="0.15">
      <c r="A1317" s="68"/>
      <c r="B1317" s="82"/>
      <c r="C1317" s="70"/>
      <c r="D1317" s="69"/>
      <c r="E1317" s="70"/>
      <c r="F1317" s="70"/>
      <c r="G1317" s="70"/>
      <c r="H1317" s="70"/>
      <c r="I1317" s="69"/>
      <c r="J1317" s="71"/>
      <c r="K1317" s="72"/>
      <c r="L1317" s="73"/>
      <c r="M1317" s="74"/>
      <c r="N1317" s="74"/>
      <c r="O1317" s="73"/>
      <c r="P1317" s="70"/>
      <c r="Q1317" s="70"/>
      <c r="R1317" s="75"/>
      <c r="S1317" s="71"/>
    </row>
    <row r="1318" spans="1:19" x14ac:dyDescent="0.15">
      <c r="A1318" s="68"/>
      <c r="B1318" s="82"/>
      <c r="C1318" s="70"/>
      <c r="D1318" s="69"/>
      <c r="E1318" s="70"/>
      <c r="F1318" s="70"/>
      <c r="G1318" s="70"/>
      <c r="H1318" s="70"/>
      <c r="I1318" s="69"/>
      <c r="J1318" s="71"/>
      <c r="K1318" s="72"/>
      <c r="L1318" s="73"/>
      <c r="M1318" s="74"/>
      <c r="N1318" s="74"/>
      <c r="O1318" s="73"/>
      <c r="P1318" s="70"/>
      <c r="Q1318" s="70"/>
      <c r="R1318" s="75"/>
      <c r="S1318" s="71"/>
    </row>
    <row r="1319" spans="1:19" x14ac:dyDescent="0.15">
      <c r="A1319" s="68"/>
      <c r="B1319" s="82"/>
      <c r="C1319" s="70"/>
      <c r="D1319" s="69"/>
      <c r="E1319" s="70"/>
      <c r="F1319" s="70"/>
      <c r="G1319" s="70"/>
      <c r="H1319" s="70"/>
      <c r="I1319" s="69"/>
      <c r="J1319" s="71"/>
      <c r="K1319" s="72"/>
      <c r="L1319" s="73"/>
      <c r="M1319" s="74"/>
      <c r="N1319" s="74"/>
      <c r="O1319" s="73"/>
      <c r="P1319" s="70"/>
      <c r="Q1319" s="70"/>
      <c r="R1319" s="75"/>
      <c r="S1319" s="71"/>
    </row>
    <row r="1320" spans="1:19" x14ac:dyDescent="0.15">
      <c r="A1320" s="68"/>
      <c r="B1320" s="82"/>
      <c r="C1320" s="70"/>
      <c r="D1320" s="69"/>
      <c r="E1320" s="70"/>
      <c r="F1320" s="70"/>
      <c r="G1320" s="70"/>
      <c r="H1320" s="70"/>
      <c r="I1320" s="69"/>
      <c r="J1320" s="71"/>
      <c r="K1320" s="72"/>
      <c r="L1320" s="73"/>
      <c r="M1320" s="74"/>
      <c r="N1320" s="74"/>
      <c r="O1320" s="73"/>
      <c r="P1320" s="70"/>
      <c r="Q1320" s="70"/>
      <c r="R1320" s="75"/>
      <c r="S1320" s="71"/>
    </row>
    <row r="1321" spans="1:19" x14ac:dyDescent="0.15">
      <c r="A1321" s="68"/>
      <c r="B1321" s="82"/>
      <c r="C1321" s="70"/>
      <c r="D1321" s="69"/>
      <c r="E1321" s="70"/>
      <c r="F1321" s="70"/>
      <c r="G1321" s="70"/>
      <c r="H1321" s="70"/>
      <c r="I1321" s="69"/>
      <c r="J1321" s="71"/>
      <c r="K1321" s="72"/>
      <c r="L1321" s="73"/>
      <c r="M1321" s="74"/>
      <c r="N1321" s="74"/>
      <c r="O1321" s="73"/>
      <c r="P1321" s="70"/>
      <c r="Q1321" s="70"/>
      <c r="R1321" s="75"/>
      <c r="S1321" s="71"/>
    </row>
    <row r="1322" spans="1:19" x14ac:dyDescent="0.15">
      <c r="A1322" s="68"/>
      <c r="B1322" s="82"/>
      <c r="C1322" s="70"/>
      <c r="D1322" s="69"/>
      <c r="E1322" s="70"/>
      <c r="F1322" s="70"/>
      <c r="G1322" s="70"/>
      <c r="H1322" s="70"/>
      <c r="I1322" s="69"/>
      <c r="J1322" s="71"/>
      <c r="K1322" s="72"/>
      <c r="L1322" s="73"/>
      <c r="M1322" s="74"/>
      <c r="N1322" s="74"/>
      <c r="O1322" s="73"/>
      <c r="P1322" s="70"/>
      <c r="Q1322" s="70"/>
      <c r="R1322" s="75"/>
      <c r="S1322" s="71"/>
    </row>
    <row r="1323" spans="1:19" x14ac:dyDescent="0.15">
      <c r="A1323" s="68"/>
      <c r="B1323" s="82"/>
      <c r="C1323" s="70"/>
      <c r="D1323" s="69"/>
      <c r="E1323" s="70"/>
      <c r="F1323" s="70"/>
      <c r="G1323" s="70"/>
      <c r="H1323" s="70"/>
      <c r="I1323" s="69"/>
      <c r="J1323" s="71"/>
      <c r="K1323" s="72"/>
      <c r="L1323" s="73"/>
      <c r="M1323" s="74"/>
      <c r="N1323" s="74"/>
      <c r="O1323" s="73"/>
      <c r="P1323" s="70"/>
      <c r="Q1323" s="70"/>
      <c r="R1323" s="75"/>
      <c r="S1323" s="71"/>
    </row>
    <row r="1324" spans="1:19" x14ac:dyDescent="0.15">
      <c r="A1324" s="68"/>
      <c r="B1324" s="82"/>
      <c r="C1324" s="70"/>
      <c r="D1324" s="69"/>
      <c r="E1324" s="70"/>
      <c r="F1324" s="70"/>
      <c r="G1324" s="70"/>
      <c r="H1324" s="70"/>
      <c r="I1324" s="69"/>
      <c r="J1324" s="71"/>
      <c r="K1324" s="72"/>
      <c r="L1324" s="73"/>
      <c r="M1324" s="74"/>
      <c r="N1324" s="74"/>
      <c r="O1324" s="73"/>
      <c r="P1324" s="70"/>
      <c r="Q1324" s="70"/>
      <c r="R1324" s="75"/>
      <c r="S1324" s="71"/>
    </row>
    <row r="1325" spans="1:19" x14ac:dyDescent="0.15">
      <c r="A1325" s="68"/>
      <c r="B1325" s="82"/>
      <c r="C1325" s="70"/>
      <c r="D1325" s="69"/>
      <c r="E1325" s="70"/>
      <c r="F1325" s="70"/>
      <c r="G1325" s="70"/>
      <c r="H1325" s="70"/>
      <c r="I1325" s="69"/>
      <c r="J1325" s="71"/>
      <c r="K1325" s="72"/>
      <c r="L1325" s="73"/>
      <c r="M1325" s="74"/>
      <c r="N1325" s="74"/>
      <c r="O1325" s="73"/>
      <c r="P1325" s="70"/>
      <c r="Q1325" s="70"/>
      <c r="R1325" s="75"/>
      <c r="S1325" s="71"/>
    </row>
    <row r="1326" spans="1:19" x14ac:dyDescent="0.15">
      <c r="A1326" s="68"/>
      <c r="B1326" s="82"/>
      <c r="C1326" s="70"/>
      <c r="D1326" s="69"/>
      <c r="E1326" s="70"/>
      <c r="F1326" s="70"/>
      <c r="G1326" s="70"/>
      <c r="H1326" s="70"/>
      <c r="I1326" s="69"/>
      <c r="J1326" s="71"/>
      <c r="K1326" s="72"/>
      <c r="L1326" s="73"/>
      <c r="M1326" s="74"/>
      <c r="N1326" s="74"/>
      <c r="O1326" s="73"/>
      <c r="P1326" s="70"/>
      <c r="Q1326" s="70"/>
      <c r="R1326" s="75"/>
      <c r="S1326" s="71"/>
    </row>
    <row r="1327" spans="1:19" x14ac:dyDescent="0.15">
      <c r="A1327" s="68"/>
      <c r="B1327" s="82"/>
      <c r="C1327" s="70"/>
      <c r="D1327" s="69"/>
      <c r="E1327" s="70"/>
      <c r="F1327" s="70"/>
      <c r="G1327" s="70"/>
      <c r="H1327" s="70"/>
      <c r="I1327" s="69"/>
      <c r="J1327" s="71"/>
      <c r="K1327" s="72"/>
      <c r="L1327" s="73"/>
      <c r="M1327" s="74"/>
      <c r="N1327" s="74"/>
      <c r="O1327" s="73"/>
      <c r="P1327" s="70"/>
      <c r="Q1327" s="70"/>
      <c r="R1327" s="75"/>
      <c r="S1327" s="71"/>
    </row>
    <row r="1328" spans="1:19" x14ac:dyDescent="0.15">
      <c r="A1328" s="68"/>
      <c r="B1328" s="82"/>
      <c r="C1328" s="70"/>
      <c r="D1328" s="69"/>
      <c r="E1328" s="70"/>
      <c r="F1328" s="70"/>
      <c r="G1328" s="70"/>
      <c r="H1328" s="70"/>
      <c r="I1328" s="69"/>
      <c r="J1328" s="71"/>
      <c r="K1328" s="72"/>
      <c r="L1328" s="73"/>
      <c r="M1328" s="74"/>
      <c r="N1328" s="74"/>
      <c r="O1328" s="73"/>
      <c r="P1328" s="70"/>
      <c r="Q1328" s="70"/>
      <c r="R1328" s="75"/>
      <c r="S1328" s="71"/>
    </row>
    <row r="1329" spans="1:19" x14ac:dyDescent="0.15">
      <c r="A1329" s="68"/>
      <c r="B1329" s="82"/>
      <c r="C1329" s="70"/>
      <c r="D1329" s="69"/>
      <c r="E1329" s="70"/>
      <c r="F1329" s="70"/>
      <c r="G1329" s="70"/>
      <c r="H1329" s="70"/>
      <c r="I1329" s="69"/>
      <c r="J1329" s="71"/>
      <c r="K1329" s="72"/>
      <c r="L1329" s="73"/>
      <c r="M1329" s="74"/>
      <c r="N1329" s="74"/>
      <c r="O1329" s="73"/>
      <c r="P1329" s="70"/>
      <c r="Q1329" s="70"/>
      <c r="R1329" s="75"/>
      <c r="S1329" s="71"/>
    </row>
    <row r="1330" spans="1:19" x14ac:dyDescent="0.15">
      <c r="A1330" s="68"/>
      <c r="B1330" s="82"/>
      <c r="C1330" s="70"/>
      <c r="D1330" s="69"/>
      <c r="E1330" s="70"/>
      <c r="F1330" s="70"/>
      <c r="G1330" s="70"/>
      <c r="H1330" s="70"/>
      <c r="I1330" s="69"/>
      <c r="J1330" s="71"/>
      <c r="K1330" s="72"/>
      <c r="L1330" s="73"/>
      <c r="M1330" s="74"/>
      <c r="N1330" s="74"/>
      <c r="O1330" s="73"/>
      <c r="P1330" s="70"/>
      <c r="Q1330" s="70"/>
      <c r="R1330" s="75"/>
      <c r="S1330" s="71"/>
    </row>
    <row r="1331" spans="1:19" x14ac:dyDescent="0.15">
      <c r="A1331" s="68"/>
      <c r="B1331" s="82"/>
      <c r="C1331" s="70"/>
      <c r="D1331" s="69"/>
      <c r="E1331" s="70"/>
      <c r="F1331" s="70"/>
      <c r="G1331" s="70"/>
      <c r="H1331" s="70"/>
      <c r="I1331" s="69"/>
      <c r="J1331" s="71"/>
      <c r="K1331" s="72"/>
      <c r="L1331" s="73"/>
      <c r="M1331" s="74"/>
      <c r="N1331" s="74"/>
      <c r="O1331" s="73"/>
      <c r="P1331" s="70"/>
      <c r="Q1331" s="70"/>
      <c r="R1331" s="75"/>
      <c r="S1331" s="71"/>
    </row>
    <row r="1332" spans="1:19" x14ac:dyDescent="0.15">
      <c r="A1332" s="68"/>
      <c r="B1332" s="82"/>
      <c r="C1332" s="70"/>
      <c r="D1332" s="69"/>
      <c r="E1332" s="70"/>
      <c r="F1332" s="70"/>
      <c r="G1332" s="70"/>
      <c r="H1332" s="70"/>
      <c r="I1332" s="69"/>
      <c r="J1332" s="71"/>
      <c r="K1332" s="72"/>
      <c r="L1332" s="73"/>
      <c r="M1332" s="74"/>
      <c r="N1332" s="74"/>
      <c r="O1332" s="73"/>
      <c r="P1332" s="70"/>
      <c r="Q1332" s="70"/>
      <c r="R1332" s="75"/>
      <c r="S1332" s="71"/>
    </row>
    <row r="1333" spans="1:19" x14ac:dyDescent="0.15">
      <c r="A1333" s="68"/>
      <c r="B1333" s="82"/>
      <c r="C1333" s="70"/>
      <c r="D1333" s="69"/>
      <c r="E1333" s="70"/>
      <c r="F1333" s="70"/>
      <c r="G1333" s="70"/>
      <c r="H1333" s="70"/>
      <c r="I1333" s="69"/>
      <c r="J1333" s="71"/>
      <c r="K1333" s="72"/>
      <c r="L1333" s="73"/>
      <c r="M1333" s="74"/>
      <c r="N1333" s="74"/>
      <c r="O1333" s="73"/>
      <c r="P1333" s="70"/>
      <c r="Q1333" s="70"/>
      <c r="R1333" s="75"/>
      <c r="S1333" s="71"/>
    </row>
    <row r="1334" spans="1:19" x14ac:dyDescent="0.15">
      <c r="A1334" s="68"/>
      <c r="B1334" s="82"/>
      <c r="C1334" s="70"/>
      <c r="D1334" s="69"/>
      <c r="E1334" s="70"/>
      <c r="F1334" s="70"/>
      <c r="G1334" s="70"/>
      <c r="H1334" s="70"/>
      <c r="I1334" s="69"/>
      <c r="J1334" s="71"/>
      <c r="K1334" s="72"/>
      <c r="L1334" s="73"/>
      <c r="M1334" s="74"/>
      <c r="N1334" s="74"/>
      <c r="O1334" s="73"/>
      <c r="P1334" s="70"/>
      <c r="Q1334" s="70"/>
      <c r="R1334" s="75"/>
      <c r="S1334" s="71"/>
    </row>
    <row r="1335" spans="1:19" x14ac:dyDescent="0.15">
      <c r="A1335" s="68"/>
      <c r="B1335" s="82"/>
      <c r="C1335" s="70"/>
      <c r="D1335" s="69"/>
      <c r="E1335" s="70"/>
      <c r="F1335" s="70"/>
      <c r="G1335" s="70"/>
      <c r="H1335" s="70"/>
      <c r="I1335" s="69"/>
      <c r="J1335" s="71"/>
      <c r="K1335" s="72"/>
      <c r="L1335" s="73"/>
      <c r="M1335" s="74"/>
      <c r="N1335" s="74"/>
      <c r="O1335" s="73"/>
      <c r="P1335" s="70"/>
      <c r="Q1335" s="70"/>
      <c r="R1335" s="75"/>
      <c r="S1335" s="71"/>
    </row>
    <row r="1336" spans="1:19" x14ac:dyDescent="0.15">
      <c r="A1336" s="68"/>
      <c r="B1336" s="82"/>
      <c r="C1336" s="70"/>
      <c r="D1336" s="69"/>
      <c r="E1336" s="70"/>
      <c r="F1336" s="70"/>
      <c r="G1336" s="70"/>
      <c r="H1336" s="70"/>
      <c r="I1336" s="69"/>
      <c r="J1336" s="71"/>
      <c r="K1336" s="72"/>
      <c r="L1336" s="73"/>
      <c r="M1336" s="74"/>
      <c r="N1336" s="74"/>
      <c r="O1336" s="73"/>
      <c r="P1336" s="70"/>
      <c r="Q1336" s="70"/>
      <c r="R1336" s="75"/>
      <c r="S1336" s="71"/>
    </row>
    <row r="1337" spans="1:19" x14ac:dyDescent="0.15">
      <c r="A1337" s="68"/>
      <c r="B1337" s="82"/>
      <c r="C1337" s="70"/>
      <c r="D1337" s="69"/>
      <c r="E1337" s="70"/>
      <c r="F1337" s="70"/>
      <c r="G1337" s="70"/>
      <c r="H1337" s="70"/>
      <c r="I1337" s="69"/>
      <c r="J1337" s="71"/>
      <c r="K1337" s="72"/>
      <c r="L1337" s="73"/>
      <c r="M1337" s="74"/>
      <c r="N1337" s="74"/>
      <c r="O1337" s="73"/>
      <c r="P1337" s="70"/>
      <c r="Q1337" s="70"/>
      <c r="R1337" s="75"/>
      <c r="S1337" s="71"/>
    </row>
    <row r="1338" spans="1:19" x14ac:dyDescent="0.15">
      <c r="A1338" s="68"/>
      <c r="B1338" s="82"/>
      <c r="C1338" s="70"/>
      <c r="D1338" s="69"/>
      <c r="E1338" s="70"/>
      <c r="F1338" s="70"/>
      <c r="G1338" s="70"/>
      <c r="H1338" s="70"/>
      <c r="I1338" s="69"/>
      <c r="J1338" s="71"/>
      <c r="K1338" s="72"/>
      <c r="L1338" s="73"/>
      <c r="M1338" s="74"/>
      <c r="N1338" s="74"/>
      <c r="O1338" s="73"/>
      <c r="P1338" s="70"/>
      <c r="Q1338" s="70"/>
      <c r="R1338" s="75"/>
      <c r="S1338" s="71"/>
    </row>
    <row r="1339" spans="1:19" x14ac:dyDescent="0.15">
      <c r="A1339" s="68"/>
      <c r="B1339" s="82"/>
      <c r="C1339" s="70"/>
      <c r="D1339" s="69"/>
      <c r="E1339" s="70"/>
      <c r="F1339" s="70"/>
      <c r="G1339" s="70"/>
      <c r="H1339" s="70"/>
      <c r="I1339" s="69"/>
      <c r="J1339" s="71"/>
      <c r="K1339" s="72"/>
      <c r="L1339" s="73"/>
      <c r="M1339" s="74"/>
      <c r="N1339" s="74"/>
      <c r="O1339" s="73"/>
      <c r="P1339" s="70"/>
      <c r="Q1339" s="70"/>
      <c r="R1339" s="75"/>
      <c r="S1339" s="71"/>
    </row>
    <row r="1340" spans="1:19" x14ac:dyDescent="0.15">
      <c r="A1340" s="68"/>
      <c r="B1340" s="82"/>
      <c r="C1340" s="70"/>
      <c r="D1340" s="69"/>
      <c r="E1340" s="70"/>
      <c r="F1340" s="70"/>
      <c r="G1340" s="70"/>
      <c r="H1340" s="70"/>
      <c r="I1340" s="69"/>
      <c r="J1340" s="71"/>
      <c r="K1340" s="72"/>
      <c r="L1340" s="73"/>
      <c r="M1340" s="74"/>
      <c r="N1340" s="74"/>
      <c r="O1340" s="73"/>
      <c r="P1340" s="70"/>
      <c r="Q1340" s="70"/>
      <c r="R1340" s="75"/>
      <c r="S1340" s="71"/>
    </row>
    <row r="1341" spans="1:19" x14ac:dyDescent="0.15">
      <c r="A1341" s="68"/>
      <c r="B1341" s="82"/>
      <c r="C1341" s="70"/>
      <c r="D1341" s="69"/>
      <c r="E1341" s="70"/>
      <c r="F1341" s="70"/>
      <c r="G1341" s="70"/>
      <c r="H1341" s="70"/>
      <c r="I1341" s="69"/>
      <c r="J1341" s="71"/>
      <c r="K1341" s="72"/>
      <c r="L1341" s="73"/>
      <c r="M1341" s="74"/>
      <c r="N1341" s="74"/>
      <c r="O1341" s="73"/>
      <c r="P1341" s="70"/>
      <c r="Q1341" s="70"/>
      <c r="R1341" s="75"/>
      <c r="S1341" s="71"/>
    </row>
    <row r="1342" spans="1:19" x14ac:dyDescent="0.15">
      <c r="A1342" s="68"/>
      <c r="B1342" s="82"/>
      <c r="C1342" s="70"/>
      <c r="D1342" s="69"/>
      <c r="E1342" s="70"/>
      <c r="F1342" s="70"/>
      <c r="G1342" s="70"/>
      <c r="H1342" s="70"/>
      <c r="I1342" s="69"/>
      <c r="J1342" s="71"/>
      <c r="K1342" s="72"/>
      <c r="L1342" s="73"/>
      <c r="M1342" s="74"/>
      <c r="N1342" s="74"/>
      <c r="O1342" s="73"/>
      <c r="P1342" s="70"/>
      <c r="Q1342" s="70"/>
      <c r="R1342" s="75"/>
      <c r="S1342" s="71"/>
    </row>
    <row r="1343" spans="1:19" x14ac:dyDescent="0.15">
      <c r="A1343" s="68"/>
      <c r="B1343" s="82"/>
      <c r="C1343" s="70"/>
      <c r="D1343" s="69"/>
      <c r="E1343" s="70"/>
      <c r="F1343" s="70"/>
      <c r="G1343" s="70"/>
      <c r="H1343" s="70"/>
      <c r="I1343" s="69"/>
      <c r="J1343" s="71"/>
      <c r="K1343" s="72"/>
      <c r="L1343" s="73"/>
      <c r="M1343" s="74"/>
      <c r="N1343" s="74"/>
      <c r="O1343" s="73"/>
      <c r="P1343" s="70"/>
      <c r="Q1343" s="70"/>
      <c r="R1343" s="75"/>
      <c r="S1343" s="71"/>
    </row>
    <row r="1344" spans="1:19" x14ac:dyDescent="0.15">
      <c r="A1344" s="68"/>
      <c r="B1344" s="82"/>
      <c r="C1344" s="70"/>
      <c r="D1344" s="69"/>
      <c r="E1344" s="70"/>
      <c r="F1344" s="70"/>
      <c r="G1344" s="70"/>
      <c r="H1344" s="70"/>
      <c r="I1344" s="69"/>
      <c r="J1344" s="71"/>
      <c r="K1344" s="72"/>
      <c r="L1344" s="73"/>
      <c r="M1344" s="74"/>
      <c r="N1344" s="74"/>
      <c r="O1344" s="73"/>
      <c r="P1344" s="70"/>
      <c r="Q1344" s="70"/>
      <c r="R1344" s="75"/>
      <c r="S1344" s="71"/>
    </row>
    <row r="1345" spans="1:19" x14ac:dyDescent="0.15">
      <c r="A1345" s="68"/>
      <c r="B1345" s="82"/>
      <c r="C1345" s="70"/>
      <c r="D1345" s="69"/>
      <c r="E1345" s="70"/>
      <c r="F1345" s="70"/>
      <c r="G1345" s="70"/>
      <c r="H1345" s="70"/>
      <c r="I1345" s="69"/>
      <c r="J1345" s="71"/>
      <c r="K1345" s="72"/>
      <c r="L1345" s="73"/>
      <c r="M1345" s="74"/>
      <c r="N1345" s="74"/>
      <c r="O1345" s="73"/>
      <c r="P1345" s="70"/>
      <c r="Q1345" s="70"/>
      <c r="R1345" s="75"/>
      <c r="S1345" s="71"/>
    </row>
    <row r="1346" spans="1:19" x14ac:dyDescent="0.15">
      <c r="A1346" s="68"/>
      <c r="B1346" s="82"/>
      <c r="C1346" s="70"/>
      <c r="D1346" s="69"/>
      <c r="E1346" s="70"/>
      <c r="F1346" s="70"/>
      <c r="G1346" s="70"/>
      <c r="H1346" s="70"/>
      <c r="I1346" s="69"/>
      <c r="J1346" s="71"/>
      <c r="K1346" s="72"/>
      <c r="L1346" s="73"/>
      <c r="M1346" s="74"/>
      <c r="N1346" s="74"/>
      <c r="O1346" s="73"/>
      <c r="P1346" s="70"/>
      <c r="Q1346" s="70"/>
      <c r="R1346" s="75"/>
      <c r="S1346" s="71"/>
    </row>
    <row r="1347" spans="1:19" x14ac:dyDescent="0.15">
      <c r="A1347" s="68"/>
      <c r="B1347" s="82"/>
      <c r="C1347" s="70"/>
      <c r="D1347" s="69"/>
      <c r="E1347" s="70"/>
      <c r="F1347" s="70"/>
      <c r="G1347" s="70"/>
      <c r="H1347" s="70"/>
      <c r="I1347" s="69"/>
      <c r="J1347" s="71"/>
      <c r="K1347" s="72"/>
      <c r="L1347" s="73"/>
      <c r="M1347" s="74"/>
      <c r="N1347" s="74"/>
      <c r="O1347" s="73"/>
      <c r="P1347" s="70"/>
      <c r="Q1347" s="70"/>
      <c r="R1347" s="75"/>
      <c r="S1347" s="71"/>
    </row>
    <row r="1348" spans="1:19" x14ac:dyDescent="0.15">
      <c r="A1348" s="68"/>
      <c r="B1348" s="82"/>
      <c r="C1348" s="70"/>
      <c r="D1348" s="69"/>
      <c r="E1348" s="70"/>
      <c r="F1348" s="70"/>
      <c r="G1348" s="70"/>
      <c r="H1348" s="70"/>
      <c r="I1348" s="69"/>
      <c r="J1348" s="71"/>
      <c r="K1348" s="72"/>
      <c r="L1348" s="73"/>
      <c r="M1348" s="74"/>
      <c r="N1348" s="74"/>
      <c r="O1348" s="73"/>
      <c r="P1348" s="70"/>
      <c r="Q1348" s="70"/>
      <c r="R1348" s="75"/>
      <c r="S1348" s="71"/>
    </row>
    <row r="1349" spans="1:19" x14ac:dyDescent="0.15">
      <c r="A1349" s="68"/>
      <c r="B1349" s="82"/>
      <c r="C1349" s="70"/>
      <c r="D1349" s="69"/>
      <c r="E1349" s="70"/>
      <c r="F1349" s="70"/>
      <c r="G1349" s="70"/>
      <c r="H1349" s="70"/>
      <c r="I1349" s="69"/>
      <c r="J1349" s="71"/>
      <c r="K1349" s="72"/>
      <c r="L1349" s="73"/>
      <c r="M1349" s="74"/>
      <c r="N1349" s="74"/>
      <c r="O1349" s="73"/>
      <c r="P1349" s="70"/>
      <c r="Q1349" s="70"/>
      <c r="R1349" s="75"/>
      <c r="S1349" s="71"/>
    </row>
    <row r="1350" spans="1:19" x14ac:dyDescent="0.15">
      <c r="A1350" s="68"/>
      <c r="B1350" s="82"/>
      <c r="C1350" s="70"/>
      <c r="D1350" s="69"/>
      <c r="E1350" s="70"/>
      <c r="F1350" s="70"/>
      <c r="G1350" s="70"/>
      <c r="H1350" s="70"/>
      <c r="I1350" s="69"/>
      <c r="J1350" s="71"/>
      <c r="K1350" s="72"/>
      <c r="L1350" s="73"/>
      <c r="M1350" s="74"/>
      <c r="N1350" s="74"/>
      <c r="O1350" s="73"/>
      <c r="P1350" s="70"/>
      <c r="Q1350" s="70"/>
      <c r="R1350" s="75"/>
      <c r="S1350" s="71"/>
    </row>
    <row r="1351" spans="1:19" x14ac:dyDescent="0.15">
      <c r="A1351" s="68"/>
      <c r="B1351" s="82"/>
      <c r="C1351" s="70"/>
      <c r="D1351" s="69"/>
      <c r="E1351" s="70"/>
      <c r="F1351" s="70"/>
      <c r="G1351" s="70"/>
      <c r="H1351" s="70"/>
      <c r="I1351" s="69"/>
      <c r="J1351" s="71"/>
      <c r="K1351" s="72"/>
      <c r="L1351" s="73"/>
      <c r="M1351" s="74"/>
      <c r="N1351" s="74"/>
      <c r="O1351" s="73"/>
      <c r="P1351" s="70"/>
      <c r="Q1351" s="70"/>
      <c r="R1351" s="75"/>
      <c r="S1351" s="71"/>
    </row>
    <row r="1352" spans="1:19" x14ac:dyDescent="0.15">
      <c r="A1352" s="68"/>
      <c r="B1352" s="82"/>
      <c r="C1352" s="70"/>
      <c r="D1352" s="69"/>
      <c r="E1352" s="70"/>
      <c r="F1352" s="70"/>
      <c r="G1352" s="70"/>
      <c r="H1352" s="70"/>
      <c r="I1352" s="69"/>
      <c r="J1352" s="71"/>
      <c r="K1352" s="72"/>
      <c r="L1352" s="73"/>
      <c r="M1352" s="74"/>
      <c r="N1352" s="74"/>
      <c r="O1352" s="73"/>
      <c r="P1352" s="70"/>
      <c r="Q1352" s="70"/>
      <c r="R1352" s="75"/>
      <c r="S1352" s="71"/>
    </row>
    <row r="1353" spans="1:19" x14ac:dyDescent="0.15">
      <c r="A1353" s="68"/>
      <c r="B1353" s="82"/>
      <c r="C1353" s="70"/>
      <c r="D1353" s="69"/>
      <c r="E1353" s="70"/>
      <c r="F1353" s="70"/>
      <c r="G1353" s="70"/>
      <c r="H1353" s="70"/>
      <c r="I1353" s="69"/>
      <c r="J1353" s="71"/>
      <c r="K1353" s="72"/>
      <c r="L1353" s="73"/>
      <c r="M1353" s="74"/>
      <c r="N1353" s="74"/>
      <c r="O1353" s="73"/>
      <c r="P1353" s="70"/>
      <c r="Q1353" s="70"/>
      <c r="R1353" s="75"/>
      <c r="S1353" s="71"/>
    </row>
    <row r="1354" spans="1:19" x14ac:dyDescent="0.15">
      <c r="A1354" s="68"/>
      <c r="B1354" s="82"/>
      <c r="C1354" s="70"/>
      <c r="D1354" s="69"/>
      <c r="E1354" s="70"/>
      <c r="F1354" s="70"/>
      <c r="G1354" s="70"/>
      <c r="H1354" s="70"/>
      <c r="I1354" s="69"/>
      <c r="J1354" s="71"/>
      <c r="K1354" s="72"/>
      <c r="L1354" s="73"/>
      <c r="M1354" s="74"/>
      <c r="N1354" s="74"/>
      <c r="O1354" s="73"/>
      <c r="P1354" s="70"/>
      <c r="Q1354" s="70"/>
      <c r="R1354" s="75"/>
      <c r="S1354" s="71"/>
    </row>
    <row r="1355" spans="1:19" x14ac:dyDescent="0.15">
      <c r="A1355" s="68"/>
      <c r="B1355" s="82"/>
      <c r="C1355" s="70"/>
      <c r="D1355" s="69"/>
      <c r="E1355" s="70"/>
      <c r="F1355" s="70"/>
      <c r="G1355" s="70"/>
      <c r="H1355" s="70"/>
      <c r="I1355" s="69"/>
      <c r="J1355" s="71"/>
      <c r="K1355" s="72"/>
      <c r="L1355" s="73"/>
      <c r="M1355" s="74"/>
      <c r="N1355" s="74"/>
      <c r="O1355" s="73"/>
      <c r="P1355" s="70"/>
      <c r="Q1355" s="70"/>
      <c r="R1355" s="75"/>
      <c r="S1355" s="71"/>
    </row>
    <row r="1356" spans="1:19" x14ac:dyDescent="0.15">
      <c r="A1356" s="68"/>
      <c r="B1356" s="82"/>
      <c r="C1356" s="70"/>
      <c r="D1356" s="69"/>
      <c r="E1356" s="70"/>
      <c r="F1356" s="70"/>
      <c r="G1356" s="70"/>
      <c r="H1356" s="70"/>
      <c r="I1356" s="69"/>
      <c r="J1356" s="71"/>
      <c r="K1356" s="72"/>
      <c r="L1356" s="73"/>
      <c r="M1356" s="74"/>
      <c r="N1356" s="74"/>
      <c r="O1356" s="73"/>
      <c r="P1356" s="70"/>
      <c r="Q1356" s="70"/>
      <c r="R1356" s="75"/>
      <c r="S1356" s="71"/>
    </row>
    <row r="1357" spans="1:19" x14ac:dyDescent="0.15">
      <c r="A1357" s="68"/>
      <c r="B1357" s="82"/>
      <c r="C1357" s="70"/>
      <c r="D1357" s="69"/>
      <c r="E1357" s="70"/>
      <c r="F1357" s="70"/>
      <c r="G1357" s="70"/>
      <c r="H1357" s="70"/>
      <c r="I1357" s="69"/>
      <c r="J1357" s="71"/>
      <c r="K1357" s="72"/>
      <c r="L1357" s="73"/>
      <c r="M1357" s="74"/>
      <c r="N1357" s="74"/>
      <c r="O1357" s="73"/>
      <c r="P1357" s="70"/>
      <c r="Q1357" s="70"/>
      <c r="R1357" s="75"/>
      <c r="S1357" s="71"/>
    </row>
    <row r="1358" spans="1:19" x14ac:dyDescent="0.15">
      <c r="A1358" s="68"/>
      <c r="B1358" s="82"/>
      <c r="C1358" s="70"/>
      <c r="D1358" s="69"/>
      <c r="E1358" s="70"/>
      <c r="F1358" s="70"/>
      <c r="G1358" s="70"/>
      <c r="H1358" s="70"/>
      <c r="I1358" s="69"/>
      <c r="J1358" s="71"/>
      <c r="K1358" s="72"/>
      <c r="L1358" s="73"/>
      <c r="M1358" s="74"/>
      <c r="N1358" s="74"/>
      <c r="O1358" s="73"/>
      <c r="P1358" s="70"/>
      <c r="Q1358" s="70"/>
      <c r="R1358" s="75"/>
      <c r="S1358" s="71"/>
    </row>
    <row r="1359" spans="1:19" x14ac:dyDescent="0.15">
      <c r="A1359" s="68"/>
      <c r="B1359" s="82"/>
      <c r="C1359" s="70"/>
      <c r="D1359" s="69"/>
      <c r="E1359" s="70"/>
      <c r="F1359" s="70"/>
      <c r="G1359" s="70"/>
      <c r="H1359" s="70"/>
      <c r="I1359" s="69"/>
      <c r="J1359" s="71"/>
      <c r="K1359" s="72"/>
      <c r="L1359" s="73"/>
      <c r="M1359" s="74"/>
      <c r="N1359" s="74"/>
      <c r="O1359" s="73"/>
      <c r="P1359" s="70"/>
      <c r="Q1359" s="70"/>
      <c r="R1359" s="75"/>
      <c r="S1359" s="71"/>
    </row>
    <row r="1360" spans="1:19" x14ac:dyDescent="0.15">
      <c r="A1360" s="68"/>
      <c r="B1360" s="82"/>
      <c r="C1360" s="70"/>
      <c r="D1360" s="69"/>
      <c r="E1360" s="70"/>
      <c r="F1360" s="70"/>
      <c r="G1360" s="70"/>
      <c r="H1360" s="70"/>
      <c r="I1360" s="69"/>
      <c r="J1360" s="71"/>
      <c r="K1360" s="72"/>
      <c r="L1360" s="73"/>
      <c r="M1360" s="74"/>
      <c r="N1360" s="74"/>
      <c r="O1360" s="73"/>
      <c r="P1360" s="70"/>
      <c r="Q1360" s="70"/>
      <c r="R1360" s="75"/>
      <c r="S1360" s="71"/>
    </row>
    <row r="1361" spans="1:19" x14ac:dyDescent="0.15">
      <c r="A1361" s="68"/>
      <c r="B1361" s="82"/>
      <c r="C1361" s="70"/>
      <c r="D1361" s="69"/>
      <c r="E1361" s="70"/>
      <c r="F1361" s="70"/>
      <c r="G1361" s="70"/>
      <c r="H1361" s="70"/>
      <c r="I1361" s="69"/>
      <c r="J1361" s="71"/>
      <c r="K1361" s="72"/>
      <c r="L1361" s="73"/>
      <c r="M1361" s="74"/>
      <c r="N1361" s="74"/>
      <c r="O1361" s="73"/>
      <c r="P1361" s="70"/>
      <c r="Q1361" s="70"/>
      <c r="R1361" s="75"/>
      <c r="S1361" s="71"/>
    </row>
    <row r="1362" spans="1:19" x14ac:dyDescent="0.15">
      <c r="A1362" s="68"/>
      <c r="B1362" s="82"/>
      <c r="C1362" s="70"/>
      <c r="D1362" s="69"/>
      <c r="E1362" s="70"/>
      <c r="F1362" s="70"/>
      <c r="G1362" s="70"/>
      <c r="H1362" s="70"/>
      <c r="I1362" s="69"/>
      <c r="J1362" s="71"/>
      <c r="K1362" s="72"/>
      <c r="L1362" s="73"/>
      <c r="M1362" s="74"/>
      <c r="N1362" s="74"/>
      <c r="O1362" s="73"/>
      <c r="P1362" s="70"/>
      <c r="Q1362" s="70"/>
      <c r="R1362" s="75"/>
      <c r="S1362" s="71"/>
    </row>
    <row r="1363" spans="1:19" x14ac:dyDescent="0.15">
      <c r="A1363" s="68"/>
      <c r="B1363" s="82"/>
      <c r="C1363" s="70"/>
      <c r="D1363" s="69"/>
      <c r="E1363" s="70"/>
      <c r="F1363" s="70"/>
      <c r="G1363" s="70"/>
      <c r="H1363" s="70"/>
      <c r="I1363" s="69"/>
      <c r="J1363" s="71"/>
      <c r="K1363" s="72"/>
      <c r="L1363" s="73"/>
      <c r="M1363" s="74"/>
      <c r="N1363" s="74"/>
      <c r="O1363" s="73"/>
      <c r="P1363" s="70"/>
      <c r="Q1363" s="70"/>
      <c r="R1363" s="75"/>
      <c r="S1363" s="71"/>
    </row>
    <row r="1364" spans="1:19" x14ac:dyDescent="0.15">
      <c r="A1364" s="68"/>
      <c r="B1364" s="82"/>
      <c r="C1364" s="70"/>
      <c r="D1364" s="69"/>
      <c r="E1364" s="70"/>
      <c r="F1364" s="70"/>
      <c r="G1364" s="70"/>
      <c r="H1364" s="70"/>
      <c r="I1364" s="69"/>
      <c r="J1364" s="71"/>
      <c r="K1364" s="72"/>
      <c r="L1364" s="73"/>
      <c r="M1364" s="74"/>
      <c r="N1364" s="74"/>
      <c r="O1364" s="73"/>
      <c r="P1364" s="70"/>
      <c r="Q1364" s="70"/>
      <c r="R1364" s="75"/>
      <c r="S1364" s="71"/>
    </row>
    <row r="1365" spans="1:19" x14ac:dyDescent="0.15">
      <c r="A1365" s="68"/>
      <c r="B1365" s="82"/>
      <c r="C1365" s="70"/>
      <c r="D1365" s="69"/>
      <c r="E1365" s="70"/>
      <c r="F1365" s="70"/>
      <c r="G1365" s="70"/>
      <c r="H1365" s="70"/>
      <c r="I1365" s="69"/>
      <c r="J1365" s="71"/>
      <c r="K1365" s="72"/>
      <c r="L1365" s="73"/>
      <c r="M1365" s="74"/>
      <c r="N1365" s="74"/>
      <c r="O1365" s="73"/>
      <c r="P1365" s="70"/>
      <c r="Q1365" s="70"/>
      <c r="R1365" s="75"/>
      <c r="S1365" s="71"/>
    </row>
    <row r="1366" spans="1:19" x14ac:dyDescent="0.15">
      <c r="A1366" s="68"/>
      <c r="B1366" s="82"/>
      <c r="C1366" s="70"/>
      <c r="D1366" s="69"/>
      <c r="E1366" s="70"/>
      <c r="F1366" s="70"/>
      <c r="G1366" s="70"/>
      <c r="H1366" s="70"/>
      <c r="I1366" s="69"/>
      <c r="J1366" s="71"/>
      <c r="K1366" s="72"/>
      <c r="L1366" s="73"/>
      <c r="M1366" s="74"/>
      <c r="N1366" s="74"/>
      <c r="O1366" s="73"/>
      <c r="P1366" s="70"/>
      <c r="Q1366" s="70"/>
      <c r="R1366" s="75"/>
      <c r="S1366" s="71"/>
    </row>
    <row r="1367" spans="1:19" x14ac:dyDescent="0.15">
      <c r="A1367" s="68"/>
      <c r="B1367" s="82"/>
      <c r="C1367" s="70"/>
      <c r="D1367" s="69"/>
      <c r="E1367" s="70"/>
      <c r="F1367" s="70"/>
      <c r="G1367" s="70"/>
      <c r="H1367" s="70"/>
      <c r="I1367" s="69"/>
      <c r="J1367" s="71"/>
      <c r="K1367" s="72"/>
      <c r="L1367" s="73"/>
      <c r="M1367" s="74"/>
      <c r="N1367" s="74"/>
      <c r="O1367" s="73"/>
      <c r="P1367" s="70"/>
      <c r="Q1367" s="70"/>
      <c r="R1367" s="75"/>
      <c r="S1367" s="71"/>
    </row>
    <row r="1368" spans="1:19" x14ac:dyDescent="0.15">
      <c r="A1368" s="68"/>
      <c r="B1368" s="82"/>
      <c r="C1368" s="70"/>
      <c r="D1368" s="69"/>
      <c r="E1368" s="70"/>
      <c r="F1368" s="70"/>
      <c r="G1368" s="70"/>
      <c r="H1368" s="70"/>
      <c r="I1368" s="69"/>
      <c r="J1368" s="71"/>
      <c r="K1368" s="72"/>
      <c r="L1368" s="73"/>
      <c r="M1368" s="74"/>
      <c r="N1368" s="74"/>
      <c r="O1368" s="73"/>
      <c r="P1368" s="70"/>
      <c r="Q1368" s="70"/>
      <c r="R1368" s="75"/>
      <c r="S1368" s="71"/>
    </row>
    <row r="1369" spans="1:19" x14ac:dyDescent="0.15">
      <c r="A1369" s="68"/>
      <c r="B1369" s="82"/>
      <c r="C1369" s="70"/>
      <c r="D1369" s="69"/>
      <c r="E1369" s="70"/>
      <c r="F1369" s="70"/>
      <c r="G1369" s="70"/>
      <c r="H1369" s="70"/>
      <c r="I1369" s="69"/>
      <c r="J1369" s="71"/>
      <c r="K1369" s="72"/>
      <c r="L1369" s="73"/>
      <c r="M1369" s="74"/>
      <c r="N1369" s="74"/>
      <c r="O1369" s="73"/>
      <c r="P1369" s="70"/>
      <c r="Q1369" s="70"/>
      <c r="R1369" s="75"/>
      <c r="S1369" s="71"/>
    </row>
    <row r="1370" spans="1:19" x14ac:dyDescent="0.15">
      <c r="A1370" s="68"/>
      <c r="B1370" s="82"/>
      <c r="C1370" s="70"/>
      <c r="D1370" s="69"/>
      <c r="E1370" s="70"/>
      <c r="F1370" s="70"/>
      <c r="G1370" s="70"/>
      <c r="H1370" s="70"/>
      <c r="I1370" s="69"/>
      <c r="J1370" s="71"/>
      <c r="K1370" s="72"/>
      <c r="L1370" s="73"/>
      <c r="M1370" s="74"/>
      <c r="N1370" s="74"/>
      <c r="O1370" s="73"/>
      <c r="P1370" s="70"/>
      <c r="Q1370" s="70"/>
      <c r="R1370" s="75"/>
      <c r="S1370" s="71"/>
    </row>
    <row r="1371" spans="1:19" x14ac:dyDescent="0.15">
      <c r="A1371" s="68"/>
      <c r="B1371" s="82"/>
      <c r="C1371" s="70"/>
      <c r="D1371" s="69"/>
      <c r="E1371" s="70"/>
      <c r="F1371" s="70"/>
      <c r="G1371" s="70"/>
      <c r="H1371" s="70"/>
      <c r="I1371" s="69"/>
      <c r="J1371" s="71"/>
      <c r="K1371" s="72"/>
      <c r="L1371" s="73"/>
      <c r="M1371" s="74"/>
      <c r="N1371" s="74"/>
      <c r="O1371" s="73"/>
      <c r="P1371" s="70"/>
      <c r="Q1371" s="70"/>
      <c r="R1371" s="75"/>
      <c r="S1371" s="71"/>
    </row>
    <row r="1372" spans="1:19" x14ac:dyDescent="0.15">
      <c r="A1372" s="68"/>
      <c r="B1372" s="82"/>
      <c r="C1372" s="70"/>
      <c r="D1372" s="69"/>
      <c r="E1372" s="70"/>
      <c r="F1372" s="70"/>
      <c r="G1372" s="70"/>
      <c r="H1372" s="70"/>
      <c r="I1372" s="69"/>
      <c r="J1372" s="71"/>
      <c r="K1372" s="72"/>
      <c r="L1372" s="73"/>
      <c r="M1372" s="74"/>
      <c r="N1372" s="74"/>
      <c r="O1372" s="73"/>
      <c r="P1372" s="70"/>
      <c r="Q1372" s="70"/>
      <c r="R1372" s="75"/>
      <c r="S1372" s="71"/>
    </row>
    <row r="1373" spans="1:19" x14ac:dyDescent="0.15">
      <c r="A1373" s="68"/>
      <c r="B1373" s="82"/>
      <c r="C1373" s="70"/>
      <c r="D1373" s="69"/>
      <c r="E1373" s="70"/>
      <c r="F1373" s="70"/>
      <c r="G1373" s="70"/>
      <c r="H1373" s="70"/>
      <c r="I1373" s="69"/>
      <c r="J1373" s="71"/>
      <c r="K1373" s="72"/>
      <c r="L1373" s="73"/>
      <c r="M1373" s="74"/>
      <c r="N1373" s="74"/>
      <c r="O1373" s="73"/>
      <c r="P1373" s="70"/>
      <c r="Q1373" s="70"/>
      <c r="R1373" s="75"/>
      <c r="S1373" s="71"/>
    </row>
    <row r="1374" spans="1:19" x14ac:dyDescent="0.15">
      <c r="A1374" s="68"/>
      <c r="B1374" s="82"/>
      <c r="C1374" s="70"/>
      <c r="D1374" s="69"/>
      <c r="E1374" s="70"/>
      <c r="F1374" s="70"/>
      <c r="G1374" s="70"/>
      <c r="H1374" s="70"/>
      <c r="I1374" s="69"/>
      <c r="J1374" s="71"/>
      <c r="K1374" s="72"/>
      <c r="L1374" s="73"/>
      <c r="M1374" s="74"/>
      <c r="N1374" s="74"/>
      <c r="O1374" s="73"/>
      <c r="P1374" s="70"/>
      <c r="Q1374" s="70"/>
      <c r="R1374" s="75"/>
      <c r="S1374" s="71"/>
    </row>
    <row r="1375" spans="1:19" x14ac:dyDescent="0.15">
      <c r="A1375" s="68"/>
      <c r="B1375" s="82"/>
      <c r="C1375" s="70"/>
      <c r="D1375" s="69"/>
      <c r="E1375" s="70"/>
      <c r="F1375" s="70"/>
      <c r="G1375" s="70"/>
      <c r="H1375" s="70"/>
      <c r="I1375" s="69"/>
      <c r="J1375" s="71"/>
      <c r="K1375" s="72"/>
      <c r="L1375" s="73"/>
      <c r="M1375" s="74"/>
      <c r="N1375" s="74"/>
      <c r="O1375" s="73"/>
      <c r="P1375" s="70"/>
      <c r="Q1375" s="70"/>
      <c r="R1375" s="75"/>
      <c r="S1375" s="71"/>
    </row>
    <row r="1376" spans="1:19" x14ac:dyDescent="0.15">
      <c r="A1376" s="68"/>
      <c r="B1376" s="82"/>
      <c r="C1376" s="70"/>
      <c r="D1376" s="69"/>
      <c r="E1376" s="70"/>
      <c r="F1376" s="70"/>
      <c r="G1376" s="70"/>
      <c r="H1376" s="70"/>
      <c r="I1376" s="69"/>
      <c r="J1376" s="71"/>
      <c r="K1376" s="72"/>
      <c r="L1376" s="73"/>
      <c r="M1376" s="74"/>
      <c r="N1376" s="74"/>
      <c r="O1376" s="73"/>
      <c r="P1376" s="70"/>
      <c r="Q1376" s="70"/>
      <c r="R1376" s="75"/>
      <c r="S1376" s="71"/>
    </row>
    <row r="1377" spans="1:19" x14ac:dyDescent="0.15">
      <c r="A1377" s="68"/>
      <c r="B1377" s="82"/>
      <c r="C1377" s="70"/>
      <c r="D1377" s="69"/>
      <c r="E1377" s="70"/>
      <c r="F1377" s="70"/>
      <c r="G1377" s="70"/>
      <c r="H1377" s="70"/>
      <c r="I1377" s="69"/>
      <c r="J1377" s="71"/>
      <c r="K1377" s="72"/>
      <c r="L1377" s="73"/>
      <c r="M1377" s="74"/>
      <c r="N1377" s="74"/>
      <c r="O1377" s="73"/>
      <c r="P1377" s="70"/>
      <c r="Q1377" s="70"/>
      <c r="R1377" s="75"/>
      <c r="S1377" s="71"/>
    </row>
    <row r="1378" spans="1:19" x14ac:dyDescent="0.15">
      <c r="A1378" s="68"/>
      <c r="B1378" s="82"/>
      <c r="C1378" s="70"/>
      <c r="D1378" s="69"/>
      <c r="E1378" s="70"/>
      <c r="F1378" s="70"/>
      <c r="G1378" s="70"/>
      <c r="H1378" s="70"/>
      <c r="I1378" s="69"/>
      <c r="J1378" s="71"/>
      <c r="K1378" s="72"/>
      <c r="L1378" s="73"/>
      <c r="M1378" s="74"/>
      <c r="N1378" s="74"/>
      <c r="O1378" s="73"/>
      <c r="P1378" s="70"/>
      <c r="Q1378" s="70"/>
      <c r="R1378" s="75"/>
      <c r="S1378" s="71"/>
    </row>
    <row r="1379" spans="1:19" x14ac:dyDescent="0.15">
      <c r="A1379" s="68"/>
      <c r="B1379" s="82"/>
      <c r="C1379" s="70"/>
      <c r="D1379" s="69"/>
      <c r="E1379" s="70"/>
      <c r="F1379" s="70"/>
      <c r="G1379" s="70"/>
      <c r="H1379" s="70"/>
      <c r="I1379" s="69"/>
      <c r="J1379" s="71"/>
      <c r="K1379" s="72"/>
      <c r="L1379" s="73"/>
      <c r="M1379" s="74"/>
      <c r="N1379" s="74"/>
      <c r="O1379" s="73"/>
      <c r="P1379" s="70"/>
      <c r="Q1379" s="70"/>
      <c r="R1379" s="75"/>
      <c r="S1379" s="71"/>
    </row>
    <row r="1380" spans="1:19" x14ac:dyDescent="0.15">
      <c r="A1380" s="68"/>
      <c r="B1380" s="82"/>
      <c r="C1380" s="70"/>
      <c r="D1380" s="69"/>
      <c r="E1380" s="70"/>
      <c r="F1380" s="70"/>
      <c r="G1380" s="70"/>
      <c r="H1380" s="70"/>
      <c r="I1380" s="69"/>
      <c r="J1380" s="71"/>
      <c r="K1380" s="72"/>
      <c r="L1380" s="73"/>
      <c r="M1380" s="74"/>
      <c r="N1380" s="74"/>
      <c r="O1380" s="73"/>
      <c r="P1380" s="70"/>
      <c r="Q1380" s="70"/>
      <c r="R1380" s="75"/>
      <c r="S1380" s="71"/>
    </row>
    <row r="1381" spans="1:19" x14ac:dyDescent="0.15">
      <c r="A1381" s="68"/>
      <c r="B1381" s="82"/>
      <c r="C1381" s="70"/>
      <c r="D1381" s="69"/>
      <c r="E1381" s="70"/>
      <c r="F1381" s="70"/>
      <c r="G1381" s="70"/>
      <c r="H1381" s="70"/>
      <c r="I1381" s="69"/>
      <c r="J1381" s="71"/>
      <c r="K1381" s="72"/>
      <c r="L1381" s="73"/>
      <c r="M1381" s="74"/>
      <c r="N1381" s="74"/>
      <c r="O1381" s="73"/>
      <c r="P1381" s="70"/>
      <c r="Q1381" s="70"/>
      <c r="R1381" s="75"/>
      <c r="S1381" s="71"/>
    </row>
    <row r="1382" spans="1:19" x14ac:dyDescent="0.15">
      <c r="A1382" s="68"/>
      <c r="B1382" s="82"/>
      <c r="C1382" s="70"/>
      <c r="D1382" s="69"/>
      <c r="E1382" s="70"/>
      <c r="F1382" s="70"/>
      <c r="G1382" s="70"/>
      <c r="H1382" s="70"/>
      <c r="I1382" s="69"/>
      <c r="J1382" s="71"/>
      <c r="K1382" s="72"/>
      <c r="L1382" s="73"/>
      <c r="M1382" s="74"/>
      <c r="N1382" s="74"/>
      <c r="O1382" s="73"/>
      <c r="P1382" s="70"/>
      <c r="Q1382" s="70"/>
      <c r="R1382" s="75"/>
      <c r="S1382" s="71"/>
    </row>
    <row r="1383" spans="1:19" x14ac:dyDescent="0.15">
      <c r="A1383" s="68"/>
      <c r="B1383" s="82"/>
      <c r="C1383" s="70"/>
      <c r="D1383" s="69"/>
      <c r="E1383" s="70"/>
      <c r="F1383" s="70"/>
      <c r="G1383" s="70"/>
      <c r="H1383" s="70"/>
      <c r="I1383" s="69"/>
      <c r="J1383" s="71"/>
      <c r="K1383" s="72"/>
      <c r="L1383" s="73"/>
      <c r="M1383" s="74"/>
      <c r="N1383" s="74"/>
      <c r="O1383" s="73"/>
      <c r="P1383" s="70"/>
      <c r="Q1383" s="70"/>
      <c r="R1383" s="75"/>
      <c r="S1383" s="71"/>
    </row>
    <row r="1384" spans="1:19" x14ac:dyDescent="0.15">
      <c r="A1384" s="68"/>
      <c r="B1384" s="82"/>
      <c r="C1384" s="70"/>
      <c r="D1384" s="69"/>
      <c r="E1384" s="70"/>
      <c r="F1384" s="70"/>
      <c r="G1384" s="70"/>
      <c r="H1384" s="70"/>
      <c r="I1384" s="69"/>
      <c r="J1384" s="71"/>
      <c r="K1384" s="72"/>
      <c r="L1384" s="73"/>
      <c r="M1384" s="74"/>
      <c r="N1384" s="74"/>
      <c r="O1384" s="73"/>
      <c r="P1384" s="70"/>
      <c r="Q1384" s="70"/>
      <c r="R1384" s="75"/>
      <c r="S1384" s="71"/>
    </row>
    <row r="1385" spans="1:19" x14ac:dyDescent="0.15">
      <c r="A1385" s="68"/>
      <c r="B1385" s="82"/>
      <c r="C1385" s="70"/>
      <c r="D1385" s="69"/>
      <c r="E1385" s="70"/>
      <c r="F1385" s="70"/>
      <c r="G1385" s="70"/>
      <c r="H1385" s="70"/>
      <c r="I1385" s="69"/>
      <c r="J1385" s="71"/>
      <c r="K1385" s="72"/>
      <c r="L1385" s="73"/>
      <c r="M1385" s="74"/>
      <c r="N1385" s="74"/>
      <c r="O1385" s="73"/>
      <c r="P1385" s="70"/>
      <c r="Q1385" s="70"/>
      <c r="R1385" s="75"/>
      <c r="S1385" s="71"/>
    </row>
    <row r="1386" spans="1:19" x14ac:dyDescent="0.15">
      <c r="A1386" s="68"/>
      <c r="B1386" s="82"/>
      <c r="C1386" s="70"/>
      <c r="D1386" s="69"/>
      <c r="E1386" s="70"/>
      <c r="F1386" s="70"/>
      <c r="G1386" s="70"/>
      <c r="H1386" s="70"/>
      <c r="I1386" s="69"/>
      <c r="J1386" s="71"/>
      <c r="K1386" s="72"/>
      <c r="L1386" s="73"/>
      <c r="M1386" s="74"/>
      <c r="N1386" s="74"/>
      <c r="O1386" s="73"/>
      <c r="P1386" s="70"/>
      <c r="Q1386" s="70"/>
      <c r="R1386" s="75"/>
      <c r="S1386" s="71"/>
    </row>
    <row r="1387" spans="1:19" x14ac:dyDescent="0.15">
      <c r="A1387" s="68"/>
      <c r="B1387" s="82"/>
      <c r="C1387" s="70"/>
      <c r="D1387" s="69"/>
      <c r="E1387" s="70"/>
      <c r="F1387" s="70"/>
      <c r="G1387" s="70"/>
      <c r="H1387" s="70"/>
      <c r="I1387" s="69"/>
      <c r="J1387" s="71"/>
      <c r="K1387" s="72"/>
      <c r="L1387" s="73"/>
      <c r="M1387" s="74"/>
      <c r="N1387" s="74"/>
      <c r="O1387" s="73"/>
      <c r="P1387" s="70"/>
      <c r="Q1387" s="70"/>
      <c r="R1387" s="75"/>
      <c r="S1387" s="71"/>
    </row>
    <row r="1388" spans="1:19" x14ac:dyDescent="0.15">
      <c r="A1388" s="68"/>
      <c r="B1388" s="82"/>
      <c r="C1388" s="70"/>
      <c r="D1388" s="69"/>
      <c r="E1388" s="70"/>
      <c r="F1388" s="70"/>
      <c r="G1388" s="70"/>
      <c r="H1388" s="70"/>
      <c r="I1388" s="69"/>
      <c r="J1388" s="71"/>
      <c r="K1388" s="72"/>
      <c r="L1388" s="73"/>
      <c r="M1388" s="74"/>
      <c r="N1388" s="74"/>
      <c r="O1388" s="73"/>
      <c r="P1388" s="70"/>
      <c r="Q1388" s="70"/>
      <c r="R1388" s="75"/>
      <c r="S1388" s="71"/>
    </row>
    <row r="1389" spans="1:19" x14ac:dyDescent="0.15">
      <c r="A1389" s="68"/>
      <c r="B1389" s="82"/>
      <c r="C1389" s="70"/>
      <c r="D1389" s="69"/>
      <c r="E1389" s="70"/>
      <c r="F1389" s="70"/>
      <c r="G1389" s="70"/>
      <c r="H1389" s="70"/>
      <c r="I1389" s="69"/>
      <c r="J1389" s="71"/>
      <c r="K1389" s="72"/>
      <c r="L1389" s="73"/>
      <c r="M1389" s="74"/>
      <c r="N1389" s="74"/>
      <c r="O1389" s="73"/>
      <c r="P1389" s="70"/>
      <c r="Q1389" s="70"/>
      <c r="R1389" s="75"/>
      <c r="S1389" s="71"/>
    </row>
    <row r="1390" spans="1:19" x14ac:dyDescent="0.15">
      <c r="A1390" s="68"/>
      <c r="B1390" s="82"/>
      <c r="C1390" s="70"/>
      <c r="D1390" s="69"/>
      <c r="E1390" s="70"/>
      <c r="F1390" s="70"/>
      <c r="G1390" s="70"/>
      <c r="H1390" s="70"/>
      <c r="I1390" s="69"/>
      <c r="J1390" s="71"/>
      <c r="K1390" s="72"/>
      <c r="L1390" s="73"/>
      <c r="M1390" s="74"/>
      <c r="N1390" s="74"/>
      <c r="O1390" s="73"/>
      <c r="P1390" s="70"/>
      <c r="Q1390" s="70"/>
      <c r="R1390" s="75"/>
      <c r="S1390" s="71"/>
    </row>
    <row r="1391" spans="1:19" x14ac:dyDescent="0.15">
      <c r="A1391" s="68"/>
      <c r="B1391" s="82"/>
      <c r="C1391" s="70"/>
      <c r="D1391" s="69"/>
      <c r="E1391" s="70"/>
      <c r="F1391" s="70"/>
      <c r="G1391" s="70"/>
      <c r="H1391" s="70"/>
      <c r="I1391" s="69"/>
      <c r="J1391" s="71"/>
      <c r="K1391" s="72"/>
      <c r="L1391" s="73"/>
      <c r="M1391" s="74"/>
      <c r="N1391" s="74"/>
      <c r="O1391" s="73"/>
      <c r="P1391" s="70"/>
      <c r="Q1391" s="70"/>
      <c r="R1391" s="75"/>
      <c r="S1391" s="71"/>
    </row>
    <row r="1392" spans="1:19" x14ac:dyDescent="0.15">
      <c r="A1392" s="68"/>
      <c r="B1392" s="82"/>
      <c r="C1392" s="70"/>
      <c r="D1392" s="69"/>
      <c r="E1392" s="70"/>
      <c r="F1392" s="70"/>
      <c r="G1392" s="70"/>
      <c r="H1392" s="70"/>
      <c r="I1392" s="69"/>
      <c r="J1392" s="71"/>
      <c r="K1392" s="72"/>
      <c r="L1392" s="73"/>
      <c r="M1392" s="74"/>
      <c r="N1392" s="74"/>
      <c r="O1392" s="73"/>
      <c r="P1392" s="70"/>
      <c r="Q1392" s="70"/>
      <c r="R1392" s="75"/>
      <c r="S1392" s="71"/>
    </row>
    <row r="1393" spans="1:19" x14ac:dyDescent="0.15">
      <c r="A1393" s="68"/>
      <c r="B1393" s="82"/>
      <c r="C1393" s="70"/>
      <c r="D1393" s="69"/>
      <c r="E1393" s="70"/>
      <c r="F1393" s="70"/>
      <c r="G1393" s="70"/>
      <c r="H1393" s="70"/>
      <c r="I1393" s="69"/>
      <c r="J1393" s="71"/>
      <c r="K1393" s="72"/>
      <c r="L1393" s="73"/>
      <c r="M1393" s="74"/>
      <c r="N1393" s="74"/>
      <c r="O1393" s="73"/>
      <c r="P1393" s="70"/>
      <c r="Q1393" s="70"/>
      <c r="R1393" s="75"/>
      <c r="S1393" s="71"/>
    </row>
    <row r="1394" spans="1:19" x14ac:dyDescent="0.15">
      <c r="A1394" s="68"/>
      <c r="B1394" s="82"/>
      <c r="C1394" s="70"/>
      <c r="D1394" s="69"/>
      <c r="E1394" s="70"/>
      <c r="F1394" s="70"/>
      <c r="G1394" s="70"/>
      <c r="H1394" s="70"/>
      <c r="I1394" s="69"/>
      <c r="J1394" s="71"/>
      <c r="K1394" s="72"/>
      <c r="L1394" s="73"/>
      <c r="M1394" s="74"/>
      <c r="N1394" s="74"/>
      <c r="O1394" s="73"/>
      <c r="P1394" s="70"/>
      <c r="Q1394" s="70"/>
      <c r="R1394" s="75"/>
      <c r="S1394" s="71"/>
    </row>
    <row r="1395" spans="1:19" x14ac:dyDescent="0.15">
      <c r="A1395" s="68"/>
      <c r="B1395" s="82"/>
      <c r="C1395" s="70"/>
      <c r="D1395" s="69"/>
      <c r="E1395" s="70"/>
      <c r="F1395" s="70"/>
      <c r="G1395" s="70"/>
      <c r="H1395" s="70"/>
      <c r="I1395" s="69"/>
      <c r="J1395" s="71"/>
      <c r="K1395" s="72"/>
      <c r="L1395" s="73"/>
      <c r="M1395" s="74"/>
      <c r="N1395" s="74"/>
      <c r="O1395" s="73"/>
      <c r="P1395" s="70"/>
      <c r="Q1395" s="70"/>
      <c r="R1395" s="75"/>
      <c r="S1395" s="71"/>
    </row>
    <row r="1396" spans="1:19" x14ac:dyDescent="0.15">
      <c r="A1396" s="68"/>
      <c r="B1396" s="82"/>
      <c r="C1396" s="70"/>
      <c r="D1396" s="69"/>
      <c r="E1396" s="70"/>
      <c r="F1396" s="70"/>
      <c r="G1396" s="70"/>
      <c r="H1396" s="70"/>
      <c r="I1396" s="69"/>
      <c r="J1396" s="71"/>
      <c r="K1396" s="72"/>
      <c r="L1396" s="73"/>
      <c r="M1396" s="74"/>
      <c r="N1396" s="74"/>
      <c r="O1396" s="73"/>
      <c r="P1396" s="70"/>
      <c r="Q1396" s="70"/>
      <c r="R1396" s="75"/>
      <c r="S1396" s="71"/>
    </row>
    <row r="1397" spans="1:19" x14ac:dyDescent="0.15">
      <c r="A1397" s="68"/>
      <c r="B1397" s="82"/>
      <c r="C1397" s="70"/>
      <c r="D1397" s="69"/>
      <c r="E1397" s="70"/>
      <c r="F1397" s="70"/>
      <c r="G1397" s="70"/>
      <c r="H1397" s="70"/>
      <c r="I1397" s="69"/>
      <c r="J1397" s="71"/>
      <c r="K1397" s="72"/>
      <c r="L1397" s="73"/>
      <c r="M1397" s="74"/>
      <c r="N1397" s="74"/>
      <c r="O1397" s="73"/>
      <c r="P1397" s="70"/>
      <c r="Q1397" s="70"/>
      <c r="R1397" s="75"/>
      <c r="S1397" s="71"/>
    </row>
    <row r="1398" spans="1:19" x14ac:dyDescent="0.15">
      <c r="A1398" s="68"/>
      <c r="B1398" s="82"/>
      <c r="C1398" s="70"/>
      <c r="D1398" s="69"/>
      <c r="E1398" s="70"/>
      <c r="F1398" s="70"/>
      <c r="G1398" s="70"/>
      <c r="H1398" s="70"/>
      <c r="I1398" s="69"/>
      <c r="J1398" s="71"/>
      <c r="K1398" s="72"/>
      <c r="L1398" s="73"/>
      <c r="M1398" s="74"/>
      <c r="N1398" s="74"/>
      <c r="O1398" s="73"/>
      <c r="P1398" s="70"/>
      <c r="Q1398" s="70"/>
      <c r="R1398" s="75"/>
      <c r="S1398" s="71"/>
    </row>
    <row r="1399" spans="1:19" x14ac:dyDescent="0.15">
      <c r="A1399" s="68"/>
      <c r="B1399" s="82"/>
      <c r="C1399" s="70"/>
      <c r="D1399" s="69"/>
      <c r="E1399" s="70"/>
      <c r="F1399" s="70"/>
      <c r="G1399" s="70"/>
      <c r="H1399" s="70"/>
      <c r="I1399" s="69"/>
      <c r="J1399" s="71"/>
      <c r="K1399" s="72"/>
      <c r="L1399" s="73"/>
      <c r="M1399" s="74"/>
      <c r="N1399" s="74"/>
      <c r="O1399" s="73"/>
      <c r="P1399" s="70"/>
      <c r="Q1399" s="70"/>
      <c r="R1399" s="75"/>
      <c r="S1399" s="71"/>
    </row>
    <row r="1400" spans="1:19" x14ac:dyDescent="0.15">
      <c r="A1400" s="68"/>
      <c r="B1400" s="82"/>
      <c r="C1400" s="70"/>
      <c r="D1400" s="69"/>
      <c r="E1400" s="70"/>
      <c r="F1400" s="70"/>
      <c r="G1400" s="70"/>
      <c r="H1400" s="70"/>
      <c r="I1400" s="69"/>
      <c r="J1400" s="71"/>
      <c r="K1400" s="72"/>
      <c r="L1400" s="73"/>
      <c r="M1400" s="74"/>
      <c r="N1400" s="74"/>
      <c r="O1400" s="73"/>
      <c r="P1400" s="70"/>
      <c r="Q1400" s="70"/>
      <c r="R1400" s="75"/>
      <c r="S1400" s="71"/>
    </row>
    <row r="1401" spans="1:19" x14ac:dyDescent="0.15">
      <c r="A1401" s="68"/>
      <c r="B1401" s="82"/>
      <c r="C1401" s="70"/>
      <c r="D1401" s="69"/>
      <c r="E1401" s="70"/>
      <c r="F1401" s="70"/>
      <c r="G1401" s="70"/>
      <c r="H1401" s="70"/>
      <c r="I1401" s="69"/>
      <c r="J1401" s="71"/>
      <c r="K1401" s="72"/>
      <c r="L1401" s="73"/>
      <c r="M1401" s="74"/>
      <c r="N1401" s="74"/>
      <c r="O1401" s="73"/>
      <c r="P1401" s="70"/>
      <c r="Q1401" s="70"/>
      <c r="R1401" s="75"/>
      <c r="S1401" s="71"/>
    </row>
    <row r="1402" spans="1:19" x14ac:dyDescent="0.15">
      <c r="A1402" s="68"/>
      <c r="B1402" s="82"/>
      <c r="C1402" s="70"/>
      <c r="D1402" s="69"/>
      <c r="E1402" s="70"/>
      <c r="F1402" s="70"/>
      <c r="G1402" s="70"/>
      <c r="H1402" s="70"/>
      <c r="I1402" s="69"/>
      <c r="J1402" s="71"/>
      <c r="K1402" s="72"/>
      <c r="L1402" s="73"/>
      <c r="M1402" s="74"/>
      <c r="N1402" s="74"/>
      <c r="O1402" s="73"/>
      <c r="P1402" s="70"/>
      <c r="Q1402" s="70"/>
      <c r="R1402" s="75"/>
      <c r="S1402" s="71"/>
    </row>
    <row r="1403" spans="1:19" x14ac:dyDescent="0.15">
      <c r="A1403" s="68"/>
      <c r="B1403" s="82"/>
      <c r="C1403" s="70"/>
      <c r="D1403" s="69"/>
      <c r="E1403" s="70"/>
      <c r="F1403" s="70"/>
      <c r="G1403" s="70"/>
      <c r="H1403" s="70"/>
      <c r="I1403" s="69"/>
      <c r="J1403" s="71"/>
      <c r="K1403" s="72"/>
      <c r="L1403" s="73"/>
      <c r="M1403" s="74"/>
      <c r="N1403" s="74"/>
      <c r="O1403" s="73"/>
      <c r="P1403" s="70"/>
      <c r="Q1403" s="70"/>
      <c r="R1403" s="75"/>
      <c r="S1403" s="71"/>
    </row>
    <row r="1404" spans="1:19" x14ac:dyDescent="0.15">
      <c r="A1404" s="68"/>
      <c r="B1404" s="82"/>
      <c r="C1404" s="70"/>
      <c r="D1404" s="69"/>
      <c r="E1404" s="70"/>
      <c r="F1404" s="70"/>
      <c r="G1404" s="70"/>
      <c r="H1404" s="70"/>
      <c r="I1404" s="69"/>
      <c r="J1404" s="71"/>
      <c r="K1404" s="72"/>
      <c r="L1404" s="73"/>
      <c r="M1404" s="74"/>
      <c r="N1404" s="74"/>
      <c r="O1404" s="73"/>
      <c r="P1404" s="70"/>
      <c r="Q1404" s="70"/>
      <c r="R1404" s="75"/>
      <c r="S1404" s="71"/>
    </row>
    <row r="1405" spans="1:19" x14ac:dyDescent="0.15">
      <c r="A1405" s="68"/>
      <c r="B1405" s="82"/>
      <c r="C1405" s="70"/>
      <c r="D1405" s="69"/>
      <c r="E1405" s="70"/>
      <c r="F1405" s="70"/>
      <c r="G1405" s="70"/>
      <c r="H1405" s="70"/>
      <c r="I1405" s="69"/>
      <c r="J1405" s="71"/>
      <c r="K1405" s="72"/>
      <c r="L1405" s="73"/>
      <c r="M1405" s="74"/>
      <c r="N1405" s="74"/>
      <c r="O1405" s="73"/>
      <c r="P1405" s="70"/>
      <c r="Q1405" s="70"/>
      <c r="R1405" s="75"/>
      <c r="S1405" s="71"/>
    </row>
    <row r="1406" spans="1:19" x14ac:dyDescent="0.15">
      <c r="A1406" s="68"/>
      <c r="B1406" s="82"/>
      <c r="C1406" s="70"/>
      <c r="D1406" s="69"/>
      <c r="E1406" s="70"/>
      <c r="F1406" s="70"/>
      <c r="G1406" s="70"/>
      <c r="H1406" s="70"/>
      <c r="I1406" s="69"/>
      <c r="J1406" s="71"/>
      <c r="K1406" s="72"/>
      <c r="L1406" s="73"/>
      <c r="M1406" s="74"/>
      <c r="N1406" s="74"/>
      <c r="O1406" s="73"/>
      <c r="P1406" s="70"/>
      <c r="Q1406" s="70"/>
      <c r="R1406" s="75"/>
      <c r="S1406" s="71"/>
    </row>
    <row r="1407" spans="1:19" x14ac:dyDescent="0.15">
      <c r="A1407" s="68"/>
      <c r="B1407" s="82"/>
      <c r="C1407" s="70"/>
      <c r="D1407" s="69"/>
      <c r="E1407" s="70"/>
      <c r="F1407" s="70"/>
      <c r="G1407" s="70"/>
      <c r="H1407" s="70"/>
      <c r="I1407" s="69"/>
      <c r="J1407" s="71"/>
      <c r="K1407" s="72"/>
      <c r="L1407" s="73"/>
      <c r="M1407" s="74"/>
      <c r="N1407" s="74"/>
      <c r="O1407" s="73"/>
      <c r="P1407" s="70"/>
      <c r="Q1407" s="70"/>
      <c r="R1407" s="75"/>
      <c r="S1407" s="71"/>
    </row>
    <row r="1408" spans="1:19" x14ac:dyDescent="0.15">
      <c r="A1408" s="68"/>
      <c r="B1408" s="82"/>
      <c r="C1408" s="70"/>
      <c r="D1408" s="69"/>
      <c r="E1408" s="70"/>
      <c r="F1408" s="70"/>
      <c r="G1408" s="70"/>
      <c r="H1408" s="70"/>
      <c r="I1408" s="69"/>
      <c r="J1408" s="71"/>
      <c r="K1408" s="72"/>
      <c r="L1408" s="73"/>
      <c r="M1408" s="74"/>
      <c r="N1408" s="74"/>
      <c r="O1408" s="73"/>
      <c r="P1408" s="70"/>
      <c r="Q1408" s="70"/>
      <c r="R1408" s="75"/>
      <c r="S1408" s="71"/>
    </row>
    <row r="1409" spans="1:19" x14ac:dyDescent="0.15">
      <c r="A1409" s="68"/>
      <c r="B1409" s="82"/>
      <c r="C1409" s="70"/>
      <c r="D1409" s="69"/>
      <c r="E1409" s="70"/>
      <c r="F1409" s="70"/>
      <c r="G1409" s="70"/>
      <c r="H1409" s="70"/>
      <c r="I1409" s="69"/>
      <c r="J1409" s="71"/>
      <c r="K1409" s="72"/>
      <c r="L1409" s="73"/>
      <c r="M1409" s="74"/>
      <c r="N1409" s="74"/>
      <c r="O1409" s="73"/>
      <c r="P1409" s="70"/>
      <c r="Q1409" s="70"/>
      <c r="R1409" s="75"/>
      <c r="S1409" s="71"/>
    </row>
    <row r="1410" spans="1:19" x14ac:dyDescent="0.15">
      <c r="A1410" s="68"/>
      <c r="B1410" s="82"/>
      <c r="C1410" s="70"/>
      <c r="D1410" s="69"/>
      <c r="E1410" s="70"/>
      <c r="F1410" s="70"/>
      <c r="G1410" s="70"/>
      <c r="H1410" s="70"/>
      <c r="I1410" s="69"/>
      <c r="J1410" s="71"/>
      <c r="K1410" s="72"/>
      <c r="L1410" s="73"/>
      <c r="M1410" s="74"/>
      <c r="N1410" s="74"/>
      <c r="O1410" s="73"/>
      <c r="P1410" s="70"/>
      <c r="Q1410" s="70"/>
      <c r="R1410" s="75"/>
      <c r="S1410" s="71"/>
    </row>
    <row r="1411" spans="1:19" x14ac:dyDescent="0.15">
      <c r="A1411" s="68"/>
      <c r="B1411" s="82"/>
      <c r="C1411" s="70"/>
      <c r="D1411" s="69"/>
      <c r="E1411" s="70"/>
      <c r="F1411" s="70"/>
      <c r="G1411" s="70"/>
      <c r="H1411" s="70"/>
      <c r="I1411" s="69"/>
      <c r="J1411" s="71"/>
      <c r="K1411" s="72"/>
      <c r="L1411" s="73"/>
      <c r="M1411" s="74"/>
      <c r="N1411" s="74"/>
      <c r="O1411" s="73"/>
      <c r="P1411" s="70"/>
      <c r="Q1411" s="70"/>
      <c r="R1411" s="75"/>
      <c r="S1411" s="71"/>
    </row>
    <row r="1412" spans="1:19" x14ac:dyDescent="0.15">
      <c r="A1412" s="68"/>
      <c r="B1412" s="82"/>
      <c r="C1412" s="70"/>
      <c r="D1412" s="69"/>
      <c r="E1412" s="70"/>
      <c r="F1412" s="70"/>
      <c r="G1412" s="70"/>
      <c r="H1412" s="70"/>
      <c r="I1412" s="69"/>
      <c r="J1412" s="71"/>
      <c r="K1412" s="72"/>
      <c r="L1412" s="73"/>
      <c r="M1412" s="74"/>
      <c r="N1412" s="74"/>
      <c r="O1412" s="73"/>
      <c r="P1412" s="70"/>
      <c r="Q1412" s="70"/>
      <c r="R1412" s="75"/>
      <c r="S1412" s="71"/>
    </row>
    <row r="1413" spans="1:19" x14ac:dyDescent="0.15">
      <c r="A1413" s="68"/>
      <c r="B1413" s="82"/>
      <c r="C1413" s="70"/>
      <c r="D1413" s="69"/>
      <c r="E1413" s="70"/>
      <c r="F1413" s="70"/>
      <c r="G1413" s="70"/>
      <c r="H1413" s="70"/>
      <c r="I1413" s="69"/>
      <c r="J1413" s="71"/>
      <c r="K1413" s="72"/>
      <c r="L1413" s="73"/>
      <c r="M1413" s="74"/>
      <c r="N1413" s="74"/>
      <c r="O1413" s="73"/>
      <c r="P1413" s="70"/>
      <c r="Q1413" s="70"/>
      <c r="R1413" s="75"/>
      <c r="S1413" s="71"/>
    </row>
    <row r="1414" spans="1:19" x14ac:dyDescent="0.15">
      <c r="A1414" s="68"/>
      <c r="B1414" s="82"/>
      <c r="C1414" s="70"/>
      <c r="D1414" s="69"/>
      <c r="E1414" s="70"/>
      <c r="F1414" s="70"/>
      <c r="G1414" s="70"/>
      <c r="H1414" s="70"/>
      <c r="I1414" s="69"/>
      <c r="J1414" s="71"/>
      <c r="K1414" s="72"/>
      <c r="L1414" s="73"/>
      <c r="M1414" s="74"/>
      <c r="N1414" s="74"/>
      <c r="O1414" s="73"/>
      <c r="P1414" s="70"/>
      <c r="Q1414" s="70"/>
      <c r="R1414" s="75"/>
      <c r="S1414" s="71"/>
    </row>
    <row r="1415" spans="1:19" x14ac:dyDescent="0.15">
      <c r="A1415" s="68"/>
      <c r="B1415" s="82"/>
      <c r="C1415" s="70"/>
      <c r="D1415" s="69"/>
      <c r="E1415" s="70"/>
      <c r="F1415" s="70"/>
      <c r="G1415" s="70"/>
      <c r="H1415" s="70"/>
      <c r="I1415" s="69"/>
      <c r="J1415" s="71"/>
      <c r="K1415" s="72"/>
      <c r="L1415" s="73"/>
      <c r="M1415" s="74"/>
      <c r="N1415" s="74"/>
      <c r="O1415" s="73"/>
      <c r="P1415" s="70"/>
      <c r="Q1415" s="70"/>
      <c r="R1415" s="75"/>
      <c r="S1415" s="71"/>
    </row>
    <row r="1416" spans="1:19" x14ac:dyDescent="0.15">
      <c r="A1416" s="68"/>
      <c r="B1416" s="82"/>
      <c r="C1416" s="70"/>
      <c r="D1416" s="69"/>
      <c r="E1416" s="70"/>
      <c r="F1416" s="70"/>
      <c r="G1416" s="70"/>
      <c r="H1416" s="70"/>
      <c r="I1416" s="69"/>
      <c r="J1416" s="71"/>
      <c r="K1416" s="72"/>
      <c r="L1416" s="73"/>
      <c r="M1416" s="74"/>
      <c r="N1416" s="74"/>
      <c r="O1416" s="73"/>
      <c r="P1416" s="70"/>
      <c r="Q1416" s="70"/>
      <c r="R1416" s="75"/>
      <c r="S1416" s="71"/>
    </row>
    <row r="1417" spans="1:19" x14ac:dyDescent="0.15">
      <c r="A1417" s="68"/>
      <c r="B1417" s="82"/>
      <c r="C1417" s="70"/>
      <c r="D1417" s="69"/>
      <c r="E1417" s="70"/>
      <c r="F1417" s="70"/>
      <c r="G1417" s="70"/>
      <c r="H1417" s="70"/>
      <c r="I1417" s="69"/>
      <c r="J1417" s="71"/>
      <c r="K1417" s="72"/>
      <c r="L1417" s="73"/>
      <c r="M1417" s="74"/>
      <c r="N1417" s="74"/>
      <c r="O1417" s="73"/>
      <c r="P1417" s="70"/>
      <c r="Q1417" s="70"/>
      <c r="R1417" s="75"/>
      <c r="S1417" s="71"/>
    </row>
    <row r="1418" spans="1:19" x14ac:dyDescent="0.15">
      <c r="A1418" s="68"/>
      <c r="B1418" s="82"/>
      <c r="C1418" s="70"/>
      <c r="D1418" s="69"/>
      <c r="E1418" s="70"/>
      <c r="F1418" s="70"/>
      <c r="G1418" s="70"/>
      <c r="H1418" s="70"/>
      <c r="I1418" s="69"/>
      <c r="J1418" s="71"/>
      <c r="K1418" s="72"/>
      <c r="L1418" s="73"/>
      <c r="M1418" s="74"/>
      <c r="N1418" s="74"/>
      <c r="O1418" s="73"/>
      <c r="P1418" s="70"/>
      <c r="Q1418" s="70"/>
      <c r="R1418" s="75"/>
      <c r="S1418" s="71"/>
    </row>
    <row r="1419" spans="1:19" x14ac:dyDescent="0.15">
      <c r="A1419" s="68"/>
      <c r="B1419" s="82"/>
      <c r="C1419" s="70"/>
      <c r="D1419" s="69"/>
      <c r="E1419" s="70"/>
      <c r="F1419" s="70"/>
      <c r="G1419" s="70"/>
      <c r="H1419" s="70"/>
      <c r="I1419" s="69"/>
      <c r="J1419" s="71"/>
      <c r="K1419" s="72"/>
      <c r="L1419" s="73"/>
      <c r="M1419" s="74"/>
      <c r="N1419" s="74"/>
      <c r="O1419" s="73"/>
      <c r="P1419" s="70"/>
      <c r="Q1419" s="70"/>
      <c r="R1419" s="75"/>
      <c r="S1419" s="71"/>
    </row>
    <row r="1420" spans="1:19" x14ac:dyDescent="0.15">
      <c r="A1420" s="68"/>
      <c r="B1420" s="82"/>
      <c r="C1420" s="70"/>
      <c r="D1420" s="69"/>
      <c r="E1420" s="70"/>
      <c r="F1420" s="70"/>
      <c r="G1420" s="70"/>
      <c r="H1420" s="70"/>
      <c r="I1420" s="69"/>
      <c r="J1420" s="71"/>
      <c r="K1420" s="72"/>
      <c r="L1420" s="73"/>
      <c r="M1420" s="74"/>
      <c r="N1420" s="74"/>
      <c r="O1420" s="73"/>
      <c r="P1420" s="70"/>
      <c r="Q1420" s="70"/>
      <c r="R1420" s="75"/>
      <c r="S1420" s="71"/>
    </row>
    <row r="1421" spans="1:19" x14ac:dyDescent="0.15">
      <c r="A1421" s="68"/>
      <c r="B1421" s="82"/>
      <c r="C1421" s="70"/>
      <c r="D1421" s="69"/>
      <c r="E1421" s="70"/>
      <c r="F1421" s="70"/>
      <c r="G1421" s="70"/>
      <c r="H1421" s="70"/>
      <c r="I1421" s="69"/>
      <c r="J1421" s="71"/>
      <c r="K1421" s="72"/>
      <c r="L1421" s="73"/>
      <c r="M1421" s="74"/>
      <c r="N1421" s="74"/>
      <c r="O1421" s="73"/>
      <c r="P1421" s="70"/>
      <c r="Q1421" s="70"/>
      <c r="R1421" s="75"/>
      <c r="S1421" s="71"/>
    </row>
    <row r="1422" spans="1:19" x14ac:dyDescent="0.15">
      <c r="A1422" s="68"/>
      <c r="B1422" s="82"/>
      <c r="C1422" s="70"/>
      <c r="D1422" s="69"/>
      <c r="E1422" s="70"/>
      <c r="F1422" s="70"/>
      <c r="G1422" s="70"/>
      <c r="H1422" s="70"/>
      <c r="I1422" s="69"/>
      <c r="J1422" s="71"/>
      <c r="K1422" s="72"/>
      <c r="L1422" s="73"/>
      <c r="M1422" s="74"/>
      <c r="N1422" s="74"/>
      <c r="O1422" s="73"/>
      <c r="P1422" s="70"/>
      <c r="Q1422" s="70"/>
      <c r="R1422" s="75"/>
      <c r="S1422" s="71"/>
    </row>
    <row r="1423" spans="1:19" x14ac:dyDescent="0.15">
      <c r="A1423" s="68"/>
      <c r="B1423" s="82"/>
      <c r="C1423" s="70"/>
      <c r="D1423" s="69"/>
      <c r="E1423" s="70"/>
      <c r="F1423" s="70"/>
      <c r="G1423" s="70"/>
      <c r="H1423" s="70"/>
      <c r="I1423" s="69"/>
      <c r="J1423" s="71"/>
      <c r="K1423" s="72"/>
      <c r="L1423" s="73"/>
      <c r="M1423" s="74"/>
      <c r="N1423" s="74"/>
      <c r="O1423" s="73"/>
      <c r="P1423" s="70"/>
      <c r="Q1423" s="70"/>
      <c r="R1423" s="75"/>
      <c r="S1423" s="71"/>
    </row>
    <row r="1424" spans="1:19" x14ac:dyDescent="0.15">
      <c r="A1424" s="68"/>
      <c r="B1424" s="82"/>
      <c r="C1424" s="70"/>
      <c r="D1424" s="69"/>
      <c r="E1424" s="70"/>
      <c r="F1424" s="70"/>
      <c r="G1424" s="70"/>
      <c r="H1424" s="70"/>
      <c r="I1424" s="69"/>
      <c r="J1424" s="71"/>
      <c r="K1424" s="72"/>
      <c r="L1424" s="73"/>
      <c r="M1424" s="74"/>
      <c r="N1424" s="74"/>
      <c r="O1424" s="73"/>
      <c r="P1424" s="70"/>
      <c r="Q1424" s="70"/>
      <c r="R1424" s="75"/>
      <c r="S1424" s="71"/>
    </row>
    <row r="1425" spans="1:19" x14ac:dyDescent="0.15">
      <c r="A1425" s="68"/>
      <c r="B1425" s="82"/>
      <c r="C1425" s="70"/>
      <c r="D1425" s="69"/>
      <c r="E1425" s="70"/>
      <c r="F1425" s="70"/>
      <c r="G1425" s="70"/>
      <c r="H1425" s="70"/>
      <c r="I1425" s="69"/>
      <c r="J1425" s="71"/>
      <c r="K1425" s="72"/>
      <c r="L1425" s="73"/>
      <c r="M1425" s="74"/>
      <c r="N1425" s="74"/>
      <c r="O1425" s="73"/>
      <c r="P1425" s="70"/>
      <c r="Q1425" s="70"/>
      <c r="R1425" s="75"/>
      <c r="S1425" s="71"/>
    </row>
    <row r="1426" spans="1:19" x14ac:dyDescent="0.15">
      <c r="A1426" s="68"/>
      <c r="B1426" s="82"/>
      <c r="C1426" s="70"/>
      <c r="D1426" s="69"/>
      <c r="E1426" s="70"/>
      <c r="F1426" s="70"/>
      <c r="G1426" s="70"/>
      <c r="H1426" s="70"/>
      <c r="I1426" s="69"/>
      <c r="J1426" s="71"/>
      <c r="K1426" s="72"/>
      <c r="L1426" s="73"/>
      <c r="M1426" s="74"/>
      <c r="N1426" s="74"/>
      <c r="O1426" s="73"/>
      <c r="P1426" s="70"/>
      <c r="Q1426" s="70"/>
      <c r="R1426" s="75"/>
      <c r="S1426" s="71"/>
    </row>
    <row r="1427" spans="1:19" x14ac:dyDescent="0.15">
      <c r="A1427" s="68"/>
      <c r="B1427" s="82"/>
      <c r="C1427" s="70"/>
      <c r="D1427" s="69"/>
      <c r="E1427" s="70"/>
      <c r="F1427" s="70"/>
      <c r="G1427" s="70"/>
      <c r="H1427" s="70"/>
      <c r="I1427" s="69"/>
      <c r="J1427" s="71"/>
      <c r="K1427" s="72"/>
      <c r="L1427" s="73"/>
      <c r="M1427" s="74"/>
      <c r="N1427" s="74"/>
      <c r="O1427" s="73"/>
      <c r="P1427" s="70"/>
      <c r="Q1427" s="70"/>
      <c r="R1427" s="75"/>
      <c r="S1427" s="71"/>
    </row>
    <row r="1428" spans="1:19" x14ac:dyDescent="0.15">
      <c r="A1428" s="68"/>
      <c r="B1428" s="82"/>
      <c r="C1428" s="70"/>
      <c r="D1428" s="69"/>
      <c r="E1428" s="70"/>
      <c r="F1428" s="70"/>
      <c r="G1428" s="70"/>
      <c r="H1428" s="70"/>
      <c r="I1428" s="69"/>
      <c r="J1428" s="71"/>
      <c r="K1428" s="72"/>
      <c r="L1428" s="73"/>
      <c r="M1428" s="74"/>
      <c r="N1428" s="74"/>
      <c r="O1428" s="73"/>
      <c r="P1428" s="70"/>
      <c r="Q1428" s="70"/>
      <c r="R1428" s="75"/>
      <c r="S1428" s="71"/>
    </row>
    <row r="1429" spans="1:19" x14ac:dyDescent="0.15">
      <c r="A1429" s="68"/>
      <c r="B1429" s="82"/>
      <c r="C1429" s="70"/>
      <c r="D1429" s="69"/>
      <c r="E1429" s="70"/>
      <c r="F1429" s="70"/>
      <c r="G1429" s="70"/>
      <c r="H1429" s="70"/>
      <c r="I1429" s="69"/>
      <c r="J1429" s="71"/>
      <c r="K1429" s="72"/>
      <c r="L1429" s="73"/>
      <c r="M1429" s="74"/>
      <c r="N1429" s="74"/>
      <c r="O1429" s="73"/>
      <c r="P1429" s="70"/>
      <c r="Q1429" s="70"/>
      <c r="R1429" s="75"/>
      <c r="S1429" s="71"/>
    </row>
    <row r="1430" spans="1:19" x14ac:dyDescent="0.15">
      <c r="A1430" s="68"/>
      <c r="B1430" s="82"/>
      <c r="C1430" s="70"/>
      <c r="D1430" s="69"/>
      <c r="E1430" s="70"/>
      <c r="F1430" s="70"/>
      <c r="G1430" s="70"/>
      <c r="H1430" s="70"/>
      <c r="I1430" s="69"/>
      <c r="J1430" s="71"/>
      <c r="K1430" s="72"/>
      <c r="L1430" s="73"/>
      <c r="M1430" s="74"/>
      <c r="N1430" s="74"/>
      <c r="O1430" s="73"/>
      <c r="P1430" s="70"/>
      <c r="Q1430" s="70"/>
      <c r="R1430" s="75"/>
      <c r="S1430" s="71"/>
    </row>
    <row r="1431" spans="1:19" x14ac:dyDescent="0.15">
      <c r="A1431" s="68"/>
      <c r="B1431" s="82"/>
      <c r="C1431" s="70"/>
      <c r="D1431" s="69"/>
      <c r="E1431" s="70"/>
      <c r="F1431" s="70"/>
      <c r="G1431" s="70"/>
      <c r="H1431" s="70"/>
      <c r="I1431" s="69"/>
      <c r="J1431" s="71"/>
      <c r="K1431" s="72"/>
      <c r="L1431" s="73"/>
      <c r="M1431" s="74"/>
      <c r="N1431" s="74"/>
      <c r="O1431" s="73"/>
      <c r="P1431" s="70"/>
      <c r="Q1431" s="70"/>
      <c r="R1431" s="75"/>
      <c r="S1431" s="71"/>
    </row>
    <row r="1432" spans="1:19" x14ac:dyDescent="0.15">
      <c r="A1432" s="68"/>
      <c r="B1432" s="82"/>
      <c r="C1432" s="70"/>
      <c r="D1432" s="69"/>
      <c r="E1432" s="70"/>
      <c r="F1432" s="70"/>
      <c r="G1432" s="70"/>
      <c r="H1432" s="70"/>
      <c r="I1432" s="69"/>
      <c r="J1432" s="71"/>
      <c r="K1432" s="72"/>
      <c r="L1432" s="73"/>
      <c r="M1432" s="74"/>
      <c r="N1432" s="74"/>
      <c r="O1432" s="73"/>
      <c r="P1432" s="70"/>
      <c r="Q1432" s="70"/>
      <c r="R1432" s="75"/>
      <c r="S1432" s="71"/>
    </row>
    <row r="1433" spans="1:19" x14ac:dyDescent="0.15">
      <c r="A1433" s="68"/>
      <c r="B1433" s="82"/>
      <c r="C1433" s="70"/>
      <c r="D1433" s="69"/>
      <c r="E1433" s="70"/>
      <c r="F1433" s="70"/>
      <c r="G1433" s="70"/>
      <c r="H1433" s="70"/>
      <c r="I1433" s="69"/>
      <c r="J1433" s="71"/>
      <c r="K1433" s="72"/>
      <c r="L1433" s="73"/>
      <c r="M1433" s="74"/>
      <c r="N1433" s="74"/>
      <c r="O1433" s="73"/>
      <c r="P1433" s="70"/>
      <c r="Q1433" s="70"/>
      <c r="R1433" s="75"/>
      <c r="S1433" s="71"/>
    </row>
    <row r="1434" spans="1:19" x14ac:dyDescent="0.15">
      <c r="A1434" s="68"/>
      <c r="B1434" s="82"/>
      <c r="C1434" s="70"/>
      <c r="D1434" s="69"/>
      <c r="E1434" s="70"/>
      <c r="F1434" s="70"/>
      <c r="G1434" s="70"/>
      <c r="H1434" s="70"/>
      <c r="I1434" s="69"/>
      <c r="J1434" s="71"/>
      <c r="K1434" s="72"/>
      <c r="L1434" s="73"/>
      <c r="M1434" s="74"/>
      <c r="N1434" s="74"/>
      <c r="O1434" s="73"/>
      <c r="P1434" s="70"/>
      <c r="Q1434" s="70"/>
      <c r="R1434" s="75"/>
      <c r="S1434" s="71"/>
    </row>
    <row r="1435" spans="1:19" x14ac:dyDescent="0.15">
      <c r="A1435" s="68"/>
      <c r="B1435" s="82"/>
      <c r="C1435" s="70"/>
      <c r="D1435" s="69"/>
      <c r="E1435" s="70"/>
      <c r="F1435" s="70"/>
      <c r="G1435" s="70"/>
      <c r="H1435" s="70"/>
      <c r="I1435" s="69"/>
      <c r="J1435" s="71"/>
      <c r="K1435" s="72"/>
      <c r="L1435" s="73"/>
      <c r="M1435" s="74"/>
      <c r="N1435" s="74"/>
      <c r="O1435" s="73"/>
      <c r="P1435" s="70"/>
      <c r="Q1435" s="70"/>
      <c r="R1435" s="75"/>
      <c r="S1435" s="71"/>
    </row>
    <row r="1436" spans="1:19" x14ac:dyDescent="0.15">
      <c r="A1436" s="68"/>
      <c r="B1436" s="82"/>
      <c r="C1436" s="70"/>
      <c r="D1436" s="69"/>
      <c r="E1436" s="70"/>
      <c r="F1436" s="70"/>
      <c r="G1436" s="70"/>
      <c r="H1436" s="70"/>
      <c r="I1436" s="69"/>
      <c r="J1436" s="71"/>
      <c r="K1436" s="72"/>
      <c r="L1436" s="73"/>
      <c r="M1436" s="74"/>
      <c r="N1436" s="74"/>
      <c r="O1436" s="73"/>
      <c r="P1436" s="70"/>
      <c r="Q1436" s="70"/>
      <c r="R1436" s="75"/>
      <c r="S1436" s="71"/>
    </row>
    <row r="1437" spans="1:19" x14ac:dyDescent="0.15">
      <c r="A1437" s="68"/>
      <c r="B1437" s="82"/>
      <c r="C1437" s="70"/>
      <c r="D1437" s="69"/>
      <c r="E1437" s="70"/>
      <c r="F1437" s="70"/>
      <c r="G1437" s="70"/>
      <c r="H1437" s="70"/>
      <c r="I1437" s="69"/>
      <c r="J1437" s="71"/>
      <c r="K1437" s="72"/>
      <c r="L1437" s="73"/>
      <c r="M1437" s="74"/>
      <c r="N1437" s="74"/>
      <c r="O1437" s="73"/>
      <c r="P1437" s="70"/>
      <c r="Q1437" s="70"/>
      <c r="R1437" s="75"/>
      <c r="S1437" s="71"/>
    </row>
    <row r="1438" spans="1:19" x14ac:dyDescent="0.15">
      <c r="A1438" s="68"/>
      <c r="B1438" s="82"/>
      <c r="C1438" s="70"/>
      <c r="D1438" s="69"/>
      <c r="E1438" s="70"/>
      <c r="F1438" s="70"/>
      <c r="G1438" s="70"/>
      <c r="H1438" s="70"/>
      <c r="I1438" s="69"/>
      <c r="J1438" s="71"/>
      <c r="K1438" s="72"/>
      <c r="L1438" s="73"/>
      <c r="M1438" s="74"/>
      <c r="N1438" s="74"/>
      <c r="O1438" s="73"/>
      <c r="P1438" s="70"/>
      <c r="Q1438" s="70"/>
      <c r="R1438" s="75"/>
      <c r="S1438" s="71"/>
    </row>
    <row r="1439" spans="1:19" x14ac:dyDescent="0.15">
      <c r="A1439" s="68"/>
      <c r="B1439" s="82"/>
      <c r="C1439" s="70"/>
      <c r="D1439" s="69"/>
      <c r="E1439" s="70"/>
      <c r="F1439" s="70"/>
      <c r="G1439" s="70"/>
      <c r="H1439" s="70"/>
      <c r="I1439" s="69"/>
      <c r="J1439" s="71"/>
      <c r="K1439" s="72"/>
      <c r="L1439" s="73"/>
      <c r="M1439" s="74"/>
      <c r="N1439" s="74"/>
      <c r="O1439" s="73"/>
      <c r="P1439" s="70"/>
      <c r="Q1439" s="70"/>
      <c r="R1439" s="75"/>
      <c r="S1439" s="71"/>
    </row>
    <row r="1440" spans="1:19" x14ac:dyDescent="0.15">
      <c r="A1440" s="68"/>
      <c r="B1440" s="82"/>
      <c r="C1440" s="70"/>
      <c r="D1440" s="69"/>
      <c r="E1440" s="70"/>
      <c r="F1440" s="70"/>
      <c r="G1440" s="70"/>
      <c r="H1440" s="70"/>
      <c r="I1440" s="69"/>
      <c r="J1440" s="71"/>
      <c r="K1440" s="72"/>
      <c r="L1440" s="73"/>
      <c r="M1440" s="74"/>
      <c r="N1440" s="74"/>
      <c r="O1440" s="73"/>
      <c r="P1440" s="70"/>
      <c r="Q1440" s="70"/>
      <c r="R1440" s="75"/>
      <c r="S1440" s="71"/>
    </row>
    <row r="1441" spans="1:19" x14ac:dyDescent="0.15">
      <c r="A1441" s="68"/>
      <c r="B1441" s="82"/>
      <c r="C1441" s="70"/>
      <c r="D1441" s="69"/>
      <c r="E1441" s="70"/>
      <c r="F1441" s="70"/>
      <c r="G1441" s="70"/>
      <c r="H1441" s="70"/>
      <c r="I1441" s="69"/>
      <c r="J1441" s="71"/>
      <c r="K1441" s="72"/>
      <c r="L1441" s="73"/>
      <c r="M1441" s="74"/>
      <c r="N1441" s="74"/>
      <c r="O1441" s="73"/>
      <c r="P1441" s="70"/>
      <c r="Q1441" s="70"/>
      <c r="R1441" s="75"/>
      <c r="S1441" s="71"/>
    </row>
    <row r="1442" spans="1:19" x14ac:dyDescent="0.15">
      <c r="A1442" s="68"/>
      <c r="B1442" s="82"/>
      <c r="C1442" s="70"/>
      <c r="D1442" s="69"/>
      <c r="E1442" s="70"/>
      <c r="F1442" s="70"/>
      <c r="G1442" s="70"/>
      <c r="H1442" s="70"/>
      <c r="I1442" s="69"/>
      <c r="J1442" s="71"/>
      <c r="K1442" s="72"/>
      <c r="L1442" s="73"/>
      <c r="M1442" s="74"/>
      <c r="N1442" s="74"/>
      <c r="O1442" s="73"/>
      <c r="P1442" s="70"/>
      <c r="Q1442" s="70"/>
      <c r="R1442" s="75"/>
      <c r="S1442" s="71"/>
    </row>
    <row r="1443" spans="1:19" x14ac:dyDescent="0.15">
      <c r="A1443" s="68"/>
      <c r="B1443" s="82"/>
      <c r="C1443" s="70"/>
      <c r="D1443" s="69"/>
      <c r="E1443" s="70"/>
      <c r="F1443" s="70"/>
      <c r="G1443" s="70"/>
      <c r="H1443" s="70"/>
      <c r="I1443" s="69"/>
      <c r="J1443" s="71"/>
      <c r="K1443" s="72"/>
      <c r="L1443" s="73"/>
      <c r="M1443" s="74"/>
      <c r="N1443" s="74"/>
      <c r="O1443" s="73"/>
      <c r="P1443" s="70"/>
      <c r="Q1443" s="70"/>
      <c r="R1443" s="75"/>
      <c r="S1443" s="71"/>
    </row>
    <row r="1444" spans="1:19" x14ac:dyDescent="0.15">
      <c r="A1444" s="68"/>
      <c r="B1444" s="82"/>
      <c r="C1444" s="70"/>
      <c r="D1444" s="69"/>
      <c r="E1444" s="70"/>
      <c r="F1444" s="70"/>
      <c r="G1444" s="70"/>
      <c r="H1444" s="70"/>
      <c r="I1444" s="69"/>
      <c r="J1444" s="71"/>
      <c r="K1444" s="72"/>
      <c r="L1444" s="73"/>
      <c r="M1444" s="74"/>
      <c r="N1444" s="74"/>
      <c r="O1444" s="73"/>
      <c r="P1444" s="70"/>
      <c r="Q1444" s="70"/>
      <c r="R1444" s="75"/>
      <c r="S1444" s="71"/>
    </row>
    <row r="1445" spans="1:19" x14ac:dyDescent="0.15">
      <c r="A1445" s="68"/>
      <c r="B1445" s="82"/>
      <c r="C1445" s="70"/>
      <c r="D1445" s="69"/>
      <c r="E1445" s="70"/>
      <c r="F1445" s="70"/>
      <c r="G1445" s="70"/>
      <c r="H1445" s="70"/>
      <c r="I1445" s="69"/>
      <c r="J1445" s="71"/>
      <c r="K1445" s="72"/>
      <c r="L1445" s="73"/>
      <c r="M1445" s="74"/>
      <c r="N1445" s="74"/>
      <c r="O1445" s="73"/>
      <c r="P1445" s="70"/>
      <c r="Q1445" s="70"/>
      <c r="R1445" s="75"/>
      <c r="S1445" s="71"/>
    </row>
    <row r="1446" spans="1:19" x14ac:dyDescent="0.15">
      <c r="A1446" s="68"/>
      <c r="B1446" s="82"/>
      <c r="C1446" s="70"/>
      <c r="D1446" s="69"/>
      <c r="E1446" s="70"/>
      <c r="F1446" s="70"/>
      <c r="G1446" s="70"/>
      <c r="H1446" s="70"/>
      <c r="I1446" s="69"/>
      <c r="J1446" s="71"/>
      <c r="K1446" s="72"/>
      <c r="L1446" s="73"/>
      <c r="M1446" s="74"/>
      <c r="N1446" s="74"/>
      <c r="O1446" s="73"/>
      <c r="P1446" s="70"/>
      <c r="Q1446" s="70"/>
      <c r="R1446" s="75"/>
      <c r="S1446" s="71"/>
    </row>
    <row r="1447" spans="1:19" x14ac:dyDescent="0.15">
      <c r="A1447" s="68"/>
      <c r="B1447" s="82"/>
      <c r="C1447" s="70"/>
      <c r="D1447" s="69"/>
      <c r="E1447" s="70"/>
      <c r="F1447" s="70"/>
      <c r="G1447" s="70"/>
      <c r="H1447" s="70"/>
      <c r="I1447" s="69"/>
      <c r="J1447" s="71"/>
      <c r="K1447" s="72"/>
      <c r="L1447" s="73"/>
      <c r="M1447" s="74"/>
      <c r="N1447" s="74"/>
      <c r="O1447" s="73"/>
      <c r="P1447" s="70"/>
      <c r="Q1447" s="70"/>
      <c r="R1447" s="75"/>
      <c r="S1447" s="71"/>
    </row>
    <row r="1448" spans="1:19" x14ac:dyDescent="0.15">
      <c r="A1448" s="68"/>
      <c r="B1448" s="82"/>
      <c r="C1448" s="70"/>
      <c r="D1448" s="69"/>
      <c r="E1448" s="70"/>
      <c r="F1448" s="70"/>
      <c r="G1448" s="70"/>
      <c r="H1448" s="70"/>
      <c r="I1448" s="69"/>
      <c r="J1448" s="71"/>
      <c r="K1448" s="72"/>
      <c r="L1448" s="73"/>
      <c r="M1448" s="74"/>
      <c r="N1448" s="74"/>
      <c r="O1448" s="73"/>
      <c r="P1448" s="70"/>
      <c r="Q1448" s="70"/>
      <c r="R1448" s="75"/>
      <c r="S1448" s="71"/>
    </row>
    <row r="1449" spans="1:19" x14ac:dyDescent="0.15">
      <c r="A1449" s="68"/>
      <c r="B1449" s="82"/>
      <c r="C1449" s="70"/>
      <c r="D1449" s="69"/>
      <c r="E1449" s="70"/>
      <c r="F1449" s="70"/>
      <c r="G1449" s="70"/>
      <c r="H1449" s="70"/>
      <c r="I1449" s="69"/>
      <c r="J1449" s="71"/>
      <c r="K1449" s="72"/>
      <c r="L1449" s="73"/>
      <c r="M1449" s="74"/>
      <c r="N1449" s="74"/>
      <c r="O1449" s="73"/>
      <c r="P1449" s="70"/>
      <c r="Q1449" s="70"/>
      <c r="R1449" s="75"/>
      <c r="S1449" s="71"/>
    </row>
    <row r="1450" spans="1:19" x14ac:dyDescent="0.15">
      <c r="A1450" s="68"/>
      <c r="B1450" s="82"/>
      <c r="C1450" s="70"/>
      <c r="D1450" s="69"/>
      <c r="E1450" s="70"/>
      <c r="F1450" s="70"/>
      <c r="G1450" s="70"/>
      <c r="H1450" s="70"/>
      <c r="I1450" s="69"/>
      <c r="J1450" s="71"/>
      <c r="K1450" s="72"/>
      <c r="L1450" s="73"/>
      <c r="M1450" s="74"/>
      <c r="N1450" s="74"/>
      <c r="O1450" s="73"/>
      <c r="P1450" s="70"/>
      <c r="Q1450" s="70"/>
      <c r="R1450" s="75"/>
      <c r="S1450" s="71"/>
    </row>
    <row r="1451" spans="1:19" x14ac:dyDescent="0.15">
      <c r="A1451" s="68"/>
      <c r="B1451" s="82"/>
      <c r="C1451" s="70"/>
      <c r="D1451" s="69"/>
      <c r="E1451" s="70"/>
      <c r="F1451" s="70"/>
      <c r="G1451" s="70"/>
      <c r="H1451" s="70"/>
      <c r="I1451" s="69"/>
      <c r="J1451" s="71"/>
      <c r="K1451" s="72"/>
      <c r="L1451" s="73"/>
      <c r="M1451" s="74"/>
      <c r="N1451" s="74"/>
      <c r="O1451" s="73"/>
      <c r="P1451" s="70"/>
      <c r="Q1451" s="70"/>
      <c r="R1451" s="75"/>
      <c r="S1451" s="71"/>
    </row>
    <row r="1452" spans="1:19" x14ac:dyDescent="0.15">
      <c r="A1452" s="68"/>
      <c r="B1452" s="82"/>
      <c r="C1452" s="70"/>
      <c r="D1452" s="69"/>
      <c r="E1452" s="70"/>
      <c r="F1452" s="70"/>
      <c r="G1452" s="70"/>
      <c r="H1452" s="70"/>
      <c r="I1452" s="69"/>
      <c r="J1452" s="71"/>
      <c r="K1452" s="72"/>
      <c r="L1452" s="73"/>
      <c r="M1452" s="74"/>
      <c r="N1452" s="74"/>
      <c r="O1452" s="73"/>
      <c r="P1452" s="70"/>
      <c r="Q1452" s="70"/>
      <c r="R1452" s="75"/>
      <c r="S1452" s="71"/>
    </row>
    <row r="1453" spans="1:19" x14ac:dyDescent="0.15">
      <c r="A1453" s="68"/>
      <c r="B1453" s="82"/>
      <c r="C1453" s="70"/>
      <c r="D1453" s="69"/>
      <c r="E1453" s="70"/>
      <c r="F1453" s="70"/>
      <c r="G1453" s="70"/>
      <c r="H1453" s="70"/>
      <c r="I1453" s="69"/>
      <c r="J1453" s="71"/>
      <c r="K1453" s="72"/>
      <c r="L1453" s="73"/>
      <c r="M1453" s="74"/>
      <c r="N1453" s="74"/>
      <c r="O1453" s="73"/>
      <c r="P1453" s="70"/>
      <c r="Q1453" s="70"/>
      <c r="R1453" s="75"/>
      <c r="S1453" s="71"/>
    </row>
    <row r="1454" spans="1:19" x14ac:dyDescent="0.15">
      <c r="A1454" s="68"/>
      <c r="B1454" s="82"/>
      <c r="C1454" s="70"/>
      <c r="D1454" s="69"/>
      <c r="E1454" s="70"/>
      <c r="F1454" s="70"/>
      <c r="G1454" s="70"/>
      <c r="H1454" s="70"/>
      <c r="I1454" s="69"/>
      <c r="J1454" s="71"/>
      <c r="K1454" s="72"/>
      <c r="L1454" s="73"/>
      <c r="M1454" s="74"/>
      <c r="N1454" s="74"/>
      <c r="O1454" s="73"/>
      <c r="P1454" s="70"/>
      <c r="Q1454" s="70"/>
      <c r="R1454" s="75"/>
      <c r="S1454" s="71"/>
    </row>
    <row r="1455" spans="1:19" x14ac:dyDescent="0.15">
      <c r="A1455" s="68"/>
      <c r="B1455" s="82"/>
      <c r="C1455" s="70"/>
      <c r="D1455" s="69"/>
      <c r="E1455" s="70"/>
      <c r="F1455" s="70"/>
      <c r="G1455" s="70"/>
      <c r="H1455" s="70"/>
      <c r="I1455" s="69"/>
      <c r="J1455" s="71"/>
      <c r="K1455" s="72"/>
      <c r="L1455" s="73"/>
      <c r="M1455" s="74"/>
      <c r="N1455" s="74"/>
      <c r="O1455" s="73"/>
      <c r="P1455" s="70"/>
      <c r="Q1455" s="70"/>
      <c r="R1455" s="75"/>
      <c r="S1455" s="71"/>
    </row>
    <row r="1456" spans="1:19" x14ac:dyDescent="0.15">
      <c r="A1456" s="68"/>
      <c r="B1456" s="82"/>
      <c r="C1456" s="70"/>
      <c r="D1456" s="69"/>
      <c r="E1456" s="70"/>
      <c r="F1456" s="70"/>
      <c r="G1456" s="70"/>
      <c r="H1456" s="70"/>
      <c r="I1456" s="69"/>
      <c r="J1456" s="71"/>
      <c r="K1456" s="72"/>
      <c r="L1456" s="73"/>
      <c r="M1456" s="74"/>
      <c r="N1456" s="74"/>
      <c r="O1456" s="73"/>
      <c r="P1456" s="70"/>
      <c r="Q1456" s="70"/>
      <c r="R1456" s="75"/>
      <c r="S1456" s="71"/>
    </row>
    <row r="1457" spans="1:19" x14ac:dyDescent="0.15">
      <c r="A1457" s="68"/>
      <c r="B1457" s="82"/>
      <c r="C1457" s="70"/>
      <c r="D1457" s="69"/>
      <c r="E1457" s="70"/>
      <c r="F1457" s="70"/>
      <c r="G1457" s="70"/>
      <c r="H1457" s="70"/>
      <c r="I1457" s="69"/>
      <c r="J1457" s="71"/>
      <c r="K1457" s="72"/>
      <c r="L1457" s="73"/>
      <c r="M1457" s="74"/>
      <c r="N1457" s="74"/>
      <c r="O1457" s="73"/>
      <c r="P1457" s="70"/>
      <c r="Q1457" s="70"/>
      <c r="R1457" s="75"/>
      <c r="S1457" s="71"/>
    </row>
    <row r="1458" spans="1:19" x14ac:dyDescent="0.15">
      <c r="A1458" s="68"/>
      <c r="B1458" s="82"/>
      <c r="C1458" s="70"/>
      <c r="D1458" s="69"/>
      <c r="E1458" s="70"/>
      <c r="F1458" s="70"/>
      <c r="G1458" s="70"/>
      <c r="H1458" s="70"/>
      <c r="I1458" s="69"/>
      <c r="J1458" s="71"/>
      <c r="K1458" s="72"/>
      <c r="L1458" s="73"/>
      <c r="M1458" s="74"/>
      <c r="N1458" s="74"/>
      <c r="O1458" s="73"/>
      <c r="P1458" s="70"/>
      <c r="Q1458" s="70"/>
      <c r="R1458" s="75"/>
      <c r="S1458" s="71"/>
    </row>
    <row r="1459" spans="1:19" x14ac:dyDescent="0.15">
      <c r="A1459" s="68"/>
      <c r="B1459" s="82"/>
      <c r="C1459" s="70"/>
      <c r="D1459" s="69"/>
      <c r="E1459" s="70"/>
      <c r="F1459" s="70"/>
      <c r="G1459" s="70"/>
      <c r="H1459" s="70"/>
      <c r="I1459" s="69"/>
      <c r="J1459" s="71"/>
      <c r="K1459" s="72"/>
      <c r="L1459" s="73"/>
      <c r="M1459" s="74"/>
      <c r="N1459" s="74"/>
      <c r="O1459" s="73"/>
      <c r="P1459" s="70"/>
      <c r="Q1459" s="70"/>
      <c r="R1459" s="75"/>
      <c r="S1459" s="71"/>
    </row>
    <row r="1460" spans="1:19" x14ac:dyDescent="0.15">
      <c r="A1460" s="68"/>
      <c r="B1460" s="82"/>
      <c r="C1460" s="70"/>
      <c r="D1460" s="69"/>
      <c r="E1460" s="70"/>
      <c r="F1460" s="70"/>
      <c r="G1460" s="70"/>
      <c r="H1460" s="70"/>
      <c r="I1460" s="69"/>
      <c r="J1460" s="71"/>
      <c r="K1460" s="72"/>
      <c r="L1460" s="73"/>
      <c r="M1460" s="74"/>
      <c r="N1460" s="74"/>
      <c r="O1460" s="73"/>
      <c r="P1460" s="70"/>
      <c r="Q1460" s="70"/>
      <c r="R1460" s="75"/>
      <c r="S1460" s="71"/>
    </row>
    <row r="1461" spans="1:19" x14ac:dyDescent="0.15">
      <c r="A1461" s="68"/>
      <c r="B1461" s="82"/>
      <c r="C1461" s="70"/>
      <c r="D1461" s="69"/>
      <c r="E1461" s="70"/>
      <c r="F1461" s="70"/>
      <c r="G1461" s="70"/>
      <c r="H1461" s="70"/>
      <c r="I1461" s="69"/>
      <c r="J1461" s="71"/>
      <c r="K1461" s="72"/>
      <c r="L1461" s="73"/>
      <c r="M1461" s="74"/>
      <c r="N1461" s="74"/>
      <c r="O1461" s="73"/>
      <c r="P1461" s="70"/>
      <c r="Q1461" s="70"/>
      <c r="R1461" s="75"/>
      <c r="S1461" s="71"/>
    </row>
    <row r="1462" spans="1:19" x14ac:dyDescent="0.15">
      <c r="A1462" s="68"/>
      <c r="B1462" s="82"/>
      <c r="C1462" s="70"/>
      <c r="D1462" s="69"/>
      <c r="E1462" s="70"/>
      <c r="F1462" s="70"/>
      <c r="G1462" s="70"/>
      <c r="H1462" s="70"/>
      <c r="I1462" s="69"/>
      <c r="J1462" s="71"/>
      <c r="K1462" s="72"/>
      <c r="L1462" s="73"/>
      <c r="M1462" s="74"/>
      <c r="N1462" s="74"/>
      <c r="O1462" s="73"/>
      <c r="P1462" s="70"/>
      <c r="Q1462" s="70"/>
      <c r="R1462" s="75"/>
      <c r="S1462" s="71"/>
    </row>
    <row r="1463" spans="1:19" x14ac:dyDescent="0.15">
      <c r="A1463" s="68"/>
      <c r="B1463" s="82"/>
      <c r="C1463" s="70"/>
      <c r="D1463" s="69"/>
      <c r="E1463" s="70"/>
      <c r="F1463" s="70"/>
      <c r="G1463" s="70"/>
      <c r="H1463" s="70"/>
      <c r="I1463" s="69"/>
      <c r="J1463" s="71"/>
      <c r="K1463" s="72"/>
      <c r="L1463" s="73"/>
      <c r="M1463" s="74"/>
      <c r="N1463" s="74"/>
      <c r="O1463" s="73"/>
      <c r="P1463" s="70"/>
      <c r="Q1463" s="70"/>
      <c r="R1463" s="75"/>
      <c r="S1463" s="71"/>
    </row>
    <row r="1464" spans="1:19" x14ac:dyDescent="0.15">
      <c r="A1464" s="68"/>
      <c r="B1464" s="82"/>
      <c r="C1464" s="70"/>
      <c r="D1464" s="69"/>
      <c r="E1464" s="70"/>
      <c r="F1464" s="70"/>
      <c r="G1464" s="70"/>
      <c r="H1464" s="70"/>
      <c r="I1464" s="69"/>
      <c r="J1464" s="71"/>
      <c r="K1464" s="72"/>
      <c r="L1464" s="73"/>
      <c r="M1464" s="74"/>
      <c r="N1464" s="74"/>
      <c r="O1464" s="73"/>
      <c r="P1464" s="70"/>
      <c r="Q1464" s="70"/>
      <c r="R1464" s="75"/>
      <c r="S1464" s="71"/>
    </row>
    <row r="1465" spans="1:19" x14ac:dyDescent="0.15">
      <c r="A1465" s="68"/>
      <c r="B1465" s="82"/>
      <c r="C1465" s="70"/>
      <c r="D1465" s="69"/>
      <c r="E1465" s="70"/>
      <c r="F1465" s="70"/>
      <c r="G1465" s="70"/>
      <c r="H1465" s="70"/>
      <c r="I1465" s="69"/>
      <c r="J1465" s="71"/>
      <c r="K1465" s="72"/>
      <c r="L1465" s="73"/>
      <c r="M1465" s="74"/>
      <c r="N1465" s="74"/>
      <c r="O1465" s="73"/>
      <c r="P1465" s="70"/>
      <c r="Q1465" s="70"/>
      <c r="R1465" s="75"/>
      <c r="S1465" s="71"/>
    </row>
    <row r="1466" spans="1:19" x14ac:dyDescent="0.15">
      <c r="A1466" s="68"/>
      <c r="B1466" s="82"/>
      <c r="C1466" s="70"/>
      <c r="D1466" s="69"/>
      <c r="E1466" s="70"/>
      <c r="F1466" s="70"/>
      <c r="G1466" s="70"/>
      <c r="H1466" s="70"/>
      <c r="I1466" s="69"/>
      <c r="J1466" s="71"/>
      <c r="K1466" s="72"/>
      <c r="L1466" s="73"/>
      <c r="M1466" s="74"/>
      <c r="N1466" s="74"/>
      <c r="O1466" s="73"/>
      <c r="P1466" s="70"/>
      <c r="Q1466" s="70"/>
      <c r="R1466" s="75"/>
      <c r="S1466" s="71"/>
    </row>
    <row r="1467" spans="1:19" x14ac:dyDescent="0.15">
      <c r="A1467" s="68"/>
      <c r="B1467" s="82"/>
      <c r="C1467" s="70"/>
      <c r="D1467" s="69"/>
      <c r="E1467" s="70"/>
      <c r="F1467" s="70"/>
      <c r="G1467" s="70"/>
      <c r="H1467" s="70"/>
      <c r="I1467" s="69"/>
      <c r="J1467" s="71"/>
      <c r="K1467" s="72"/>
      <c r="L1467" s="73"/>
      <c r="M1467" s="74"/>
      <c r="N1467" s="74"/>
      <c r="O1467" s="73"/>
      <c r="P1467" s="70"/>
      <c r="Q1467" s="70"/>
      <c r="R1467" s="75"/>
      <c r="S1467" s="71"/>
    </row>
    <row r="1468" spans="1:19" x14ac:dyDescent="0.15">
      <c r="A1468" s="68"/>
      <c r="B1468" s="82"/>
      <c r="C1468" s="70"/>
      <c r="D1468" s="69"/>
      <c r="E1468" s="70"/>
      <c r="F1468" s="70"/>
      <c r="G1468" s="70"/>
      <c r="H1468" s="70"/>
      <c r="I1468" s="69"/>
      <c r="J1468" s="71"/>
      <c r="K1468" s="72"/>
      <c r="L1468" s="73"/>
      <c r="M1468" s="74"/>
      <c r="N1468" s="74"/>
      <c r="O1468" s="73"/>
      <c r="P1468" s="70"/>
      <c r="Q1468" s="70"/>
      <c r="R1468" s="75"/>
      <c r="S1468" s="71"/>
    </row>
    <row r="1469" spans="1:19" x14ac:dyDescent="0.15">
      <c r="A1469" s="68"/>
      <c r="B1469" s="82"/>
      <c r="C1469" s="70"/>
      <c r="D1469" s="69"/>
      <c r="E1469" s="70"/>
      <c r="F1469" s="70"/>
      <c r="G1469" s="70"/>
      <c r="H1469" s="70"/>
      <c r="I1469" s="69"/>
      <c r="J1469" s="71"/>
      <c r="K1469" s="72"/>
      <c r="L1469" s="73"/>
      <c r="M1469" s="74"/>
      <c r="N1469" s="74"/>
      <c r="O1469" s="73"/>
      <c r="P1469" s="70"/>
      <c r="Q1469" s="70"/>
      <c r="R1469" s="75"/>
      <c r="S1469" s="71"/>
    </row>
    <row r="1470" spans="1:19" x14ac:dyDescent="0.15">
      <c r="A1470" s="68"/>
      <c r="B1470" s="82"/>
      <c r="C1470" s="70"/>
      <c r="D1470" s="69"/>
      <c r="E1470" s="70"/>
      <c r="F1470" s="70"/>
      <c r="G1470" s="70"/>
      <c r="H1470" s="70"/>
      <c r="I1470" s="69"/>
      <c r="J1470" s="71"/>
      <c r="K1470" s="72"/>
      <c r="L1470" s="73"/>
      <c r="M1470" s="74"/>
      <c r="N1470" s="74"/>
      <c r="O1470" s="73"/>
      <c r="P1470" s="70"/>
      <c r="Q1470" s="70"/>
      <c r="R1470" s="75"/>
      <c r="S1470" s="71"/>
    </row>
    <row r="1471" spans="1:19" x14ac:dyDescent="0.15">
      <c r="A1471" s="68"/>
      <c r="B1471" s="82"/>
      <c r="C1471" s="70"/>
      <c r="D1471" s="69"/>
      <c r="E1471" s="70"/>
      <c r="F1471" s="70"/>
      <c r="G1471" s="70"/>
      <c r="H1471" s="70"/>
      <c r="I1471" s="69"/>
      <c r="J1471" s="71"/>
      <c r="K1471" s="72"/>
      <c r="L1471" s="73"/>
      <c r="M1471" s="74"/>
      <c r="N1471" s="74"/>
      <c r="O1471" s="73"/>
      <c r="P1471" s="70"/>
      <c r="Q1471" s="70"/>
      <c r="R1471" s="75"/>
      <c r="S1471" s="71"/>
    </row>
    <row r="1472" spans="1:19" x14ac:dyDescent="0.15">
      <c r="A1472" s="68"/>
      <c r="B1472" s="82"/>
      <c r="C1472" s="70"/>
      <c r="D1472" s="69"/>
      <c r="E1472" s="70"/>
      <c r="F1472" s="70"/>
      <c r="G1472" s="70"/>
      <c r="H1472" s="70"/>
      <c r="I1472" s="69"/>
      <c r="J1472" s="71"/>
      <c r="K1472" s="72"/>
      <c r="L1472" s="73"/>
      <c r="M1472" s="74"/>
      <c r="N1472" s="74"/>
      <c r="O1472" s="73"/>
      <c r="P1472" s="70"/>
      <c r="Q1472" s="70"/>
      <c r="R1472" s="75"/>
      <c r="S1472" s="71"/>
    </row>
    <row r="1473" spans="1:19" x14ac:dyDescent="0.15">
      <c r="A1473" s="68"/>
      <c r="B1473" s="82"/>
      <c r="C1473" s="70"/>
      <c r="D1473" s="69"/>
      <c r="E1473" s="70"/>
      <c r="F1473" s="70"/>
      <c r="G1473" s="70"/>
      <c r="H1473" s="70"/>
      <c r="I1473" s="69"/>
      <c r="J1473" s="71"/>
      <c r="K1473" s="72"/>
      <c r="L1473" s="73"/>
      <c r="M1473" s="74"/>
      <c r="N1473" s="74"/>
      <c r="O1473" s="73"/>
      <c r="P1473" s="70"/>
      <c r="Q1473" s="70"/>
      <c r="R1473" s="75"/>
      <c r="S1473" s="71"/>
    </row>
    <row r="1474" spans="1:19" x14ac:dyDescent="0.15">
      <c r="A1474" s="68"/>
      <c r="B1474" s="82"/>
      <c r="C1474" s="70"/>
      <c r="D1474" s="69"/>
      <c r="E1474" s="70"/>
      <c r="F1474" s="70"/>
      <c r="G1474" s="70"/>
      <c r="H1474" s="70"/>
      <c r="I1474" s="69"/>
      <c r="J1474" s="71"/>
      <c r="K1474" s="72"/>
      <c r="L1474" s="73"/>
      <c r="M1474" s="74"/>
      <c r="N1474" s="74"/>
      <c r="O1474" s="73"/>
      <c r="P1474" s="70"/>
      <c r="Q1474" s="70"/>
      <c r="R1474" s="75"/>
      <c r="S1474" s="71"/>
    </row>
    <row r="1475" spans="1:19" x14ac:dyDescent="0.15">
      <c r="A1475" s="68"/>
      <c r="B1475" s="82"/>
      <c r="C1475" s="70"/>
      <c r="D1475" s="69"/>
      <c r="E1475" s="70"/>
      <c r="F1475" s="70"/>
      <c r="G1475" s="70"/>
      <c r="H1475" s="70"/>
      <c r="I1475" s="69"/>
      <c r="J1475" s="71"/>
      <c r="K1475" s="72"/>
      <c r="L1475" s="73"/>
      <c r="M1475" s="74"/>
      <c r="N1475" s="74"/>
      <c r="O1475" s="73"/>
      <c r="P1475" s="70"/>
      <c r="Q1475" s="70"/>
      <c r="R1475" s="75"/>
      <c r="S1475" s="71"/>
    </row>
    <row r="1476" spans="1:19" x14ac:dyDescent="0.15">
      <c r="A1476" s="68"/>
      <c r="B1476" s="82"/>
      <c r="C1476" s="70"/>
      <c r="D1476" s="69"/>
      <c r="E1476" s="70"/>
      <c r="F1476" s="70"/>
      <c r="G1476" s="70"/>
      <c r="H1476" s="70"/>
      <c r="I1476" s="69"/>
      <c r="J1476" s="71"/>
      <c r="K1476" s="72"/>
      <c r="L1476" s="73"/>
      <c r="M1476" s="74"/>
      <c r="N1476" s="74"/>
      <c r="O1476" s="73"/>
      <c r="P1476" s="70"/>
      <c r="Q1476" s="70"/>
      <c r="R1476" s="75"/>
      <c r="S1476" s="71"/>
    </row>
    <row r="1477" spans="1:19" x14ac:dyDescent="0.15">
      <c r="A1477" s="68"/>
      <c r="B1477" s="82"/>
      <c r="C1477" s="70"/>
      <c r="D1477" s="69"/>
      <c r="E1477" s="70"/>
      <c r="F1477" s="70"/>
      <c r="G1477" s="70"/>
      <c r="H1477" s="70"/>
      <c r="I1477" s="69"/>
      <c r="J1477" s="71"/>
      <c r="K1477" s="72"/>
      <c r="L1477" s="73"/>
      <c r="M1477" s="74"/>
      <c r="N1477" s="74"/>
      <c r="O1477" s="73"/>
      <c r="P1477" s="70"/>
      <c r="Q1477" s="70"/>
      <c r="R1477" s="75"/>
      <c r="S1477" s="71"/>
    </row>
    <row r="1478" spans="1:19" x14ac:dyDescent="0.15">
      <c r="A1478" s="68"/>
      <c r="B1478" s="82"/>
      <c r="C1478" s="70"/>
      <c r="D1478" s="69"/>
      <c r="E1478" s="70"/>
      <c r="F1478" s="70"/>
      <c r="G1478" s="70"/>
      <c r="H1478" s="70"/>
      <c r="I1478" s="69"/>
      <c r="J1478" s="71"/>
      <c r="K1478" s="72"/>
      <c r="L1478" s="73"/>
      <c r="M1478" s="74"/>
      <c r="N1478" s="74"/>
      <c r="O1478" s="73"/>
      <c r="P1478" s="70"/>
      <c r="Q1478" s="70"/>
      <c r="R1478" s="75"/>
      <c r="S1478" s="71"/>
    </row>
    <row r="1479" spans="1:19" x14ac:dyDescent="0.15">
      <c r="A1479" s="68"/>
      <c r="B1479" s="82"/>
      <c r="C1479" s="70"/>
      <c r="D1479" s="69"/>
      <c r="E1479" s="70"/>
      <c r="F1479" s="70"/>
      <c r="G1479" s="70"/>
      <c r="H1479" s="70"/>
      <c r="I1479" s="69"/>
      <c r="J1479" s="71"/>
      <c r="K1479" s="72"/>
      <c r="L1479" s="73"/>
      <c r="M1479" s="74"/>
      <c r="N1479" s="74"/>
      <c r="O1479" s="73"/>
      <c r="P1479" s="70"/>
      <c r="Q1479" s="70"/>
      <c r="R1479" s="75"/>
      <c r="S1479" s="71"/>
    </row>
    <row r="1480" spans="1:19" x14ac:dyDescent="0.15">
      <c r="A1480" s="68"/>
      <c r="B1480" s="82"/>
      <c r="C1480" s="70"/>
      <c r="D1480" s="69"/>
      <c r="E1480" s="70"/>
      <c r="F1480" s="70"/>
      <c r="G1480" s="70"/>
      <c r="H1480" s="70"/>
      <c r="I1480" s="69"/>
      <c r="J1480" s="71"/>
      <c r="K1480" s="72"/>
      <c r="L1480" s="73"/>
      <c r="M1480" s="74"/>
      <c r="N1480" s="74"/>
      <c r="O1480" s="73"/>
      <c r="P1480" s="70"/>
      <c r="Q1480" s="70"/>
      <c r="R1480" s="75"/>
      <c r="S1480" s="71"/>
    </row>
    <row r="1481" spans="1:19" x14ac:dyDescent="0.15">
      <c r="A1481" s="68"/>
      <c r="B1481" s="82"/>
      <c r="C1481" s="70"/>
      <c r="D1481" s="69"/>
      <c r="E1481" s="70"/>
      <c r="F1481" s="70"/>
      <c r="G1481" s="70"/>
      <c r="H1481" s="70"/>
      <c r="I1481" s="69"/>
      <c r="J1481" s="71"/>
      <c r="K1481" s="72"/>
      <c r="L1481" s="73"/>
      <c r="M1481" s="74"/>
      <c r="N1481" s="74"/>
      <c r="O1481" s="73"/>
      <c r="P1481" s="70"/>
      <c r="Q1481" s="70"/>
      <c r="R1481" s="75"/>
      <c r="S1481" s="71"/>
    </row>
    <row r="1482" spans="1:19" x14ac:dyDescent="0.15">
      <c r="A1482" s="68"/>
      <c r="B1482" s="82"/>
      <c r="C1482" s="70"/>
      <c r="D1482" s="69"/>
      <c r="E1482" s="70"/>
      <c r="F1482" s="70"/>
      <c r="G1482" s="70"/>
      <c r="H1482" s="70"/>
      <c r="I1482" s="69"/>
      <c r="J1482" s="71"/>
      <c r="K1482" s="72"/>
      <c r="L1482" s="73"/>
      <c r="M1482" s="74"/>
      <c r="N1482" s="74"/>
      <c r="O1482" s="73"/>
      <c r="P1482" s="70"/>
      <c r="Q1482" s="70"/>
      <c r="R1482" s="75"/>
      <c r="S1482" s="71"/>
    </row>
    <row r="1483" spans="1:19" x14ac:dyDescent="0.15">
      <c r="A1483" s="68"/>
      <c r="B1483" s="82"/>
      <c r="C1483" s="70"/>
      <c r="D1483" s="69"/>
      <c r="E1483" s="70"/>
      <c r="F1483" s="70"/>
      <c r="G1483" s="70"/>
      <c r="H1483" s="70"/>
      <c r="I1483" s="69"/>
      <c r="J1483" s="71"/>
      <c r="K1483" s="72"/>
      <c r="L1483" s="73"/>
      <c r="M1483" s="74"/>
      <c r="N1483" s="74"/>
      <c r="O1483" s="73"/>
      <c r="P1483" s="70"/>
      <c r="Q1483" s="70"/>
      <c r="R1483" s="75"/>
      <c r="S1483" s="71"/>
    </row>
    <row r="1484" spans="1:19" x14ac:dyDescent="0.15">
      <c r="A1484" s="68"/>
      <c r="B1484" s="82"/>
      <c r="C1484" s="70"/>
      <c r="D1484" s="69"/>
      <c r="E1484" s="70"/>
      <c r="F1484" s="70"/>
      <c r="G1484" s="70"/>
      <c r="H1484" s="70"/>
      <c r="I1484" s="69"/>
      <c r="J1484" s="71"/>
      <c r="K1484" s="72"/>
      <c r="L1484" s="73"/>
      <c r="M1484" s="74"/>
      <c r="N1484" s="74"/>
      <c r="O1484" s="73"/>
      <c r="P1484" s="70"/>
      <c r="Q1484" s="70"/>
      <c r="R1484" s="75"/>
      <c r="S1484" s="71"/>
    </row>
    <row r="1485" spans="1:19" x14ac:dyDescent="0.15">
      <c r="A1485" s="68"/>
      <c r="B1485" s="82"/>
      <c r="C1485" s="70"/>
      <c r="D1485" s="69"/>
      <c r="E1485" s="70"/>
      <c r="F1485" s="70"/>
      <c r="G1485" s="70"/>
      <c r="H1485" s="70"/>
      <c r="I1485" s="69"/>
      <c r="J1485" s="71"/>
      <c r="K1485" s="72"/>
      <c r="L1485" s="73"/>
      <c r="M1485" s="74"/>
      <c r="N1485" s="74"/>
      <c r="O1485" s="73"/>
      <c r="P1485" s="70"/>
      <c r="Q1485" s="70"/>
      <c r="R1485" s="75"/>
      <c r="S1485" s="71"/>
    </row>
    <row r="1486" spans="1:19" x14ac:dyDescent="0.15">
      <c r="A1486" s="68"/>
      <c r="B1486" s="82"/>
      <c r="C1486" s="70"/>
      <c r="D1486" s="69"/>
      <c r="E1486" s="70"/>
      <c r="F1486" s="70"/>
      <c r="G1486" s="70"/>
      <c r="H1486" s="70"/>
      <c r="I1486" s="69"/>
      <c r="J1486" s="71"/>
      <c r="K1486" s="72"/>
      <c r="L1486" s="73"/>
      <c r="M1486" s="74"/>
      <c r="N1486" s="74"/>
      <c r="O1486" s="73"/>
      <c r="P1486" s="70"/>
      <c r="Q1486" s="70"/>
      <c r="R1486" s="75"/>
      <c r="S1486" s="71"/>
    </row>
    <row r="1487" spans="1:19" x14ac:dyDescent="0.15">
      <c r="A1487" s="68"/>
      <c r="B1487" s="82"/>
      <c r="C1487" s="70"/>
      <c r="D1487" s="69"/>
      <c r="E1487" s="70"/>
      <c r="F1487" s="70"/>
      <c r="G1487" s="70"/>
      <c r="H1487" s="70"/>
      <c r="I1487" s="69"/>
      <c r="J1487" s="71"/>
      <c r="K1487" s="72"/>
      <c r="L1487" s="73"/>
      <c r="M1487" s="74"/>
      <c r="N1487" s="74"/>
      <c r="O1487" s="73"/>
      <c r="P1487" s="70"/>
      <c r="Q1487" s="70"/>
      <c r="R1487" s="75"/>
      <c r="S1487" s="71"/>
    </row>
    <row r="1488" spans="1:19" x14ac:dyDescent="0.15">
      <c r="A1488" s="68"/>
      <c r="B1488" s="82"/>
      <c r="C1488" s="70"/>
      <c r="D1488" s="69"/>
      <c r="E1488" s="70"/>
      <c r="F1488" s="70"/>
      <c r="G1488" s="70"/>
      <c r="H1488" s="70"/>
      <c r="I1488" s="69"/>
      <c r="J1488" s="71"/>
      <c r="K1488" s="72"/>
      <c r="L1488" s="73"/>
      <c r="M1488" s="74"/>
      <c r="N1488" s="74"/>
      <c r="O1488" s="73"/>
      <c r="P1488" s="70"/>
      <c r="Q1488" s="70"/>
      <c r="R1488" s="75"/>
      <c r="S1488" s="71"/>
    </row>
    <row r="1489" spans="1:19" x14ac:dyDescent="0.15">
      <c r="A1489" s="68"/>
      <c r="B1489" s="82"/>
      <c r="C1489" s="70"/>
      <c r="D1489" s="69"/>
      <c r="E1489" s="70"/>
      <c r="F1489" s="70"/>
      <c r="G1489" s="70"/>
      <c r="H1489" s="70"/>
      <c r="I1489" s="69"/>
      <c r="J1489" s="71"/>
      <c r="K1489" s="72"/>
      <c r="L1489" s="73"/>
      <c r="M1489" s="74"/>
      <c r="N1489" s="74"/>
      <c r="O1489" s="73"/>
      <c r="P1489" s="70"/>
      <c r="Q1489" s="70"/>
      <c r="R1489" s="75"/>
      <c r="S1489" s="71"/>
    </row>
    <row r="1490" spans="1:19" x14ac:dyDescent="0.15">
      <c r="A1490" s="68"/>
      <c r="B1490" s="82"/>
      <c r="C1490" s="70"/>
      <c r="D1490" s="69"/>
      <c r="E1490" s="70"/>
      <c r="F1490" s="70"/>
      <c r="G1490" s="70"/>
      <c r="H1490" s="70"/>
      <c r="I1490" s="69"/>
      <c r="J1490" s="71"/>
      <c r="K1490" s="72"/>
      <c r="L1490" s="73"/>
      <c r="M1490" s="74"/>
      <c r="N1490" s="74"/>
      <c r="O1490" s="73"/>
      <c r="P1490" s="70"/>
      <c r="Q1490" s="70"/>
      <c r="R1490" s="75"/>
      <c r="S1490" s="71"/>
    </row>
    <row r="1491" spans="1:19" x14ac:dyDescent="0.15">
      <c r="A1491" s="68"/>
      <c r="B1491" s="82"/>
      <c r="C1491" s="70"/>
      <c r="D1491" s="69"/>
      <c r="E1491" s="70"/>
      <c r="F1491" s="70"/>
      <c r="G1491" s="70"/>
      <c r="H1491" s="70"/>
      <c r="I1491" s="69"/>
      <c r="J1491" s="71"/>
      <c r="K1491" s="72"/>
      <c r="L1491" s="73"/>
      <c r="M1491" s="74"/>
      <c r="N1491" s="74"/>
      <c r="O1491" s="73"/>
      <c r="P1491" s="70"/>
      <c r="Q1491" s="70"/>
      <c r="R1491" s="75"/>
      <c r="S1491" s="71"/>
    </row>
    <row r="1492" spans="1:19" x14ac:dyDescent="0.15">
      <c r="A1492" s="68"/>
      <c r="B1492" s="82"/>
      <c r="C1492" s="70"/>
      <c r="D1492" s="69"/>
      <c r="E1492" s="70"/>
      <c r="F1492" s="70"/>
      <c r="G1492" s="70"/>
      <c r="H1492" s="70"/>
      <c r="I1492" s="69"/>
      <c r="J1492" s="71"/>
      <c r="K1492" s="72"/>
      <c r="L1492" s="73"/>
      <c r="M1492" s="74"/>
      <c r="N1492" s="74"/>
      <c r="O1492" s="73"/>
      <c r="P1492" s="70"/>
      <c r="Q1492" s="70"/>
      <c r="R1492" s="75"/>
      <c r="S1492" s="71"/>
    </row>
    <row r="1493" spans="1:19" x14ac:dyDescent="0.15">
      <c r="A1493" s="68"/>
      <c r="B1493" s="82"/>
      <c r="C1493" s="70"/>
      <c r="D1493" s="69"/>
      <c r="E1493" s="70"/>
      <c r="F1493" s="70"/>
      <c r="G1493" s="70"/>
      <c r="H1493" s="70"/>
      <c r="I1493" s="69"/>
      <c r="J1493" s="71"/>
      <c r="K1493" s="72"/>
      <c r="L1493" s="73"/>
      <c r="M1493" s="74"/>
      <c r="N1493" s="74"/>
      <c r="O1493" s="73"/>
      <c r="P1493" s="70"/>
      <c r="Q1493" s="70"/>
      <c r="R1493" s="75"/>
      <c r="S1493" s="71"/>
    </row>
    <row r="1494" spans="1:19" x14ac:dyDescent="0.15">
      <c r="A1494" s="68"/>
      <c r="B1494" s="82"/>
      <c r="C1494" s="70"/>
      <c r="D1494" s="69"/>
      <c r="E1494" s="70"/>
      <c r="F1494" s="70"/>
      <c r="G1494" s="70"/>
      <c r="H1494" s="70"/>
      <c r="I1494" s="69"/>
      <c r="J1494" s="71"/>
      <c r="K1494" s="72"/>
      <c r="L1494" s="73"/>
      <c r="M1494" s="74"/>
      <c r="N1494" s="74"/>
      <c r="O1494" s="73"/>
      <c r="P1494" s="70"/>
      <c r="Q1494" s="70"/>
      <c r="R1494" s="75"/>
      <c r="S1494" s="71"/>
    </row>
    <row r="1495" spans="1:19" x14ac:dyDescent="0.15">
      <c r="A1495" s="68"/>
      <c r="B1495" s="82"/>
      <c r="C1495" s="70"/>
      <c r="D1495" s="69"/>
      <c r="E1495" s="70"/>
      <c r="F1495" s="70"/>
      <c r="G1495" s="70"/>
      <c r="H1495" s="70"/>
      <c r="I1495" s="69"/>
      <c r="J1495" s="71"/>
      <c r="K1495" s="72"/>
      <c r="L1495" s="73"/>
      <c r="M1495" s="74"/>
      <c r="N1495" s="74"/>
      <c r="O1495" s="73"/>
      <c r="P1495" s="70"/>
      <c r="Q1495" s="70"/>
      <c r="R1495" s="75"/>
      <c r="S1495" s="71"/>
    </row>
    <row r="1496" spans="1:19" x14ac:dyDescent="0.15">
      <c r="A1496" s="68"/>
      <c r="B1496" s="82"/>
      <c r="C1496" s="70"/>
      <c r="D1496" s="69"/>
      <c r="E1496" s="70"/>
      <c r="F1496" s="70"/>
      <c r="G1496" s="70"/>
      <c r="H1496" s="70"/>
      <c r="I1496" s="69"/>
      <c r="J1496" s="71"/>
      <c r="K1496" s="72"/>
      <c r="L1496" s="73"/>
      <c r="M1496" s="74"/>
      <c r="N1496" s="74"/>
      <c r="O1496" s="73"/>
      <c r="P1496" s="70"/>
      <c r="Q1496" s="70"/>
      <c r="R1496" s="75"/>
      <c r="S1496" s="71"/>
    </row>
    <row r="1497" spans="1:19" x14ac:dyDescent="0.15">
      <c r="A1497" s="68"/>
      <c r="B1497" s="82"/>
      <c r="C1497" s="70"/>
      <c r="D1497" s="69"/>
      <c r="E1497" s="70"/>
      <c r="F1497" s="70"/>
      <c r="G1497" s="70"/>
      <c r="H1497" s="70"/>
      <c r="I1497" s="69"/>
      <c r="J1497" s="71"/>
      <c r="K1497" s="72"/>
      <c r="L1497" s="73"/>
      <c r="M1497" s="74"/>
      <c r="N1497" s="74"/>
      <c r="O1497" s="73"/>
      <c r="P1497" s="70"/>
      <c r="Q1497" s="70"/>
      <c r="R1497" s="75"/>
      <c r="S1497" s="71"/>
    </row>
    <row r="1498" spans="1:19" x14ac:dyDescent="0.15">
      <c r="A1498" s="68"/>
      <c r="B1498" s="82"/>
      <c r="C1498" s="70"/>
      <c r="D1498" s="69"/>
      <c r="E1498" s="70"/>
      <c r="F1498" s="70"/>
      <c r="G1498" s="70"/>
      <c r="H1498" s="70"/>
      <c r="I1498" s="69"/>
      <c r="J1498" s="71"/>
      <c r="K1498" s="72"/>
      <c r="L1498" s="73"/>
      <c r="M1498" s="74"/>
      <c r="N1498" s="74"/>
      <c r="O1498" s="73"/>
      <c r="P1498" s="70"/>
      <c r="Q1498" s="70"/>
      <c r="R1498" s="75"/>
      <c r="S1498" s="71"/>
    </row>
    <row r="1499" spans="1:19" x14ac:dyDescent="0.15">
      <c r="A1499" s="68"/>
      <c r="B1499" s="82"/>
      <c r="C1499" s="70"/>
      <c r="D1499" s="69"/>
      <c r="E1499" s="70"/>
      <c r="F1499" s="70"/>
      <c r="G1499" s="70"/>
      <c r="H1499" s="70"/>
      <c r="I1499" s="69"/>
      <c r="J1499" s="71"/>
      <c r="K1499" s="72"/>
      <c r="L1499" s="73"/>
      <c r="M1499" s="74"/>
      <c r="N1499" s="74"/>
      <c r="O1499" s="73"/>
      <c r="P1499" s="70"/>
      <c r="Q1499" s="70"/>
      <c r="R1499" s="75"/>
      <c r="S1499" s="71"/>
    </row>
    <row r="1500" spans="1:19" x14ac:dyDescent="0.15">
      <c r="A1500" s="68"/>
      <c r="B1500" s="82"/>
      <c r="C1500" s="70"/>
      <c r="D1500" s="69"/>
      <c r="E1500" s="70"/>
      <c r="F1500" s="70"/>
      <c r="G1500" s="70"/>
      <c r="H1500" s="70"/>
      <c r="I1500" s="69"/>
      <c r="J1500" s="71"/>
      <c r="K1500" s="72"/>
      <c r="L1500" s="73"/>
      <c r="M1500" s="74"/>
      <c r="N1500" s="74"/>
      <c r="O1500" s="73"/>
      <c r="P1500" s="70"/>
      <c r="Q1500" s="70"/>
      <c r="R1500" s="75"/>
      <c r="S1500" s="71"/>
    </row>
    <row r="1501" spans="1:19" x14ac:dyDescent="0.15">
      <c r="A1501" s="68"/>
      <c r="B1501" s="82"/>
      <c r="C1501" s="70"/>
      <c r="D1501" s="69"/>
      <c r="E1501" s="70"/>
      <c r="F1501" s="70"/>
      <c r="G1501" s="70"/>
      <c r="H1501" s="70"/>
      <c r="I1501" s="69"/>
      <c r="J1501" s="71"/>
      <c r="K1501" s="72"/>
      <c r="L1501" s="73"/>
      <c r="M1501" s="74"/>
      <c r="N1501" s="74"/>
      <c r="O1501" s="73"/>
      <c r="P1501" s="70"/>
      <c r="Q1501" s="70"/>
      <c r="R1501" s="75"/>
      <c r="S1501" s="71"/>
    </row>
    <row r="1502" spans="1:19" x14ac:dyDescent="0.15">
      <c r="A1502" s="68"/>
      <c r="B1502" s="82"/>
      <c r="C1502" s="70"/>
      <c r="D1502" s="69"/>
      <c r="E1502" s="70"/>
      <c r="F1502" s="70"/>
      <c r="G1502" s="70"/>
      <c r="H1502" s="70"/>
      <c r="I1502" s="69"/>
      <c r="J1502" s="71"/>
      <c r="K1502" s="72"/>
      <c r="L1502" s="73"/>
      <c r="M1502" s="74"/>
      <c r="N1502" s="74"/>
      <c r="O1502" s="73"/>
      <c r="P1502" s="70"/>
      <c r="Q1502" s="70"/>
      <c r="R1502" s="75"/>
      <c r="S1502" s="71"/>
    </row>
    <row r="1503" spans="1:19" x14ac:dyDescent="0.15">
      <c r="A1503" s="68"/>
      <c r="B1503" s="82"/>
      <c r="C1503" s="70"/>
      <c r="D1503" s="69"/>
      <c r="E1503" s="70"/>
      <c r="F1503" s="70"/>
      <c r="G1503" s="70"/>
      <c r="H1503" s="70"/>
      <c r="I1503" s="69"/>
      <c r="J1503" s="71"/>
      <c r="K1503" s="72"/>
      <c r="L1503" s="73"/>
      <c r="M1503" s="74"/>
      <c r="N1503" s="74"/>
      <c r="O1503" s="73"/>
      <c r="P1503" s="70"/>
      <c r="Q1503" s="70"/>
      <c r="R1503" s="75"/>
      <c r="S1503" s="71"/>
    </row>
    <row r="1504" spans="1:19" x14ac:dyDescent="0.15">
      <c r="A1504" s="68"/>
      <c r="B1504" s="82"/>
      <c r="C1504" s="70"/>
      <c r="D1504" s="69"/>
      <c r="E1504" s="70"/>
      <c r="F1504" s="70"/>
      <c r="G1504" s="70"/>
      <c r="H1504" s="70"/>
      <c r="I1504" s="69"/>
      <c r="J1504" s="71"/>
      <c r="K1504" s="72"/>
      <c r="L1504" s="73"/>
      <c r="M1504" s="74"/>
      <c r="N1504" s="74"/>
      <c r="O1504" s="73"/>
      <c r="P1504" s="70"/>
      <c r="Q1504" s="70"/>
      <c r="R1504" s="75"/>
      <c r="S1504" s="71"/>
    </row>
    <row r="1505" spans="1:19" x14ac:dyDescent="0.15">
      <c r="A1505" s="68"/>
      <c r="B1505" s="82"/>
      <c r="C1505" s="70"/>
      <c r="D1505" s="69"/>
      <c r="E1505" s="70"/>
      <c r="F1505" s="70"/>
      <c r="G1505" s="70"/>
      <c r="H1505" s="70"/>
      <c r="I1505" s="69"/>
      <c r="J1505" s="71"/>
      <c r="K1505" s="72"/>
      <c r="L1505" s="73"/>
      <c r="M1505" s="74"/>
      <c r="N1505" s="74"/>
      <c r="O1505" s="73"/>
      <c r="P1505" s="70"/>
      <c r="Q1505" s="70"/>
      <c r="R1505" s="75"/>
      <c r="S1505" s="71"/>
    </row>
    <row r="1506" spans="1:19" x14ac:dyDescent="0.15">
      <c r="A1506" s="68"/>
      <c r="B1506" s="82"/>
      <c r="C1506" s="70"/>
      <c r="D1506" s="69"/>
      <c r="E1506" s="70"/>
      <c r="F1506" s="70"/>
      <c r="G1506" s="70"/>
      <c r="H1506" s="70"/>
      <c r="I1506" s="69"/>
      <c r="J1506" s="71"/>
      <c r="K1506" s="72"/>
      <c r="L1506" s="73"/>
      <c r="M1506" s="74"/>
      <c r="N1506" s="74"/>
      <c r="O1506" s="73"/>
      <c r="P1506" s="70"/>
      <c r="Q1506" s="70"/>
      <c r="R1506" s="75"/>
      <c r="S1506" s="71"/>
    </row>
    <row r="1507" spans="1:19" x14ac:dyDescent="0.15">
      <c r="A1507" s="68"/>
      <c r="B1507" s="82"/>
      <c r="C1507" s="70"/>
      <c r="D1507" s="69"/>
      <c r="E1507" s="70"/>
      <c r="F1507" s="70"/>
      <c r="G1507" s="70"/>
      <c r="H1507" s="70"/>
      <c r="I1507" s="69"/>
      <c r="J1507" s="71"/>
      <c r="K1507" s="72"/>
      <c r="L1507" s="73"/>
      <c r="M1507" s="74"/>
      <c r="N1507" s="74"/>
      <c r="O1507" s="73"/>
      <c r="P1507" s="70"/>
      <c r="Q1507" s="70"/>
      <c r="R1507" s="75"/>
      <c r="S1507" s="71"/>
    </row>
    <row r="1508" spans="1:19" x14ac:dyDescent="0.15">
      <c r="A1508" s="68"/>
      <c r="B1508" s="82"/>
      <c r="C1508" s="70"/>
      <c r="D1508" s="69"/>
      <c r="E1508" s="70"/>
      <c r="F1508" s="70"/>
      <c r="G1508" s="70"/>
      <c r="H1508" s="70"/>
      <c r="I1508" s="69"/>
      <c r="J1508" s="71"/>
      <c r="K1508" s="72"/>
      <c r="L1508" s="73"/>
      <c r="M1508" s="74"/>
      <c r="N1508" s="74"/>
      <c r="O1508" s="73"/>
      <c r="P1508" s="70"/>
      <c r="Q1508" s="70"/>
      <c r="R1508" s="75"/>
      <c r="S1508" s="71"/>
    </row>
    <row r="1509" spans="1:19" x14ac:dyDescent="0.15">
      <c r="A1509" s="68"/>
      <c r="B1509" s="82"/>
      <c r="C1509" s="70"/>
      <c r="D1509" s="69"/>
      <c r="E1509" s="70"/>
      <c r="F1509" s="70"/>
      <c r="G1509" s="70"/>
      <c r="H1509" s="70"/>
      <c r="I1509" s="69"/>
      <c r="J1509" s="71"/>
      <c r="K1509" s="72"/>
      <c r="L1509" s="73"/>
      <c r="M1509" s="74"/>
      <c r="N1509" s="74"/>
      <c r="O1509" s="73"/>
      <c r="P1509" s="70"/>
      <c r="Q1509" s="70"/>
      <c r="R1509" s="75"/>
      <c r="S1509" s="71"/>
    </row>
    <row r="1510" spans="1:19" x14ac:dyDescent="0.15">
      <c r="A1510" s="68"/>
      <c r="B1510" s="82"/>
      <c r="C1510" s="70"/>
      <c r="D1510" s="69"/>
      <c r="E1510" s="70"/>
      <c r="F1510" s="70"/>
      <c r="G1510" s="70"/>
      <c r="H1510" s="70"/>
      <c r="I1510" s="69"/>
      <c r="J1510" s="71"/>
      <c r="K1510" s="72"/>
      <c r="L1510" s="73"/>
      <c r="M1510" s="74"/>
      <c r="N1510" s="74"/>
      <c r="O1510" s="73"/>
      <c r="P1510" s="70"/>
      <c r="Q1510" s="70"/>
      <c r="R1510" s="75"/>
      <c r="S1510" s="71"/>
    </row>
    <row r="1511" spans="1:19" x14ac:dyDescent="0.15">
      <c r="A1511" s="68"/>
      <c r="B1511" s="82"/>
      <c r="C1511" s="70"/>
      <c r="D1511" s="69"/>
      <c r="E1511" s="70"/>
      <c r="F1511" s="70"/>
      <c r="G1511" s="70"/>
      <c r="H1511" s="70"/>
      <c r="I1511" s="69"/>
      <c r="J1511" s="71"/>
      <c r="K1511" s="72"/>
      <c r="L1511" s="73"/>
      <c r="M1511" s="74"/>
      <c r="N1511" s="74"/>
      <c r="O1511" s="73"/>
      <c r="P1511" s="70"/>
      <c r="Q1511" s="70"/>
      <c r="R1511" s="75"/>
      <c r="S1511" s="71"/>
    </row>
    <row r="1512" spans="1:19" x14ac:dyDescent="0.15">
      <c r="A1512" s="68"/>
      <c r="B1512" s="82"/>
      <c r="C1512" s="70"/>
      <c r="D1512" s="69"/>
      <c r="E1512" s="70"/>
      <c r="F1512" s="70"/>
      <c r="G1512" s="70"/>
      <c r="H1512" s="70"/>
      <c r="I1512" s="69"/>
      <c r="J1512" s="71"/>
      <c r="K1512" s="72"/>
      <c r="L1512" s="73"/>
      <c r="M1512" s="74"/>
      <c r="N1512" s="74"/>
      <c r="O1512" s="73"/>
      <c r="P1512" s="70"/>
      <c r="Q1512" s="70"/>
      <c r="R1512" s="75"/>
      <c r="S1512" s="71"/>
    </row>
    <row r="1513" spans="1:19" x14ac:dyDescent="0.15">
      <c r="A1513" s="68"/>
      <c r="B1513" s="82"/>
      <c r="C1513" s="70"/>
      <c r="D1513" s="69"/>
      <c r="E1513" s="70"/>
      <c r="F1513" s="70"/>
      <c r="G1513" s="70"/>
      <c r="H1513" s="70"/>
      <c r="I1513" s="69"/>
      <c r="J1513" s="71"/>
      <c r="K1513" s="72"/>
      <c r="L1513" s="73"/>
      <c r="M1513" s="74"/>
      <c r="N1513" s="74"/>
      <c r="O1513" s="73"/>
      <c r="P1513" s="70"/>
      <c r="Q1513" s="70"/>
      <c r="R1513" s="75"/>
      <c r="S1513" s="71"/>
    </row>
    <row r="1514" spans="1:19" x14ac:dyDescent="0.15">
      <c r="A1514" s="68"/>
      <c r="B1514" s="82"/>
      <c r="C1514" s="70"/>
      <c r="D1514" s="69"/>
      <c r="E1514" s="70"/>
      <c r="F1514" s="70"/>
      <c r="G1514" s="70"/>
      <c r="H1514" s="70"/>
      <c r="I1514" s="69"/>
      <c r="J1514" s="71"/>
      <c r="K1514" s="72"/>
      <c r="L1514" s="73"/>
      <c r="M1514" s="74"/>
      <c r="N1514" s="74"/>
      <c r="O1514" s="73"/>
      <c r="P1514" s="70"/>
      <c r="Q1514" s="70"/>
      <c r="R1514" s="75"/>
      <c r="S1514" s="71"/>
    </row>
    <row r="1515" spans="1:19" x14ac:dyDescent="0.15">
      <c r="A1515" s="68"/>
      <c r="B1515" s="82"/>
      <c r="C1515" s="70"/>
      <c r="D1515" s="69"/>
      <c r="E1515" s="70"/>
      <c r="F1515" s="70"/>
      <c r="G1515" s="70"/>
      <c r="H1515" s="70"/>
      <c r="I1515" s="69"/>
      <c r="J1515" s="71"/>
      <c r="K1515" s="72"/>
      <c r="L1515" s="73"/>
      <c r="M1515" s="74"/>
      <c r="N1515" s="74"/>
      <c r="O1515" s="73"/>
      <c r="P1515" s="70"/>
      <c r="Q1515" s="70"/>
      <c r="R1515" s="75"/>
      <c r="S1515" s="71"/>
    </row>
    <row r="1516" spans="1:19" x14ac:dyDescent="0.15">
      <c r="A1516" s="68"/>
      <c r="B1516" s="82"/>
      <c r="C1516" s="70"/>
      <c r="D1516" s="69"/>
      <c r="E1516" s="70"/>
      <c r="F1516" s="70"/>
      <c r="G1516" s="70"/>
      <c r="H1516" s="70"/>
      <c r="I1516" s="69"/>
      <c r="J1516" s="71"/>
      <c r="K1516" s="72"/>
      <c r="L1516" s="73"/>
      <c r="M1516" s="74"/>
      <c r="N1516" s="74"/>
      <c r="O1516" s="73"/>
      <c r="P1516" s="70"/>
      <c r="Q1516" s="70"/>
      <c r="R1516" s="75"/>
      <c r="S1516" s="71"/>
    </row>
    <row r="1517" spans="1:19" x14ac:dyDescent="0.15">
      <c r="A1517" s="68"/>
      <c r="B1517" s="82"/>
      <c r="C1517" s="70"/>
      <c r="D1517" s="69"/>
      <c r="E1517" s="70"/>
      <c r="F1517" s="70"/>
      <c r="G1517" s="70"/>
      <c r="H1517" s="70"/>
      <c r="I1517" s="69"/>
      <c r="J1517" s="71"/>
      <c r="K1517" s="72"/>
      <c r="L1517" s="73"/>
      <c r="M1517" s="74"/>
      <c r="N1517" s="74"/>
      <c r="O1517" s="73"/>
      <c r="P1517" s="70"/>
      <c r="Q1517" s="70"/>
      <c r="R1517" s="75"/>
      <c r="S1517" s="71"/>
    </row>
    <row r="1518" spans="1:19" x14ac:dyDescent="0.15">
      <c r="A1518" s="68"/>
      <c r="B1518" s="82"/>
      <c r="C1518" s="70"/>
      <c r="D1518" s="69"/>
      <c r="E1518" s="70"/>
      <c r="F1518" s="70"/>
      <c r="G1518" s="70"/>
      <c r="H1518" s="70"/>
      <c r="I1518" s="69"/>
      <c r="J1518" s="71"/>
      <c r="K1518" s="72"/>
      <c r="L1518" s="73"/>
      <c r="M1518" s="74"/>
      <c r="N1518" s="74"/>
      <c r="O1518" s="73"/>
      <c r="P1518" s="70"/>
      <c r="Q1518" s="70"/>
      <c r="R1518" s="75"/>
      <c r="S1518" s="71"/>
    </row>
    <row r="1519" spans="1:19" x14ac:dyDescent="0.15">
      <c r="A1519" s="68"/>
      <c r="B1519" s="82"/>
      <c r="C1519" s="70"/>
      <c r="D1519" s="69"/>
      <c r="E1519" s="70"/>
      <c r="F1519" s="70"/>
      <c r="G1519" s="70"/>
      <c r="H1519" s="70"/>
      <c r="I1519" s="69"/>
      <c r="J1519" s="71"/>
      <c r="K1519" s="72"/>
      <c r="L1519" s="73"/>
      <c r="M1519" s="74"/>
      <c r="N1519" s="74"/>
      <c r="O1519" s="73"/>
      <c r="P1519" s="70"/>
      <c r="Q1519" s="70"/>
      <c r="R1519" s="75"/>
      <c r="S1519" s="71"/>
    </row>
    <row r="1520" spans="1:19" x14ac:dyDescent="0.15">
      <c r="A1520" s="68"/>
      <c r="B1520" s="82"/>
      <c r="C1520" s="70"/>
      <c r="D1520" s="69"/>
      <c r="E1520" s="70"/>
      <c r="F1520" s="70"/>
      <c r="G1520" s="70"/>
      <c r="H1520" s="70"/>
      <c r="I1520" s="69"/>
      <c r="J1520" s="71"/>
      <c r="K1520" s="72"/>
      <c r="L1520" s="73"/>
      <c r="M1520" s="74"/>
      <c r="N1520" s="74"/>
      <c r="O1520" s="73"/>
      <c r="P1520" s="70"/>
      <c r="Q1520" s="70"/>
      <c r="R1520" s="75"/>
      <c r="S1520" s="71"/>
    </row>
    <row r="1521" spans="1:19" x14ac:dyDescent="0.15">
      <c r="A1521" s="68"/>
      <c r="B1521" s="82"/>
      <c r="C1521" s="70"/>
      <c r="D1521" s="69"/>
      <c r="E1521" s="70"/>
      <c r="F1521" s="70"/>
      <c r="G1521" s="70"/>
      <c r="H1521" s="70"/>
      <c r="I1521" s="69"/>
      <c r="J1521" s="71"/>
      <c r="K1521" s="72"/>
      <c r="L1521" s="73"/>
      <c r="M1521" s="74"/>
      <c r="N1521" s="74"/>
      <c r="O1521" s="73"/>
      <c r="P1521" s="70"/>
      <c r="Q1521" s="70"/>
      <c r="R1521" s="75"/>
      <c r="S1521" s="71"/>
    </row>
    <row r="1522" spans="1:19" x14ac:dyDescent="0.15">
      <c r="A1522" s="68"/>
      <c r="B1522" s="82"/>
      <c r="C1522" s="70"/>
      <c r="D1522" s="69"/>
      <c r="E1522" s="70"/>
      <c r="F1522" s="70"/>
      <c r="G1522" s="70"/>
      <c r="H1522" s="70"/>
      <c r="I1522" s="69"/>
      <c r="J1522" s="71"/>
      <c r="K1522" s="72"/>
      <c r="L1522" s="73"/>
      <c r="M1522" s="74"/>
      <c r="N1522" s="74"/>
      <c r="O1522" s="73"/>
      <c r="P1522" s="70"/>
      <c r="Q1522" s="70"/>
      <c r="R1522" s="75"/>
      <c r="S1522" s="71"/>
    </row>
    <row r="1523" spans="1:19" x14ac:dyDescent="0.15">
      <c r="A1523" s="68"/>
      <c r="B1523" s="82"/>
      <c r="C1523" s="70"/>
      <c r="D1523" s="69"/>
      <c r="E1523" s="70"/>
      <c r="F1523" s="70"/>
      <c r="G1523" s="70"/>
      <c r="H1523" s="70"/>
      <c r="I1523" s="69"/>
      <c r="J1523" s="71"/>
      <c r="K1523" s="72"/>
      <c r="L1523" s="73"/>
      <c r="M1523" s="74"/>
      <c r="N1523" s="74"/>
      <c r="O1523" s="73"/>
      <c r="P1523" s="70"/>
      <c r="Q1523" s="70"/>
      <c r="R1523" s="75"/>
      <c r="S1523" s="71"/>
    </row>
    <row r="1524" spans="1:19" x14ac:dyDescent="0.15">
      <c r="A1524" s="68"/>
      <c r="B1524" s="82"/>
      <c r="C1524" s="70"/>
      <c r="D1524" s="69"/>
      <c r="E1524" s="70"/>
      <c r="F1524" s="70"/>
      <c r="G1524" s="70"/>
      <c r="H1524" s="70"/>
      <c r="I1524" s="69"/>
      <c r="J1524" s="71"/>
      <c r="K1524" s="72"/>
      <c r="L1524" s="73"/>
      <c r="M1524" s="74"/>
      <c r="N1524" s="74"/>
      <c r="O1524" s="73"/>
      <c r="P1524" s="70"/>
      <c r="Q1524" s="70"/>
      <c r="R1524" s="75"/>
      <c r="S1524" s="71"/>
    </row>
    <row r="1525" spans="1:19" x14ac:dyDescent="0.15">
      <c r="A1525" s="68"/>
      <c r="B1525" s="82"/>
      <c r="C1525" s="70"/>
      <c r="D1525" s="69"/>
      <c r="E1525" s="70"/>
      <c r="F1525" s="70"/>
      <c r="G1525" s="70"/>
      <c r="H1525" s="70"/>
      <c r="I1525" s="69"/>
      <c r="J1525" s="71"/>
      <c r="K1525" s="72"/>
      <c r="L1525" s="73"/>
      <c r="M1525" s="74"/>
      <c r="N1525" s="74"/>
      <c r="O1525" s="73"/>
      <c r="P1525" s="70"/>
      <c r="Q1525" s="70"/>
      <c r="R1525" s="75"/>
      <c r="S1525" s="71"/>
    </row>
    <row r="1526" spans="1:19" x14ac:dyDescent="0.15">
      <c r="A1526" s="68"/>
      <c r="B1526" s="82"/>
      <c r="C1526" s="70"/>
      <c r="D1526" s="69"/>
      <c r="E1526" s="70"/>
      <c r="F1526" s="70"/>
      <c r="G1526" s="70"/>
      <c r="H1526" s="70"/>
      <c r="I1526" s="69"/>
      <c r="J1526" s="71"/>
      <c r="K1526" s="72"/>
      <c r="L1526" s="73"/>
      <c r="M1526" s="74"/>
      <c r="N1526" s="74"/>
      <c r="O1526" s="73"/>
      <c r="P1526" s="70"/>
      <c r="Q1526" s="70"/>
      <c r="R1526" s="75"/>
      <c r="S1526" s="71"/>
    </row>
    <row r="1527" spans="1:19" x14ac:dyDescent="0.15">
      <c r="A1527" s="68"/>
      <c r="B1527" s="82"/>
      <c r="C1527" s="70"/>
      <c r="D1527" s="69"/>
      <c r="E1527" s="70"/>
      <c r="F1527" s="70"/>
      <c r="G1527" s="70"/>
      <c r="H1527" s="70"/>
      <c r="I1527" s="69"/>
      <c r="J1527" s="71"/>
      <c r="K1527" s="72"/>
      <c r="L1527" s="73"/>
      <c r="M1527" s="74"/>
      <c r="N1527" s="74"/>
      <c r="O1527" s="73"/>
      <c r="P1527" s="70"/>
      <c r="Q1527" s="70"/>
      <c r="R1527" s="75"/>
      <c r="S1527" s="71"/>
    </row>
    <row r="1528" spans="1:19" x14ac:dyDescent="0.15">
      <c r="A1528" s="68"/>
      <c r="B1528" s="82"/>
      <c r="C1528" s="70"/>
      <c r="D1528" s="69"/>
      <c r="E1528" s="70"/>
      <c r="F1528" s="70"/>
      <c r="G1528" s="70"/>
      <c r="H1528" s="70"/>
      <c r="I1528" s="69"/>
      <c r="J1528" s="71"/>
      <c r="K1528" s="72"/>
      <c r="L1528" s="73"/>
      <c r="M1528" s="74"/>
      <c r="N1528" s="74"/>
      <c r="O1528" s="73"/>
      <c r="P1528" s="70"/>
      <c r="Q1528" s="70"/>
      <c r="R1528" s="75"/>
      <c r="S1528" s="71"/>
    </row>
    <row r="1529" spans="1:19" x14ac:dyDescent="0.15">
      <c r="A1529" s="68"/>
      <c r="B1529" s="82"/>
      <c r="C1529" s="70"/>
      <c r="D1529" s="69"/>
      <c r="E1529" s="70"/>
      <c r="F1529" s="70"/>
      <c r="G1529" s="70"/>
      <c r="H1529" s="70"/>
      <c r="I1529" s="69"/>
      <c r="J1529" s="71"/>
      <c r="K1529" s="72"/>
      <c r="L1529" s="73"/>
      <c r="M1529" s="74"/>
      <c r="N1529" s="74"/>
      <c r="O1529" s="73"/>
      <c r="P1529" s="70"/>
      <c r="Q1529" s="70"/>
      <c r="R1529" s="75"/>
      <c r="S1529" s="71"/>
    </row>
    <row r="1530" spans="1:19" x14ac:dyDescent="0.15">
      <c r="A1530" s="68"/>
      <c r="B1530" s="82"/>
      <c r="C1530" s="70"/>
      <c r="D1530" s="69"/>
      <c r="E1530" s="70"/>
      <c r="F1530" s="70"/>
      <c r="G1530" s="70"/>
      <c r="H1530" s="70"/>
      <c r="I1530" s="69"/>
      <c r="J1530" s="71"/>
      <c r="K1530" s="72"/>
      <c r="L1530" s="73"/>
      <c r="M1530" s="74"/>
      <c r="N1530" s="74"/>
      <c r="O1530" s="73"/>
      <c r="P1530" s="70"/>
      <c r="Q1530" s="70"/>
      <c r="R1530" s="75"/>
      <c r="S1530" s="71"/>
    </row>
    <row r="1531" spans="1:19" x14ac:dyDescent="0.15">
      <c r="A1531" s="68"/>
      <c r="B1531" s="82"/>
      <c r="C1531" s="70"/>
      <c r="D1531" s="69"/>
      <c r="E1531" s="70"/>
      <c r="F1531" s="70"/>
      <c r="G1531" s="70"/>
      <c r="H1531" s="70"/>
      <c r="I1531" s="69"/>
      <c r="J1531" s="71"/>
      <c r="K1531" s="72"/>
      <c r="L1531" s="73"/>
      <c r="M1531" s="74"/>
      <c r="N1531" s="74"/>
      <c r="O1531" s="73"/>
      <c r="P1531" s="70"/>
      <c r="Q1531" s="70"/>
      <c r="R1531" s="75"/>
      <c r="S1531" s="71"/>
    </row>
    <row r="1532" spans="1:19" x14ac:dyDescent="0.15">
      <c r="A1532" s="68"/>
      <c r="B1532" s="82"/>
      <c r="C1532" s="70"/>
      <c r="D1532" s="69"/>
      <c r="E1532" s="70"/>
      <c r="F1532" s="70"/>
      <c r="G1532" s="70"/>
      <c r="H1532" s="70"/>
      <c r="I1532" s="69"/>
      <c r="J1532" s="71"/>
      <c r="K1532" s="72"/>
      <c r="L1532" s="73"/>
      <c r="M1532" s="74"/>
      <c r="N1532" s="74"/>
      <c r="O1532" s="73"/>
      <c r="P1532" s="70"/>
      <c r="Q1532" s="70"/>
      <c r="R1532" s="75"/>
      <c r="S1532" s="71"/>
    </row>
    <row r="1533" spans="1:19" x14ac:dyDescent="0.15">
      <c r="A1533" s="68"/>
      <c r="B1533" s="82"/>
      <c r="C1533" s="70"/>
      <c r="D1533" s="69"/>
      <c r="E1533" s="70"/>
      <c r="F1533" s="70"/>
      <c r="G1533" s="70"/>
      <c r="H1533" s="70"/>
      <c r="I1533" s="69"/>
      <c r="J1533" s="71"/>
      <c r="K1533" s="72"/>
      <c r="L1533" s="73"/>
      <c r="M1533" s="74"/>
      <c r="N1533" s="74"/>
      <c r="O1533" s="73"/>
      <c r="P1533" s="70"/>
      <c r="Q1533" s="70"/>
      <c r="R1533" s="75"/>
      <c r="S1533" s="71"/>
    </row>
    <row r="1534" spans="1:19" x14ac:dyDescent="0.15">
      <c r="A1534" s="68"/>
      <c r="B1534" s="82"/>
      <c r="C1534" s="70"/>
      <c r="D1534" s="69"/>
      <c r="E1534" s="70"/>
      <c r="F1534" s="70"/>
      <c r="G1534" s="70"/>
      <c r="H1534" s="70"/>
      <c r="I1534" s="69"/>
      <c r="J1534" s="71"/>
      <c r="K1534" s="72"/>
      <c r="L1534" s="73"/>
      <c r="M1534" s="74"/>
      <c r="N1534" s="74"/>
      <c r="O1534" s="73"/>
      <c r="P1534" s="70"/>
      <c r="Q1534" s="70"/>
      <c r="R1534" s="75"/>
      <c r="S1534" s="71"/>
    </row>
    <row r="1535" spans="1:19" x14ac:dyDescent="0.15">
      <c r="A1535" s="68"/>
      <c r="B1535" s="82"/>
      <c r="C1535" s="70"/>
      <c r="D1535" s="69"/>
      <c r="E1535" s="70"/>
      <c r="F1535" s="70"/>
      <c r="G1535" s="70"/>
      <c r="H1535" s="70"/>
      <c r="I1535" s="69"/>
      <c r="J1535" s="71"/>
      <c r="K1535" s="72"/>
      <c r="L1535" s="73"/>
      <c r="M1535" s="74"/>
      <c r="N1535" s="74"/>
      <c r="O1535" s="73"/>
      <c r="P1535" s="70"/>
      <c r="Q1535" s="70"/>
      <c r="R1535" s="75"/>
      <c r="S1535" s="71"/>
    </row>
    <row r="1536" spans="1:19" x14ac:dyDescent="0.15">
      <c r="A1536" s="68"/>
      <c r="B1536" s="82"/>
      <c r="C1536" s="70"/>
      <c r="D1536" s="69"/>
      <c r="E1536" s="70"/>
      <c r="F1536" s="70"/>
      <c r="G1536" s="70"/>
      <c r="H1536" s="70"/>
      <c r="I1536" s="69"/>
      <c r="J1536" s="71"/>
      <c r="K1536" s="72"/>
      <c r="L1536" s="73"/>
      <c r="M1536" s="74"/>
      <c r="N1536" s="74"/>
      <c r="O1536" s="73"/>
      <c r="P1536" s="70"/>
      <c r="Q1536" s="70"/>
      <c r="R1536" s="75"/>
      <c r="S1536" s="71"/>
    </row>
    <row r="1537" spans="1:19" x14ac:dyDescent="0.15">
      <c r="A1537" s="68"/>
      <c r="B1537" s="82"/>
      <c r="C1537" s="70"/>
      <c r="D1537" s="69"/>
      <c r="E1537" s="70"/>
      <c r="F1537" s="70"/>
      <c r="G1537" s="70"/>
      <c r="H1537" s="70"/>
      <c r="I1537" s="69"/>
      <c r="J1537" s="71"/>
      <c r="K1537" s="72"/>
      <c r="L1537" s="73"/>
      <c r="M1537" s="74"/>
      <c r="N1537" s="74"/>
      <c r="O1537" s="73"/>
      <c r="P1537" s="70"/>
      <c r="Q1537" s="70"/>
      <c r="R1537" s="75"/>
      <c r="S1537" s="71"/>
    </row>
    <row r="1538" spans="1:19" x14ac:dyDescent="0.15">
      <c r="A1538" s="68"/>
      <c r="B1538" s="82"/>
      <c r="C1538" s="70"/>
      <c r="D1538" s="69"/>
      <c r="E1538" s="70"/>
      <c r="F1538" s="70"/>
      <c r="G1538" s="70"/>
      <c r="H1538" s="70"/>
      <c r="I1538" s="69"/>
      <c r="J1538" s="71"/>
      <c r="K1538" s="72"/>
      <c r="L1538" s="73"/>
      <c r="M1538" s="74"/>
      <c r="N1538" s="74"/>
      <c r="O1538" s="73"/>
      <c r="P1538" s="70"/>
      <c r="Q1538" s="70"/>
      <c r="R1538" s="75"/>
      <c r="S1538" s="71"/>
    </row>
    <row r="1539" spans="1:19" x14ac:dyDescent="0.15">
      <c r="A1539" s="68"/>
      <c r="B1539" s="82"/>
      <c r="C1539" s="70"/>
      <c r="D1539" s="69"/>
      <c r="E1539" s="70"/>
      <c r="F1539" s="70"/>
      <c r="G1539" s="70"/>
      <c r="H1539" s="70"/>
      <c r="I1539" s="69"/>
      <c r="J1539" s="71"/>
      <c r="K1539" s="72"/>
      <c r="L1539" s="73"/>
      <c r="M1539" s="74"/>
      <c r="N1539" s="74"/>
      <c r="O1539" s="73"/>
      <c r="P1539" s="70"/>
      <c r="Q1539" s="70"/>
      <c r="R1539" s="75"/>
      <c r="S1539" s="71"/>
    </row>
    <row r="1540" spans="1:19" x14ac:dyDescent="0.15">
      <c r="A1540" s="68"/>
      <c r="B1540" s="82"/>
      <c r="C1540" s="70"/>
      <c r="D1540" s="69"/>
      <c r="E1540" s="70"/>
      <c r="F1540" s="70"/>
      <c r="G1540" s="70"/>
      <c r="H1540" s="70"/>
      <c r="I1540" s="69"/>
      <c r="J1540" s="71"/>
      <c r="K1540" s="72"/>
      <c r="L1540" s="73"/>
      <c r="M1540" s="74"/>
      <c r="N1540" s="74"/>
      <c r="O1540" s="73"/>
      <c r="P1540" s="70"/>
      <c r="Q1540" s="70"/>
      <c r="R1540" s="75"/>
      <c r="S1540" s="71"/>
    </row>
    <row r="1541" spans="1:19" x14ac:dyDescent="0.15">
      <c r="A1541" s="68"/>
      <c r="B1541" s="82"/>
      <c r="C1541" s="70"/>
      <c r="D1541" s="69"/>
      <c r="E1541" s="70"/>
      <c r="F1541" s="70"/>
      <c r="G1541" s="70"/>
      <c r="H1541" s="70"/>
      <c r="I1541" s="69"/>
      <c r="J1541" s="71"/>
      <c r="K1541" s="72"/>
      <c r="L1541" s="73"/>
      <c r="M1541" s="74"/>
      <c r="N1541" s="74"/>
      <c r="O1541" s="73"/>
      <c r="P1541" s="70"/>
      <c r="Q1541" s="70"/>
      <c r="R1541" s="75"/>
      <c r="S1541" s="71"/>
    </row>
    <row r="1542" spans="1:19" x14ac:dyDescent="0.15">
      <c r="A1542" s="68"/>
      <c r="B1542" s="82"/>
      <c r="C1542" s="70"/>
      <c r="D1542" s="69"/>
      <c r="E1542" s="70"/>
      <c r="F1542" s="70"/>
      <c r="G1542" s="70"/>
      <c r="H1542" s="70"/>
      <c r="I1542" s="69"/>
      <c r="J1542" s="71"/>
      <c r="K1542" s="72"/>
      <c r="L1542" s="73"/>
      <c r="M1542" s="74"/>
      <c r="N1542" s="74"/>
      <c r="O1542" s="73"/>
      <c r="P1542" s="70"/>
      <c r="Q1542" s="70"/>
      <c r="R1542" s="75"/>
      <c r="S1542" s="71"/>
    </row>
    <row r="1543" spans="1:19" x14ac:dyDescent="0.15">
      <c r="A1543" s="68"/>
      <c r="B1543" s="82"/>
      <c r="C1543" s="70"/>
      <c r="D1543" s="69"/>
      <c r="E1543" s="70"/>
      <c r="F1543" s="70"/>
      <c r="G1543" s="70"/>
      <c r="H1543" s="70"/>
      <c r="I1543" s="69"/>
      <c r="J1543" s="71"/>
      <c r="K1543" s="72"/>
      <c r="L1543" s="73"/>
      <c r="M1543" s="74"/>
      <c r="N1543" s="74"/>
      <c r="O1543" s="73"/>
      <c r="P1543" s="70"/>
      <c r="Q1543" s="70"/>
      <c r="R1543" s="75"/>
      <c r="S1543" s="71"/>
    </row>
    <row r="1544" spans="1:19" x14ac:dyDescent="0.15">
      <c r="A1544" s="68"/>
      <c r="B1544" s="82"/>
      <c r="C1544" s="70"/>
      <c r="D1544" s="69"/>
      <c r="E1544" s="70"/>
      <c r="F1544" s="70"/>
      <c r="G1544" s="70"/>
      <c r="H1544" s="70"/>
      <c r="I1544" s="69"/>
      <c r="J1544" s="71"/>
      <c r="K1544" s="72"/>
      <c r="L1544" s="73"/>
      <c r="M1544" s="74"/>
      <c r="N1544" s="74"/>
      <c r="O1544" s="73"/>
      <c r="P1544" s="70"/>
      <c r="Q1544" s="70"/>
      <c r="R1544" s="75"/>
      <c r="S1544" s="71"/>
    </row>
    <row r="1545" spans="1:19" x14ac:dyDescent="0.15">
      <c r="A1545" s="68"/>
      <c r="B1545" s="82"/>
      <c r="C1545" s="70"/>
      <c r="D1545" s="69"/>
      <c r="E1545" s="70"/>
      <c r="F1545" s="70"/>
      <c r="G1545" s="70"/>
      <c r="H1545" s="70"/>
      <c r="I1545" s="69"/>
      <c r="J1545" s="71"/>
      <c r="K1545" s="72"/>
      <c r="L1545" s="73"/>
      <c r="M1545" s="74"/>
      <c r="N1545" s="74"/>
      <c r="O1545" s="73"/>
      <c r="P1545" s="70"/>
      <c r="Q1545" s="70"/>
      <c r="R1545" s="75"/>
      <c r="S1545" s="71"/>
    </row>
    <row r="1546" spans="1:19" x14ac:dyDescent="0.15">
      <c r="A1546" s="68"/>
      <c r="B1546" s="82"/>
      <c r="C1546" s="70"/>
      <c r="D1546" s="69"/>
      <c r="E1546" s="70"/>
      <c r="F1546" s="70"/>
      <c r="G1546" s="70"/>
      <c r="H1546" s="70"/>
      <c r="I1546" s="69"/>
      <c r="J1546" s="71"/>
      <c r="K1546" s="72"/>
      <c r="L1546" s="73"/>
      <c r="M1546" s="74"/>
      <c r="N1546" s="74"/>
      <c r="O1546" s="73"/>
      <c r="P1546" s="70"/>
      <c r="Q1546" s="70"/>
      <c r="R1546" s="75"/>
      <c r="S1546" s="71"/>
    </row>
    <row r="1547" spans="1:19" x14ac:dyDescent="0.15">
      <c r="A1547" s="68"/>
      <c r="B1547" s="82"/>
      <c r="C1547" s="70"/>
      <c r="D1547" s="69"/>
      <c r="E1547" s="70"/>
      <c r="F1547" s="70"/>
      <c r="G1547" s="70"/>
      <c r="H1547" s="70"/>
      <c r="I1547" s="69"/>
      <c r="J1547" s="71"/>
      <c r="K1547" s="72"/>
      <c r="L1547" s="73"/>
      <c r="M1547" s="74"/>
      <c r="N1547" s="74"/>
      <c r="O1547" s="73"/>
      <c r="P1547" s="70"/>
      <c r="Q1547" s="70"/>
      <c r="R1547" s="75"/>
      <c r="S1547" s="71"/>
    </row>
    <row r="1548" spans="1:19" x14ac:dyDescent="0.15">
      <c r="A1548" s="68"/>
      <c r="B1548" s="82"/>
      <c r="C1548" s="70"/>
      <c r="D1548" s="69"/>
      <c r="E1548" s="70"/>
      <c r="F1548" s="70"/>
      <c r="G1548" s="70"/>
      <c r="H1548" s="70"/>
      <c r="I1548" s="69"/>
      <c r="J1548" s="71"/>
      <c r="K1548" s="72"/>
      <c r="L1548" s="73"/>
      <c r="M1548" s="74"/>
      <c r="N1548" s="74"/>
      <c r="O1548" s="73"/>
      <c r="P1548" s="70"/>
      <c r="Q1548" s="70"/>
      <c r="R1548" s="75"/>
      <c r="S1548" s="71"/>
    </row>
    <row r="1549" spans="1:19" x14ac:dyDescent="0.15">
      <c r="A1549" s="68"/>
      <c r="B1549" s="82"/>
      <c r="C1549" s="70"/>
      <c r="D1549" s="69"/>
      <c r="E1549" s="70"/>
      <c r="F1549" s="70"/>
      <c r="G1549" s="70"/>
      <c r="H1549" s="70"/>
      <c r="I1549" s="69"/>
      <c r="J1549" s="71"/>
      <c r="K1549" s="72"/>
      <c r="L1549" s="73"/>
      <c r="M1549" s="74"/>
      <c r="N1549" s="74"/>
      <c r="O1549" s="73"/>
      <c r="P1549" s="70"/>
      <c r="Q1549" s="70"/>
      <c r="R1549" s="75"/>
      <c r="S1549" s="71"/>
    </row>
    <row r="1550" spans="1:19" x14ac:dyDescent="0.15">
      <c r="A1550" s="68"/>
      <c r="B1550" s="82"/>
      <c r="C1550" s="70"/>
      <c r="D1550" s="69"/>
      <c r="E1550" s="70"/>
      <c r="F1550" s="70"/>
      <c r="G1550" s="70"/>
      <c r="H1550" s="70"/>
      <c r="I1550" s="69"/>
      <c r="J1550" s="71"/>
      <c r="K1550" s="72"/>
      <c r="L1550" s="73"/>
      <c r="M1550" s="74"/>
      <c r="N1550" s="74"/>
      <c r="O1550" s="73"/>
      <c r="P1550" s="70"/>
      <c r="Q1550" s="70"/>
      <c r="R1550" s="75"/>
      <c r="S1550" s="71"/>
    </row>
    <row r="1551" spans="1:19" x14ac:dyDescent="0.15">
      <c r="A1551" s="68"/>
      <c r="B1551" s="82"/>
      <c r="C1551" s="70"/>
      <c r="D1551" s="69"/>
      <c r="E1551" s="70"/>
      <c r="F1551" s="70"/>
      <c r="G1551" s="70"/>
      <c r="H1551" s="70"/>
      <c r="I1551" s="69"/>
      <c r="J1551" s="71"/>
      <c r="K1551" s="72"/>
      <c r="L1551" s="73"/>
      <c r="M1551" s="74"/>
      <c r="N1551" s="74"/>
      <c r="O1551" s="73"/>
      <c r="P1551" s="70"/>
      <c r="Q1551" s="70"/>
      <c r="R1551" s="75"/>
      <c r="S1551" s="71"/>
    </row>
    <row r="1552" spans="1:19" x14ac:dyDescent="0.15">
      <c r="A1552" s="68"/>
      <c r="B1552" s="82"/>
      <c r="C1552" s="70"/>
      <c r="D1552" s="69"/>
      <c r="E1552" s="70"/>
      <c r="F1552" s="70"/>
      <c r="G1552" s="70"/>
      <c r="H1552" s="70"/>
      <c r="I1552" s="69"/>
      <c r="J1552" s="71"/>
      <c r="K1552" s="72"/>
      <c r="L1552" s="73"/>
      <c r="M1552" s="74"/>
      <c r="N1552" s="74"/>
      <c r="O1552" s="73"/>
      <c r="P1552" s="70"/>
      <c r="Q1552" s="70"/>
      <c r="R1552" s="75"/>
      <c r="S1552" s="71"/>
    </row>
    <row r="1553" spans="1:19" x14ac:dyDescent="0.15">
      <c r="A1553" s="68"/>
      <c r="B1553" s="82"/>
      <c r="C1553" s="70"/>
      <c r="D1553" s="69"/>
      <c r="E1553" s="70"/>
      <c r="F1553" s="70"/>
      <c r="G1553" s="70"/>
      <c r="H1553" s="70"/>
      <c r="I1553" s="69"/>
      <c r="J1553" s="71"/>
      <c r="K1553" s="72"/>
      <c r="L1553" s="73"/>
      <c r="M1553" s="74"/>
      <c r="N1553" s="74"/>
      <c r="O1553" s="73"/>
      <c r="P1553" s="70"/>
      <c r="Q1553" s="70"/>
      <c r="R1553" s="75"/>
      <c r="S1553" s="71"/>
    </row>
    <row r="1554" spans="1:19" x14ac:dyDescent="0.15">
      <c r="A1554" s="68"/>
      <c r="B1554" s="82"/>
      <c r="C1554" s="70"/>
      <c r="D1554" s="69"/>
      <c r="E1554" s="70"/>
      <c r="F1554" s="70"/>
      <c r="G1554" s="70"/>
      <c r="H1554" s="70"/>
      <c r="I1554" s="69"/>
      <c r="J1554" s="71"/>
      <c r="K1554" s="72"/>
      <c r="L1554" s="73"/>
      <c r="M1554" s="74"/>
      <c r="N1554" s="74"/>
      <c r="O1554" s="73"/>
      <c r="P1554" s="70"/>
      <c r="Q1554" s="70"/>
      <c r="R1554" s="75"/>
      <c r="S1554" s="71"/>
    </row>
    <row r="1555" spans="1:19" x14ac:dyDescent="0.15">
      <c r="A1555" s="68"/>
      <c r="B1555" s="82"/>
      <c r="C1555" s="70"/>
      <c r="D1555" s="69"/>
      <c r="E1555" s="70"/>
      <c r="F1555" s="70"/>
      <c r="G1555" s="70"/>
      <c r="H1555" s="70"/>
      <c r="I1555" s="69"/>
      <c r="J1555" s="71"/>
      <c r="K1555" s="72"/>
      <c r="L1555" s="73"/>
      <c r="M1555" s="74"/>
      <c r="N1555" s="74"/>
      <c r="O1555" s="73"/>
      <c r="P1555" s="70"/>
      <c r="Q1555" s="70"/>
      <c r="R1555" s="75"/>
      <c r="S1555" s="71"/>
    </row>
    <row r="1556" spans="1:19" x14ac:dyDescent="0.15">
      <c r="A1556" s="68"/>
      <c r="B1556" s="82"/>
      <c r="C1556" s="70"/>
      <c r="D1556" s="69"/>
      <c r="E1556" s="70"/>
      <c r="F1556" s="70"/>
      <c r="G1556" s="70"/>
      <c r="H1556" s="70"/>
      <c r="I1556" s="69"/>
      <c r="J1556" s="71"/>
      <c r="K1556" s="72"/>
      <c r="L1556" s="73"/>
      <c r="M1556" s="74"/>
      <c r="N1556" s="74"/>
      <c r="O1556" s="73"/>
      <c r="P1556" s="70"/>
      <c r="Q1556" s="70"/>
      <c r="R1556" s="75"/>
      <c r="S1556" s="71"/>
    </row>
    <row r="1557" spans="1:19" x14ac:dyDescent="0.15">
      <c r="A1557" s="68"/>
      <c r="B1557" s="82"/>
      <c r="C1557" s="70"/>
      <c r="D1557" s="69"/>
      <c r="E1557" s="70"/>
      <c r="F1557" s="70"/>
      <c r="G1557" s="70"/>
      <c r="H1557" s="70"/>
      <c r="I1557" s="69"/>
      <c r="J1557" s="71"/>
      <c r="K1557" s="72"/>
      <c r="L1557" s="73"/>
      <c r="M1557" s="74"/>
      <c r="N1557" s="74"/>
      <c r="O1557" s="73"/>
      <c r="P1557" s="70"/>
      <c r="Q1557" s="70"/>
      <c r="R1557" s="75"/>
      <c r="S1557" s="71"/>
    </row>
    <row r="1558" spans="1:19" x14ac:dyDescent="0.15">
      <c r="A1558" s="68"/>
      <c r="B1558" s="82"/>
      <c r="C1558" s="70"/>
      <c r="D1558" s="69"/>
      <c r="E1558" s="70"/>
      <c r="F1558" s="70"/>
      <c r="G1558" s="70"/>
      <c r="H1558" s="70"/>
      <c r="I1558" s="69"/>
      <c r="J1558" s="71"/>
      <c r="K1558" s="72"/>
      <c r="L1558" s="73"/>
      <c r="M1558" s="74"/>
      <c r="N1558" s="74"/>
      <c r="O1558" s="73"/>
      <c r="P1558" s="70"/>
      <c r="Q1558" s="70"/>
      <c r="R1558" s="75"/>
      <c r="S1558" s="71"/>
    </row>
    <row r="1559" spans="1:19" x14ac:dyDescent="0.15">
      <c r="A1559" s="68"/>
      <c r="B1559" s="82"/>
      <c r="C1559" s="70"/>
      <c r="D1559" s="69"/>
      <c r="E1559" s="70"/>
      <c r="F1559" s="70"/>
      <c r="G1559" s="70"/>
      <c r="H1559" s="70"/>
      <c r="I1559" s="69"/>
      <c r="J1559" s="71"/>
      <c r="K1559" s="72"/>
      <c r="L1559" s="73"/>
      <c r="M1559" s="74"/>
      <c r="N1559" s="74"/>
      <c r="O1559" s="73"/>
      <c r="P1559" s="70"/>
      <c r="Q1559" s="70"/>
      <c r="R1559" s="75"/>
      <c r="S1559" s="71"/>
    </row>
    <row r="1560" spans="1:19" x14ac:dyDescent="0.15">
      <c r="A1560" s="68"/>
      <c r="B1560" s="82"/>
      <c r="C1560" s="70"/>
      <c r="D1560" s="69"/>
      <c r="E1560" s="70"/>
      <c r="F1560" s="70"/>
      <c r="G1560" s="70"/>
      <c r="H1560" s="70"/>
      <c r="I1560" s="69"/>
      <c r="J1560" s="71"/>
      <c r="K1560" s="72"/>
      <c r="L1560" s="73"/>
      <c r="M1560" s="74"/>
      <c r="N1560" s="74"/>
      <c r="O1560" s="73"/>
      <c r="P1560" s="70"/>
      <c r="Q1560" s="70"/>
      <c r="R1560" s="75"/>
      <c r="S1560" s="71"/>
    </row>
    <row r="1561" spans="1:19" x14ac:dyDescent="0.15">
      <c r="A1561" s="68"/>
      <c r="B1561" s="82"/>
      <c r="C1561" s="70"/>
      <c r="D1561" s="69"/>
      <c r="E1561" s="70"/>
      <c r="F1561" s="70"/>
      <c r="G1561" s="70"/>
      <c r="H1561" s="70"/>
      <c r="I1561" s="69"/>
      <c r="J1561" s="71"/>
      <c r="K1561" s="72"/>
      <c r="L1561" s="73"/>
      <c r="M1561" s="74"/>
      <c r="N1561" s="74"/>
      <c r="O1561" s="73"/>
      <c r="P1561" s="70"/>
      <c r="Q1561" s="70"/>
      <c r="R1561" s="75"/>
      <c r="S1561" s="71"/>
    </row>
    <row r="1562" spans="1:19" x14ac:dyDescent="0.15">
      <c r="A1562" s="68"/>
      <c r="B1562" s="82"/>
      <c r="C1562" s="70"/>
      <c r="D1562" s="69"/>
      <c r="E1562" s="70"/>
      <c r="F1562" s="70"/>
      <c r="G1562" s="70"/>
      <c r="H1562" s="70"/>
      <c r="I1562" s="69"/>
      <c r="J1562" s="71"/>
      <c r="K1562" s="72"/>
      <c r="L1562" s="73"/>
      <c r="M1562" s="74"/>
      <c r="N1562" s="74"/>
      <c r="O1562" s="73"/>
      <c r="P1562" s="70"/>
      <c r="Q1562" s="70"/>
      <c r="R1562" s="75"/>
      <c r="S1562" s="71"/>
    </row>
    <row r="1563" spans="1:19" x14ac:dyDescent="0.15">
      <c r="A1563" s="68"/>
      <c r="B1563" s="82"/>
      <c r="C1563" s="70"/>
      <c r="D1563" s="69"/>
      <c r="E1563" s="70"/>
      <c r="F1563" s="70"/>
      <c r="G1563" s="70"/>
      <c r="H1563" s="70"/>
      <c r="I1563" s="69"/>
      <c r="J1563" s="71"/>
      <c r="K1563" s="72"/>
      <c r="L1563" s="73"/>
      <c r="M1563" s="74"/>
      <c r="N1563" s="74"/>
      <c r="O1563" s="73"/>
      <c r="P1563" s="70"/>
      <c r="Q1563" s="70"/>
      <c r="R1563" s="75"/>
      <c r="S1563" s="71"/>
    </row>
    <row r="1564" spans="1:19" x14ac:dyDescent="0.15">
      <c r="A1564" s="68"/>
      <c r="B1564" s="82"/>
      <c r="C1564" s="70"/>
      <c r="D1564" s="69"/>
      <c r="E1564" s="70"/>
      <c r="F1564" s="70"/>
      <c r="G1564" s="70"/>
      <c r="H1564" s="70"/>
      <c r="I1564" s="69"/>
      <c r="J1564" s="71"/>
      <c r="K1564" s="72"/>
      <c r="L1564" s="73"/>
      <c r="M1564" s="74"/>
      <c r="N1564" s="74"/>
      <c r="O1564" s="73"/>
      <c r="P1564" s="70"/>
      <c r="Q1564" s="70"/>
      <c r="R1564" s="75"/>
      <c r="S1564" s="71"/>
    </row>
    <row r="1565" spans="1:19" x14ac:dyDescent="0.15">
      <c r="A1565" s="68"/>
      <c r="B1565" s="82"/>
      <c r="C1565" s="70"/>
      <c r="D1565" s="69"/>
      <c r="E1565" s="70"/>
      <c r="F1565" s="70"/>
      <c r="G1565" s="70"/>
      <c r="H1565" s="70"/>
      <c r="I1565" s="69"/>
      <c r="J1565" s="71"/>
      <c r="K1565" s="72"/>
      <c r="L1565" s="73"/>
      <c r="M1565" s="74"/>
      <c r="N1565" s="74"/>
      <c r="O1565" s="73"/>
      <c r="P1565" s="70"/>
      <c r="Q1565" s="70"/>
      <c r="R1565" s="75"/>
      <c r="S1565" s="71"/>
    </row>
    <row r="1566" spans="1:19" x14ac:dyDescent="0.15">
      <c r="A1566" s="68"/>
      <c r="B1566" s="82"/>
      <c r="C1566" s="70"/>
      <c r="D1566" s="69"/>
      <c r="E1566" s="70"/>
      <c r="F1566" s="70"/>
      <c r="G1566" s="70"/>
      <c r="H1566" s="70"/>
      <c r="I1566" s="69"/>
      <c r="J1566" s="71"/>
      <c r="K1566" s="72"/>
      <c r="L1566" s="73"/>
      <c r="M1566" s="74"/>
      <c r="N1566" s="74"/>
      <c r="O1566" s="73"/>
      <c r="P1566" s="70"/>
      <c r="Q1566" s="70"/>
      <c r="R1566" s="75"/>
      <c r="S1566" s="71"/>
    </row>
    <row r="1567" spans="1:19" x14ac:dyDescent="0.15">
      <c r="A1567" s="68"/>
      <c r="B1567" s="82"/>
      <c r="C1567" s="70"/>
      <c r="D1567" s="69"/>
      <c r="E1567" s="70"/>
      <c r="F1567" s="70"/>
      <c r="G1567" s="70"/>
      <c r="H1567" s="70"/>
      <c r="I1567" s="69"/>
      <c r="J1567" s="71"/>
      <c r="K1567" s="72"/>
      <c r="L1567" s="73"/>
      <c r="M1567" s="74"/>
      <c r="N1567" s="74"/>
      <c r="O1567" s="73"/>
      <c r="P1567" s="70"/>
      <c r="Q1567" s="70"/>
      <c r="R1567" s="75"/>
      <c r="S1567" s="71"/>
    </row>
    <row r="1568" spans="1:19" x14ac:dyDescent="0.15">
      <c r="A1568" s="68"/>
      <c r="B1568" s="82"/>
      <c r="C1568" s="70"/>
      <c r="D1568" s="69"/>
      <c r="E1568" s="70"/>
      <c r="F1568" s="70"/>
      <c r="G1568" s="70"/>
      <c r="H1568" s="70"/>
      <c r="I1568" s="69"/>
      <c r="J1568" s="71"/>
      <c r="K1568" s="72"/>
      <c r="L1568" s="73"/>
      <c r="M1568" s="74"/>
      <c r="N1568" s="74"/>
      <c r="O1568" s="73"/>
      <c r="P1568" s="70"/>
      <c r="Q1568" s="70"/>
      <c r="R1568" s="75"/>
      <c r="S1568" s="71"/>
    </row>
    <row r="1569" spans="1:19" x14ac:dyDescent="0.15">
      <c r="A1569" s="68"/>
      <c r="B1569" s="82"/>
      <c r="C1569" s="70"/>
      <c r="D1569" s="69"/>
      <c r="E1569" s="70"/>
      <c r="F1569" s="70"/>
      <c r="G1569" s="70"/>
      <c r="H1569" s="70"/>
      <c r="I1569" s="69"/>
      <c r="J1569" s="71"/>
      <c r="K1569" s="72"/>
      <c r="L1569" s="73"/>
      <c r="M1569" s="74"/>
      <c r="N1569" s="74"/>
      <c r="O1569" s="73"/>
      <c r="P1569" s="70"/>
      <c r="Q1569" s="70"/>
      <c r="R1569" s="75"/>
      <c r="S1569" s="71"/>
    </row>
    <row r="1570" spans="1:19" x14ac:dyDescent="0.15">
      <c r="A1570" s="68"/>
      <c r="B1570" s="82"/>
      <c r="C1570" s="70"/>
      <c r="D1570" s="69"/>
      <c r="E1570" s="70"/>
      <c r="F1570" s="70"/>
      <c r="G1570" s="70"/>
      <c r="H1570" s="70"/>
      <c r="I1570" s="69"/>
      <c r="J1570" s="71"/>
      <c r="K1570" s="72"/>
      <c r="L1570" s="73"/>
      <c r="M1570" s="74"/>
      <c r="N1570" s="74"/>
      <c r="O1570" s="73"/>
      <c r="P1570" s="70"/>
      <c r="Q1570" s="70"/>
      <c r="R1570" s="75"/>
      <c r="S1570" s="71"/>
    </row>
    <row r="1571" spans="1:19" x14ac:dyDescent="0.15">
      <c r="A1571" s="68"/>
      <c r="B1571" s="82"/>
      <c r="C1571" s="70"/>
      <c r="D1571" s="69"/>
      <c r="E1571" s="70"/>
      <c r="F1571" s="70"/>
      <c r="G1571" s="70"/>
      <c r="H1571" s="70"/>
      <c r="I1571" s="69"/>
      <c r="J1571" s="71"/>
      <c r="K1571" s="72"/>
      <c r="L1571" s="73"/>
      <c r="M1571" s="74"/>
      <c r="N1571" s="74"/>
      <c r="O1571" s="73"/>
      <c r="P1571" s="70"/>
      <c r="Q1571" s="70"/>
      <c r="R1571" s="75"/>
      <c r="S1571" s="71"/>
    </row>
    <row r="1572" spans="1:19" x14ac:dyDescent="0.15">
      <c r="A1572" s="68"/>
      <c r="B1572" s="82"/>
      <c r="C1572" s="70"/>
      <c r="D1572" s="69"/>
      <c r="E1572" s="70"/>
      <c r="F1572" s="70"/>
      <c r="G1572" s="70"/>
      <c r="H1572" s="70"/>
      <c r="I1572" s="69"/>
      <c r="J1572" s="71"/>
      <c r="K1572" s="72"/>
      <c r="L1572" s="73"/>
      <c r="M1572" s="74"/>
      <c r="N1572" s="74"/>
      <c r="O1572" s="73"/>
      <c r="P1572" s="70"/>
      <c r="Q1572" s="70"/>
      <c r="R1572" s="75"/>
      <c r="S1572" s="71"/>
    </row>
    <row r="1573" spans="1:19" x14ac:dyDescent="0.15">
      <c r="A1573" s="68"/>
      <c r="B1573" s="82"/>
      <c r="C1573" s="70"/>
      <c r="D1573" s="69"/>
      <c r="E1573" s="70"/>
      <c r="F1573" s="70"/>
      <c r="G1573" s="70"/>
      <c r="H1573" s="70"/>
      <c r="I1573" s="69"/>
      <c r="J1573" s="71"/>
      <c r="K1573" s="72"/>
      <c r="L1573" s="73"/>
      <c r="M1573" s="74"/>
      <c r="N1573" s="74"/>
      <c r="O1573" s="73"/>
      <c r="P1573" s="70"/>
      <c r="Q1573" s="70"/>
      <c r="R1573" s="75"/>
      <c r="S1573" s="71"/>
    </row>
    <row r="1574" spans="1:19" x14ac:dyDescent="0.15">
      <c r="A1574" s="68"/>
      <c r="B1574" s="82"/>
      <c r="C1574" s="70"/>
      <c r="D1574" s="69"/>
      <c r="E1574" s="70"/>
      <c r="F1574" s="70"/>
      <c r="G1574" s="70"/>
      <c r="H1574" s="70"/>
      <c r="I1574" s="69"/>
      <c r="J1574" s="71"/>
      <c r="K1574" s="72"/>
      <c r="L1574" s="73"/>
      <c r="M1574" s="74"/>
      <c r="N1574" s="74"/>
      <c r="O1574" s="73"/>
      <c r="P1574" s="70"/>
      <c r="Q1574" s="70"/>
      <c r="R1574" s="75"/>
      <c r="S1574" s="71"/>
    </row>
    <row r="1575" spans="1:19" x14ac:dyDescent="0.15">
      <c r="A1575" s="68"/>
      <c r="B1575" s="82"/>
      <c r="C1575" s="70"/>
      <c r="D1575" s="69"/>
      <c r="E1575" s="70"/>
      <c r="F1575" s="70"/>
      <c r="G1575" s="70"/>
      <c r="H1575" s="70"/>
      <c r="I1575" s="69"/>
      <c r="J1575" s="71"/>
      <c r="K1575" s="72"/>
      <c r="L1575" s="73"/>
      <c r="M1575" s="74"/>
      <c r="N1575" s="74"/>
      <c r="O1575" s="73"/>
      <c r="P1575" s="70"/>
      <c r="Q1575" s="70"/>
      <c r="R1575" s="75"/>
      <c r="S1575" s="71"/>
    </row>
    <row r="1576" spans="1:19" x14ac:dyDescent="0.15">
      <c r="A1576" s="68"/>
      <c r="B1576" s="82"/>
      <c r="C1576" s="70"/>
      <c r="D1576" s="69"/>
      <c r="E1576" s="70"/>
      <c r="F1576" s="70"/>
      <c r="G1576" s="70"/>
      <c r="H1576" s="70"/>
      <c r="I1576" s="69"/>
      <c r="J1576" s="71"/>
      <c r="K1576" s="72"/>
      <c r="L1576" s="73"/>
      <c r="M1576" s="74"/>
      <c r="N1576" s="74"/>
      <c r="O1576" s="73"/>
      <c r="P1576" s="70"/>
      <c r="Q1576" s="70"/>
      <c r="R1576" s="75"/>
      <c r="S1576" s="71"/>
    </row>
    <row r="1577" spans="1:19" x14ac:dyDescent="0.15">
      <c r="A1577" s="68"/>
      <c r="B1577" s="82"/>
      <c r="C1577" s="70"/>
      <c r="D1577" s="69"/>
      <c r="E1577" s="70"/>
      <c r="F1577" s="70"/>
      <c r="G1577" s="70"/>
      <c r="H1577" s="70"/>
      <c r="I1577" s="69"/>
      <c r="J1577" s="71"/>
      <c r="K1577" s="72"/>
      <c r="L1577" s="73"/>
      <c r="M1577" s="74"/>
      <c r="N1577" s="74"/>
      <c r="O1577" s="73"/>
      <c r="P1577" s="70"/>
      <c r="Q1577" s="70"/>
      <c r="R1577" s="75"/>
      <c r="S1577" s="71"/>
    </row>
    <row r="1578" spans="1:19" x14ac:dyDescent="0.15">
      <c r="A1578" s="68"/>
      <c r="B1578" s="82"/>
      <c r="C1578" s="70"/>
      <c r="D1578" s="69"/>
      <c r="E1578" s="70"/>
      <c r="F1578" s="70"/>
      <c r="G1578" s="70"/>
      <c r="H1578" s="70"/>
      <c r="I1578" s="69"/>
      <c r="J1578" s="71"/>
      <c r="K1578" s="72"/>
      <c r="L1578" s="73"/>
      <c r="M1578" s="74"/>
      <c r="N1578" s="74"/>
      <c r="O1578" s="73"/>
      <c r="P1578" s="70"/>
      <c r="Q1578" s="70"/>
      <c r="R1578" s="75"/>
      <c r="S1578" s="71"/>
    </row>
    <row r="1579" spans="1:19" x14ac:dyDescent="0.15">
      <c r="A1579" s="68"/>
      <c r="B1579" s="82"/>
      <c r="C1579" s="70"/>
      <c r="D1579" s="69"/>
      <c r="E1579" s="70"/>
      <c r="F1579" s="70"/>
      <c r="G1579" s="70"/>
      <c r="H1579" s="70"/>
      <c r="I1579" s="69"/>
      <c r="J1579" s="71"/>
      <c r="K1579" s="72"/>
      <c r="L1579" s="73"/>
      <c r="M1579" s="74"/>
      <c r="N1579" s="74"/>
      <c r="O1579" s="73"/>
      <c r="P1579" s="70"/>
      <c r="Q1579" s="70"/>
      <c r="R1579" s="75"/>
      <c r="S1579" s="71"/>
    </row>
    <row r="1580" spans="1:19" x14ac:dyDescent="0.15">
      <c r="A1580" s="68"/>
      <c r="B1580" s="82"/>
      <c r="C1580" s="70"/>
      <c r="D1580" s="69"/>
      <c r="E1580" s="70"/>
      <c r="F1580" s="70"/>
      <c r="G1580" s="70"/>
      <c r="H1580" s="70"/>
      <c r="I1580" s="69"/>
      <c r="J1580" s="71"/>
      <c r="K1580" s="72"/>
      <c r="L1580" s="73"/>
      <c r="M1580" s="74"/>
      <c r="N1580" s="74"/>
      <c r="O1580" s="73"/>
      <c r="P1580" s="70"/>
      <c r="Q1580" s="70"/>
      <c r="R1580" s="75"/>
      <c r="S1580" s="71"/>
    </row>
    <row r="1581" spans="1:19" x14ac:dyDescent="0.15">
      <c r="A1581" s="68"/>
      <c r="B1581" s="82"/>
      <c r="C1581" s="70"/>
      <c r="D1581" s="69"/>
      <c r="E1581" s="70"/>
      <c r="F1581" s="70"/>
      <c r="G1581" s="70"/>
      <c r="H1581" s="70"/>
      <c r="I1581" s="69"/>
      <c r="J1581" s="71"/>
      <c r="K1581" s="72"/>
      <c r="L1581" s="73"/>
      <c r="M1581" s="74"/>
      <c r="N1581" s="74"/>
      <c r="O1581" s="73"/>
      <c r="P1581" s="70"/>
      <c r="Q1581" s="70"/>
      <c r="R1581" s="75"/>
      <c r="S1581" s="71"/>
    </row>
    <row r="1582" spans="1:19" x14ac:dyDescent="0.15">
      <c r="A1582" s="68"/>
      <c r="B1582" s="82"/>
      <c r="C1582" s="70"/>
      <c r="D1582" s="69"/>
      <c r="E1582" s="70"/>
      <c r="F1582" s="70"/>
      <c r="G1582" s="70"/>
      <c r="H1582" s="70"/>
      <c r="I1582" s="69"/>
      <c r="J1582" s="71"/>
      <c r="K1582" s="72"/>
      <c r="L1582" s="73"/>
      <c r="M1582" s="74"/>
      <c r="N1582" s="74"/>
      <c r="O1582" s="73"/>
      <c r="P1582" s="70"/>
      <c r="Q1582" s="70"/>
      <c r="R1582" s="75"/>
      <c r="S1582" s="71"/>
    </row>
    <row r="1583" spans="1:19" x14ac:dyDescent="0.15">
      <c r="A1583" s="68"/>
      <c r="B1583" s="82"/>
      <c r="C1583" s="70"/>
      <c r="D1583" s="69"/>
      <c r="E1583" s="70"/>
      <c r="F1583" s="70"/>
      <c r="G1583" s="70"/>
      <c r="H1583" s="70"/>
      <c r="I1583" s="69"/>
      <c r="J1583" s="71"/>
      <c r="K1583" s="72"/>
      <c r="L1583" s="73"/>
      <c r="M1583" s="74"/>
      <c r="N1583" s="74"/>
      <c r="O1583" s="73"/>
      <c r="P1583" s="70"/>
      <c r="Q1583" s="70"/>
      <c r="R1583" s="75"/>
      <c r="S1583" s="71"/>
    </row>
    <row r="1584" spans="1:19" x14ac:dyDescent="0.15">
      <c r="A1584" s="68"/>
      <c r="B1584" s="82"/>
      <c r="C1584" s="70"/>
      <c r="D1584" s="69"/>
      <c r="E1584" s="70"/>
      <c r="F1584" s="70"/>
      <c r="G1584" s="70"/>
      <c r="H1584" s="70"/>
      <c r="I1584" s="69"/>
      <c r="J1584" s="71"/>
      <c r="K1584" s="72"/>
      <c r="L1584" s="73"/>
      <c r="M1584" s="74"/>
      <c r="N1584" s="74"/>
      <c r="O1584" s="73"/>
      <c r="P1584" s="70"/>
      <c r="Q1584" s="70"/>
      <c r="R1584" s="75"/>
      <c r="S1584" s="71"/>
    </row>
    <row r="1585" spans="1:19" x14ac:dyDescent="0.15">
      <c r="A1585" s="68"/>
      <c r="B1585" s="82"/>
      <c r="C1585" s="70"/>
      <c r="D1585" s="69"/>
      <c r="E1585" s="70"/>
      <c r="F1585" s="70"/>
      <c r="G1585" s="70"/>
      <c r="H1585" s="70"/>
      <c r="I1585" s="69"/>
      <c r="J1585" s="71"/>
      <c r="K1585" s="72"/>
      <c r="L1585" s="73"/>
      <c r="M1585" s="74"/>
      <c r="N1585" s="74"/>
      <c r="O1585" s="73"/>
      <c r="P1585" s="70"/>
      <c r="Q1585" s="70"/>
      <c r="R1585" s="75"/>
      <c r="S1585" s="71"/>
    </row>
    <row r="1586" spans="1:19" x14ac:dyDescent="0.15">
      <c r="A1586" s="68"/>
      <c r="B1586" s="82"/>
      <c r="C1586" s="70"/>
      <c r="D1586" s="69"/>
      <c r="E1586" s="70"/>
      <c r="F1586" s="70"/>
      <c r="G1586" s="70"/>
      <c r="H1586" s="70"/>
      <c r="I1586" s="69"/>
      <c r="J1586" s="71"/>
      <c r="K1586" s="72"/>
      <c r="L1586" s="73"/>
      <c r="M1586" s="74"/>
      <c r="N1586" s="74"/>
      <c r="O1586" s="73"/>
      <c r="P1586" s="70"/>
      <c r="Q1586" s="70"/>
      <c r="R1586" s="75"/>
      <c r="S1586" s="71"/>
    </row>
    <row r="1587" spans="1:19" x14ac:dyDescent="0.15">
      <c r="A1587" s="68"/>
      <c r="B1587" s="82"/>
      <c r="C1587" s="70"/>
      <c r="D1587" s="69"/>
      <c r="E1587" s="70"/>
      <c r="F1587" s="70"/>
      <c r="G1587" s="70"/>
      <c r="H1587" s="70"/>
      <c r="I1587" s="69"/>
      <c r="J1587" s="71"/>
      <c r="K1587" s="72"/>
      <c r="L1587" s="73"/>
      <c r="M1587" s="74"/>
      <c r="N1587" s="74"/>
      <c r="O1587" s="73"/>
      <c r="P1587" s="70"/>
      <c r="Q1587" s="70"/>
      <c r="R1587" s="75"/>
      <c r="S1587" s="71"/>
    </row>
    <row r="1588" spans="1:19" x14ac:dyDescent="0.15">
      <c r="A1588" s="68"/>
      <c r="B1588" s="82"/>
      <c r="C1588" s="70"/>
      <c r="D1588" s="69"/>
      <c r="E1588" s="70"/>
      <c r="F1588" s="70"/>
      <c r="G1588" s="70"/>
      <c r="H1588" s="70"/>
      <c r="I1588" s="69"/>
      <c r="J1588" s="71"/>
      <c r="K1588" s="72"/>
      <c r="L1588" s="73"/>
      <c r="M1588" s="74"/>
      <c r="N1588" s="74"/>
      <c r="O1588" s="73"/>
      <c r="P1588" s="70"/>
      <c r="Q1588" s="70"/>
      <c r="R1588" s="75"/>
      <c r="S1588" s="71"/>
    </row>
    <row r="1589" spans="1:19" x14ac:dyDescent="0.15">
      <c r="A1589" s="68"/>
      <c r="B1589" s="82"/>
      <c r="C1589" s="70"/>
      <c r="D1589" s="69"/>
      <c r="E1589" s="70"/>
      <c r="F1589" s="70"/>
      <c r="G1589" s="70"/>
      <c r="H1589" s="70"/>
      <c r="I1589" s="69"/>
      <c r="J1589" s="71"/>
      <c r="K1589" s="72"/>
      <c r="L1589" s="73"/>
      <c r="M1589" s="74"/>
      <c r="N1589" s="74"/>
      <c r="O1589" s="73"/>
      <c r="P1589" s="70"/>
      <c r="Q1589" s="70"/>
      <c r="R1589" s="75"/>
      <c r="S1589" s="71"/>
    </row>
    <row r="1590" spans="1:19" x14ac:dyDescent="0.15">
      <c r="A1590" s="68"/>
      <c r="B1590" s="82"/>
      <c r="C1590" s="70"/>
      <c r="D1590" s="69"/>
      <c r="E1590" s="70"/>
      <c r="F1590" s="70"/>
      <c r="G1590" s="70"/>
      <c r="H1590" s="70"/>
      <c r="I1590" s="69"/>
      <c r="J1590" s="71"/>
      <c r="K1590" s="72"/>
      <c r="L1590" s="73"/>
      <c r="M1590" s="74"/>
      <c r="N1590" s="74"/>
      <c r="O1590" s="73"/>
      <c r="P1590" s="70"/>
      <c r="Q1590" s="70"/>
      <c r="R1590" s="75"/>
      <c r="S1590" s="71"/>
    </row>
    <row r="1591" spans="1:19" x14ac:dyDescent="0.15">
      <c r="A1591" s="68"/>
      <c r="B1591" s="82"/>
      <c r="C1591" s="70"/>
      <c r="D1591" s="69"/>
      <c r="E1591" s="70"/>
      <c r="F1591" s="70"/>
      <c r="G1591" s="70"/>
      <c r="H1591" s="70"/>
      <c r="I1591" s="69"/>
      <c r="J1591" s="71"/>
      <c r="K1591" s="72"/>
      <c r="L1591" s="73"/>
      <c r="M1591" s="74"/>
      <c r="N1591" s="74"/>
      <c r="O1591" s="73"/>
      <c r="P1591" s="70"/>
      <c r="Q1591" s="70"/>
      <c r="R1591" s="75"/>
      <c r="S1591" s="71"/>
    </row>
    <row r="1592" spans="1:19" x14ac:dyDescent="0.15">
      <c r="A1592" s="68"/>
      <c r="B1592" s="82"/>
      <c r="C1592" s="70"/>
      <c r="D1592" s="69"/>
      <c r="E1592" s="70"/>
      <c r="F1592" s="70"/>
      <c r="G1592" s="70"/>
      <c r="H1592" s="70"/>
      <c r="I1592" s="69"/>
      <c r="J1592" s="71"/>
      <c r="K1592" s="72"/>
      <c r="L1592" s="73"/>
      <c r="M1592" s="74"/>
      <c r="N1592" s="74"/>
      <c r="O1592" s="73"/>
      <c r="P1592" s="70"/>
      <c r="Q1592" s="70"/>
      <c r="R1592" s="75"/>
      <c r="S1592" s="71"/>
    </row>
    <row r="1593" spans="1:19" x14ac:dyDescent="0.15">
      <c r="A1593" s="68"/>
      <c r="B1593" s="82"/>
      <c r="C1593" s="70"/>
      <c r="D1593" s="69"/>
      <c r="E1593" s="70"/>
      <c r="F1593" s="70"/>
      <c r="G1593" s="70"/>
      <c r="H1593" s="70"/>
      <c r="I1593" s="69"/>
      <c r="J1593" s="71"/>
      <c r="K1593" s="72"/>
      <c r="L1593" s="73"/>
      <c r="M1593" s="74"/>
      <c r="N1593" s="74"/>
      <c r="O1593" s="73"/>
      <c r="P1593" s="70"/>
      <c r="Q1593" s="70"/>
      <c r="R1593" s="75"/>
      <c r="S1593" s="71"/>
    </row>
    <row r="1594" spans="1:19" x14ac:dyDescent="0.15">
      <c r="A1594" s="68"/>
      <c r="B1594" s="82"/>
      <c r="C1594" s="70"/>
      <c r="D1594" s="69"/>
      <c r="E1594" s="70"/>
      <c r="F1594" s="70"/>
      <c r="G1594" s="70"/>
      <c r="H1594" s="70"/>
      <c r="I1594" s="69"/>
      <c r="J1594" s="71"/>
      <c r="K1594" s="72"/>
      <c r="L1594" s="73"/>
      <c r="M1594" s="74"/>
      <c r="N1594" s="74"/>
      <c r="O1594" s="73"/>
      <c r="P1594" s="70"/>
      <c r="Q1594" s="70"/>
      <c r="R1594" s="75"/>
      <c r="S1594" s="71"/>
    </row>
    <row r="1595" spans="1:19" x14ac:dyDescent="0.15">
      <c r="A1595" s="68"/>
      <c r="B1595" s="82"/>
      <c r="C1595" s="70"/>
      <c r="D1595" s="69"/>
      <c r="E1595" s="70"/>
      <c r="F1595" s="70"/>
      <c r="G1595" s="70"/>
      <c r="H1595" s="70"/>
      <c r="I1595" s="69"/>
      <c r="J1595" s="71"/>
      <c r="K1595" s="72"/>
      <c r="L1595" s="73"/>
      <c r="M1595" s="74"/>
      <c r="N1595" s="74"/>
      <c r="O1595" s="73"/>
      <c r="P1595" s="70"/>
      <c r="Q1595" s="70"/>
      <c r="R1595" s="75"/>
      <c r="S1595" s="71"/>
    </row>
    <row r="1596" spans="1:19" x14ac:dyDescent="0.15">
      <c r="A1596" s="68"/>
      <c r="B1596" s="82"/>
      <c r="C1596" s="70"/>
      <c r="D1596" s="69"/>
      <c r="E1596" s="70"/>
      <c r="F1596" s="70"/>
      <c r="G1596" s="70"/>
      <c r="H1596" s="70"/>
      <c r="I1596" s="69"/>
      <c r="J1596" s="71"/>
      <c r="K1596" s="72"/>
      <c r="L1596" s="73"/>
      <c r="M1596" s="74"/>
      <c r="N1596" s="74"/>
      <c r="O1596" s="73"/>
      <c r="P1596" s="70"/>
      <c r="Q1596" s="70"/>
      <c r="R1596" s="75"/>
      <c r="S1596" s="71"/>
    </row>
    <row r="1597" spans="1:19" x14ac:dyDescent="0.15">
      <c r="A1597" s="68"/>
      <c r="B1597" s="82"/>
      <c r="C1597" s="70"/>
      <c r="D1597" s="69"/>
      <c r="E1597" s="70"/>
      <c r="F1597" s="70"/>
      <c r="G1597" s="70"/>
      <c r="H1597" s="70"/>
      <c r="I1597" s="69"/>
      <c r="J1597" s="71"/>
      <c r="K1597" s="72"/>
      <c r="L1597" s="73"/>
      <c r="M1597" s="74"/>
      <c r="N1597" s="74"/>
      <c r="O1597" s="73"/>
      <c r="P1597" s="70"/>
      <c r="Q1597" s="70"/>
      <c r="R1597" s="75"/>
      <c r="S1597" s="71"/>
    </row>
    <row r="1598" spans="1:19" x14ac:dyDescent="0.15">
      <c r="A1598" s="68"/>
      <c r="B1598" s="82"/>
      <c r="C1598" s="70"/>
      <c r="D1598" s="69"/>
      <c r="E1598" s="70"/>
      <c r="F1598" s="70"/>
      <c r="G1598" s="70"/>
      <c r="H1598" s="70"/>
      <c r="I1598" s="69"/>
      <c r="J1598" s="71"/>
      <c r="K1598" s="72"/>
      <c r="L1598" s="73"/>
      <c r="M1598" s="74"/>
      <c r="N1598" s="74"/>
      <c r="O1598" s="73"/>
      <c r="P1598" s="70"/>
      <c r="Q1598" s="70"/>
      <c r="R1598" s="75"/>
      <c r="S1598" s="71"/>
    </row>
    <row r="1599" spans="1:19" x14ac:dyDescent="0.15">
      <c r="A1599" s="68"/>
      <c r="B1599" s="82"/>
      <c r="C1599" s="70"/>
      <c r="D1599" s="69"/>
      <c r="E1599" s="70"/>
      <c r="F1599" s="70"/>
      <c r="G1599" s="70"/>
      <c r="H1599" s="70"/>
      <c r="I1599" s="69"/>
      <c r="J1599" s="71"/>
      <c r="K1599" s="72"/>
      <c r="L1599" s="73"/>
      <c r="M1599" s="74"/>
      <c r="N1599" s="74"/>
      <c r="O1599" s="73"/>
      <c r="P1599" s="70"/>
      <c r="Q1599" s="70"/>
      <c r="R1599" s="75"/>
      <c r="S1599" s="71"/>
    </row>
    <row r="1600" spans="1:19" x14ac:dyDescent="0.15">
      <c r="A1600" s="68"/>
      <c r="B1600" s="82"/>
      <c r="C1600" s="70"/>
      <c r="D1600" s="69"/>
      <c r="E1600" s="70"/>
      <c r="F1600" s="70"/>
      <c r="G1600" s="70"/>
      <c r="H1600" s="70"/>
      <c r="I1600" s="69"/>
      <c r="J1600" s="71"/>
      <c r="K1600" s="72"/>
      <c r="L1600" s="73"/>
      <c r="M1600" s="74"/>
      <c r="N1600" s="74"/>
      <c r="O1600" s="73"/>
      <c r="P1600" s="70"/>
      <c r="Q1600" s="70"/>
      <c r="R1600" s="75"/>
      <c r="S1600" s="71"/>
    </row>
    <row r="1601" spans="1:19" x14ac:dyDescent="0.15">
      <c r="A1601" s="68"/>
      <c r="B1601" s="82"/>
      <c r="C1601" s="70"/>
      <c r="D1601" s="69"/>
      <c r="E1601" s="70"/>
      <c r="F1601" s="70"/>
      <c r="G1601" s="70"/>
      <c r="H1601" s="70"/>
      <c r="I1601" s="69"/>
      <c r="J1601" s="71"/>
      <c r="K1601" s="72"/>
      <c r="L1601" s="73"/>
      <c r="M1601" s="74"/>
      <c r="N1601" s="74"/>
      <c r="O1601" s="73"/>
      <c r="P1601" s="70"/>
      <c r="Q1601" s="70"/>
      <c r="R1601" s="75"/>
      <c r="S1601" s="71"/>
    </row>
    <row r="1602" spans="1:19" x14ac:dyDescent="0.15">
      <c r="A1602" s="68"/>
      <c r="B1602" s="82"/>
      <c r="C1602" s="70"/>
      <c r="D1602" s="69"/>
      <c r="E1602" s="70"/>
      <c r="F1602" s="70"/>
      <c r="G1602" s="70"/>
      <c r="H1602" s="70"/>
      <c r="I1602" s="69"/>
      <c r="J1602" s="71"/>
      <c r="K1602" s="72"/>
      <c r="L1602" s="73"/>
      <c r="M1602" s="74"/>
      <c r="N1602" s="74"/>
      <c r="O1602" s="73"/>
      <c r="P1602" s="70"/>
      <c r="Q1602" s="70"/>
      <c r="R1602" s="75"/>
      <c r="S1602" s="71"/>
    </row>
    <row r="1603" spans="1:19" x14ac:dyDescent="0.15">
      <c r="A1603" s="68"/>
      <c r="B1603" s="82"/>
      <c r="C1603" s="70"/>
      <c r="D1603" s="69"/>
      <c r="E1603" s="70"/>
      <c r="F1603" s="70"/>
      <c r="G1603" s="70"/>
      <c r="H1603" s="70"/>
      <c r="I1603" s="69"/>
      <c r="J1603" s="71"/>
      <c r="K1603" s="72"/>
      <c r="L1603" s="73"/>
      <c r="M1603" s="74"/>
      <c r="N1603" s="74"/>
      <c r="O1603" s="73"/>
      <c r="P1603" s="70"/>
      <c r="Q1603" s="70"/>
      <c r="R1603" s="75"/>
      <c r="S1603" s="71"/>
    </row>
    <row r="1604" spans="1:19" x14ac:dyDescent="0.15">
      <c r="A1604" s="68"/>
      <c r="B1604" s="82"/>
      <c r="C1604" s="70"/>
      <c r="D1604" s="69"/>
      <c r="E1604" s="70"/>
      <c r="F1604" s="70"/>
      <c r="G1604" s="70"/>
      <c r="H1604" s="70"/>
      <c r="I1604" s="69"/>
      <c r="J1604" s="71"/>
      <c r="K1604" s="72"/>
      <c r="L1604" s="73"/>
      <c r="M1604" s="74"/>
      <c r="N1604" s="74"/>
      <c r="O1604" s="73"/>
      <c r="P1604" s="70"/>
      <c r="Q1604" s="70"/>
      <c r="R1604" s="75"/>
      <c r="S1604" s="71"/>
    </row>
    <row r="1605" spans="1:19" x14ac:dyDescent="0.15">
      <c r="A1605" s="68"/>
      <c r="B1605" s="82"/>
      <c r="C1605" s="70"/>
      <c r="D1605" s="69"/>
      <c r="E1605" s="70"/>
      <c r="F1605" s="70"/>
      <c r="G1605" s="70"/>
      <c r="H1605" s="70"/>
      <c r="I1605" s="69"/>
      <c r="J1605" s="71"/>
      <c r="K1605" s="72"/>
      <c r="L1605" s="73"/>
      <c r="M1605" s="74"/>
      <c r="N1605" s="74"/>
      <c r="O1605" s="73"/>
      <c r="P1605" s="70"/>
      <c r="Q1605" s="70"/>
      <c r="R1605" s="75"/>
      <c r="S1605" s="71"/>
    </row>
    <row r="1606" spans="1:19" x14ac:dyDescent="0.15">
      <c r="A1606" s="68"/>
      <c r="B1606" s="82"/>
      <c r="C1606" s="70"/>
      <c r="D1606" s="69"/>
      <c r="E1606" s="70"/>
      <c r="F1606" s="70"/>
      <c r="G1606" s="70"/>
      <c r="H1606" s="70"/>
      <c r="I1606" s="69"/>
      <c r="J1606" s="71"/>
      <c r="K1606" s="72"/>
      <c r="L1606" s="73"/>
      <c r="M1606" s="74"/>
      <c r="N1606" s="74"/>
      <c r="O1606" s="73"/>
      <c r="P1606" s="70"/>
      <c r="Q1606" s="70"/>
      <c r="R1606" s="75"/>
      <c r="S1606" s="71"/>
    </row>
    <row r="1607" spans="1:19" x14ac:dyDescent="0.15">
      <c r="A1607" s="68"/>
      <c r="B1607" s="82"/>
      <c r="C1607" s="70"/>
      <c r="D1607" s="69"/>
      <c r="E1607" s="70"/>
      <c r="F1607" s="70"/>
      <c r="G1607" s="70"/>
      <c r="H1607" s="70"/>
      <c r="I1607" s="69"/>
      <c r="J1607" s="71"/>
      <c r="K1607" s="72"/>
      <c r="L1607" s="73"/>
      <c r="M1607" s="74"/>
      <c r="N1607" s="74"/>
      <c r="O1607" s="73"/>
      <c r="P1607" s="70"/>
      <c r="Q1607" s="70"/>
      <c r="R1607" s="75"/>
      <c r="S1607" s="71"/>
    </row>
    <row r="1608" spans="1:19" x14ac:dyDescent="0.15">
      <c r="A1608" s="68"/>
      <c r="B1608" s="82"/>
      <c r="C1608" s="70"/>
      <c r="D1608" s="69"/>
      <c r="E1608" s="70"/>
      <c r="F1608" s="70"/>
      <c r="G1608" s="70"/>
      <c r="H1608" s="70"/>
      <c r="I1608" s="69"/>
      <c r="J1608" s="71"/>
      <c r="K1608" s="72"/>
      <c r="L1608" s="73"/>
      <c r="M1608" s="74"/>
      <c r="N1608" s="74"/>
      <c r="O1608" s="73"/>
      <c r="P1608" s="70"/>
      <c r="Q1608" s="70"/>
      <c r="R1608" s="75"/>
      <c r="S1608" s="71"/>
    </row>
    <row r="1609" spans="1:19" x14ac:dyDescent="0.15">
      <c r="A1609" s="68"/>
      <c r="B1609" s="82"/>
      <c r="C1609" s="70"/>
      <c r="D1609" s="69"/>
      <c r="E1609" s="70"/>
      <c r="F1609" s="70"/>
      <c r="G1609" s="70"/>
      <c r="H1609" s="70"/>
      <c r="I1609" s="69"/>
      <c r="J1609" s="71"/>
      <c r="K1609" s="72"/>
      <c r="L1609" s="73"/>
      <c r="M1609" s="74"/>
      <c r="N1609" s="74"/>
      <c r="O1609" s="73"/>
      <c r="P1609" s="70"/>
      <c r="Q1609" s="70"/>
      <c r="R1609" s="75"/>
      <c r="S1609" s="71"/>
    </row>
    <row r="1610" spans="1:19" x14ac:dyDescent="0.15">
      <c r="A1610" s="68"/>
      <c r="B1610" s="82"/>
      <c r="C1610" s="70"/>
      <c r="D1610" s="69"/>
      <c r="E1610" s="70"/>
      <c r="F1610" s="70"/>
      <c r="G1610" s="70"/>
      <c r="H1610" s="70"/>
      <c r="I1610" s="69"/>
      <c r="J1610" s="71"/>
      <c r="K1610" s="72"/>
      <c r="L1610" s="73"/>
      <c r="M1610" s="74"/>
      <c r="N1610" s="74"/>
      <c r="O1610" s="73"/>
      <c r="P1610" s="70"/>
      <c r="Q1610" s="70"/>
      <c r="R1610" s="75"/>
      <c r="S1610" s="71"/>
    </row>
    <row r="1611" spans="1:19" x14ac:dyDescent="0.15">
      <c r="A1611" s="68"/>
      <c r="B1611" s="82"/>
      <c r="C1611" s="70"/>
      <c r="D1611" s="69"/>
      <c r="E1611" s="70"/>
      <c r="F1611" s="70"/>
      <c r="G1611" s="70"/>
      <c r="H1611" s="70"/>
      <c r="I1611" s="69"/>
      <c r="J1611" s="71"/>
      <c r="K1611" s="72"/>
      <c r="L1611" s="73"/>
      <c r="M1611" s="74"/>
      <c r="N1611" s="74"/>
      <c r="O1611" s="73"/>
      <c r="P1611" s="70"/>
      <c r="Q1611" s="70"/>
      <c r="R1611" s="75"/>
      <c r="S1611" s="71"/>
    </row>
    <row r="1612" spans="1:19" x14ac:dyDescent="0.15">
      <c r="A1612" s="68"/>
      <c r="B1612" s="82"/>
      <c r="C1612" s="70"/>
      <c r="D1612" s="69"/>
      <c r="E1612" s="70"/>
      <c r="F1612" s="70"/>
      <c r="G1612" s="70"/>
      <c r="H1612" s="70"/>
      <c r="I1612" s="69"/>
      <c r="J1612" s="71"/>
      <c r="K1612" s="72"/>
      <c r="L1612" s="73"/>
      <c r="M1612" s="74"/>
      <c r="N1612" s="74"/>
      <c r="O1612" s="73"/>
      <c r="P1612" s="70"/>
      <c r="Q1612" s="70"/>
      <c r="R1612" s="75"/>
      <c r="S1612" s="71"/>
    </row>
    <row r="1613" spans="1:19" x14ac:dyDescent="0.15">
      <c r="A1613" s="68"/>
      <c r="B1613" s="82"/>
      <c r="C1613" s="70"/>
      <c r="D1613" s="69"/>
      <c r="E1613" s="70"/>
      <c r="F1613" s="70"/>
      <c r="G1613" s="70"/>
      <c r="H1613" s="70"/>
      <c r="I1613" s="69"/>
      <c r="J1613" s="71"/>
      <c r="K1613" s="72"/>
      <c r="L1613" s="73"/>
      <c r="M1613" s="74"/>
      <c r="N1613" s="74"/>
      <c r="O1613" s="73"/>
      <c r="P1613" s="70"/>
      <c r="Q1613" s="70"/>
      <c r="R1613" s="75"/>
      <c r="S1613" s="71"/>
    </row>
    <row r="1614" spans="1:19" x14ac:dyDescent="0.15">
      <c r="A1614" s="68"/>
      <c r="B1614" s="82"/>
      <c r="C1614" s="70"/>
      <c r="D1614" s="69"/>
      <c r="E1614" s="70"/>
      <c r="F1614" s="70"/>
      <c r="G1614" s="70"/>
      <c r="H1614" s="70"/>
      <c r="I1614" s="69"/>
      <c r="J1614" s="71"/>
      <c r="K1614" s="72"/>
      <c r="L1614" s="73"/>
      <c r="M1614" s="74"/>
      <c r="N1614" s="74"/>
      <c r="O1614" s="73"/>
      <c r="P1614" s="70"/>
      <c r="Q1614" s="70"/>
      <c r="R1614" s="75"/>
      <c r="S1614" s="71"/>
    </row>
    <row r="1615" spans="1:19" x14ac:dyDescent="0.15">
      <c r="A1615" s="68"/>
      <c r="B1615" s="82"/>
      <c r="C1615" s="70"/>
      <c r="D1615" s="69"/>
      <c r="E1615" s="70"/>
      <c r="F1615" s="70"/>
      <c r="G1615" s="70"/>
      <c r="H1615" s="70"/>
      <c r="I1615" s="69"/>
      <c r="J1615" s="71"/>
      <c r="K1615" s="72"/>
      <c r="L1615" s="73"/>
      <c r="M1615" s="74"/>
      <c r="N1615" s="74"/>
      <c r="O1615" s="73"/>
      <c r="P1615" s="70"/>
      <c r="Q1615" s="70"/>
      <c r="R1615" s="75"/>
      <c r="S1615" s="71"/>
    </row>
    <row r="1616" spans="1:19" x14ac:dyDescent="0.15">
      <c r="A1616" s="68"/>
      <c r="B1616" s="82"/>
      <c r="C1616" s="70"/>
      <c r="D1616" s="69"/>
      <c r="E1616" s="70"/>
      <c r="F1616" s="70"/>
      <c r="G1616" s="70"/>
      <c r="H1616" s="70"/>
      <c r="I1616" s="69"/>
      <c r="J1616" s="71"/>
      <c r="K1616" s="72"/>
      <c r="L1616" s="73"/>
      <c r="M1616" s="74"/>
      <c r="N1616" s="74"/>
      <c r="O1616" s="73"/>
      <c r="P1616" s="70"/>
      <c r="Q1616" s="70"/>
      <c r="R1616" s="75"/>
      <c r="S1616" s="71"/>
    </row>
    <row r="1617" spans="1:19" x14ac:dyDescent="0.15">
      <c r="A1617" s="68"/>
      <c r="B1617" s="82"/>
      <c r="C1617" s="70"/>
      <c r="D1617" s="69"/>
      <c r="E1617" s="70"/>
      <c r="F1617" s="70"/>
      <c r="G1617" s="70"/>
      <c r="H1617" s="70"/>
      <c r="I1617" s="69"/>
      <c r="J1617" s="71"/>
      <c r="K1617" s="72"/>
      <c r="L1617" s="73"/>
      <c r="M1617" s="74"/>
      <c r="N1617" s="74"/>
      <c r="O1617" s="73"/>
      <c r="P1617" s="70"/>
      <c r="Q1617" s="70"/>
      <c r="R1617" s="75"/>
      <c r="S1617" s="71"/>
    </row>
    <row r="1618" spans="1:19" x14ac:dyDescent="0.15">
      <c r="A1618" s="68"/>
      <c r="B1618" s="82"/>
      <c r="C1618" s="70"/>
      <c r="D1618" s="69"/>
      <c r="E1618" s="70"/>
      <c r="F1618" s="70"/>
      <c r="G1618" s="70"/>
      <c r="H1618" s="70"/>
      <c r="I1618" s="69"/>
      <c r="J1618" s="71"/>
      <c r="K1618" s="72"/>
      <c r="L1618" s="73"/>
      <c r="M1618" s="74"/>
      <c r="N1618" s="74"/>
      <c r="O1618" s="73"/>
      <c r="P1618" s="70"/>
      <c r="Q1618" s="70"/>
      <c r="R1618" s="75"/>
      <c r="S1618" s="71"/>
    </row>
    <row r="1619" spans="1:19" x14ac:dyDescent="0.15">
      <c r="A1619" s="68"/>
      <c r="B1619" s="82"/>
      <c r="C1619" s="70"/>
      <c r="D1619" s="69"/>
      <c r="E1619" s="70"/>
      <c r="F1619" s="70"/>
      <c r="G1619" s="70"/>
      <c r="H1619" s="70"/>
      <c r="I1619" s="69"/>
      <c r="J1619" s="71"/>
      <c r="K1619" s="72"/>
      <c r="L1619" s="73"/>
      <c r="M1619" s="74"/>
      <c r="N1619" s="74"/>
      <c r="O1619" s="73"/>
      <c r="P1619" s="70"/>
      <c r="Q1619" s="70"/>
      <c r="R1619" s="75"/>
      <c r="S1619" s="71"/>
    </row>
    <row r="1620" spans="1:19" x14ac:dyDescent="0.15">
      <c r="A1620" s="68"/>
      <c r="B1620" s="82"/>
      <c r="C1620" s="70"/>
      <c r="D1620" s="69"/>
      <c r="E1620" s="70"/>
      <c r="F1620" s="70"/>
      <c r="G1620" s="70"/>
      <c r="H1620" s="70"/>
      <c r="I1620" s="69"/>
      <c r="J1620" s="71"/>
      <c r="K1620" s="72"/>
      <c r="L1620" s="73"/>
      <c r="M1620" s="74"/>
      <c r="N1620" s="74"/>
      <c r="O1620" s="73"/>
      <c r="P1620" s="70"/>
      <c r="Q1620" s="70"/>
      <c r="R1620" s="75"/>
      <c r="S1620" s="71"/>
    </row>
    <row r="1621" spans="1:19" x14ac:dyDescent="0.15">
      <c r="A1621" s="68"/>
      <c r="B1621" s="82"/>
      <c r="C1621" s="70"/>
      <c r="D1621" s="69"/>
      <c r="E1621" s="70"/>
      <c r="F1621" s="70"/>
      <c r="G1621" s="70"/>
      <c r="H1621" s="70"/>
      <c r="I1621" s="69"/>
      <c r="J1621" s="71"/>
      <c r="K1621" s="72"/>
      <c r="L1621" s="73"/>
      <c r="M1621" s="74"/>
      <c r="N1621" s="74"/>
      <c r="O1621" s="73"/>
      <c r="P1621" s="70"/>
      <c r="Q1621" s="70"/>
      <c r="R1621" s="75"/>
      <c r="S1621" s="71"/>
    </row>
    <row r="1622" spans="1:19" x14ac:dyDescent="0.15">
      <c r="A1622" s="68"/>
      <c r="B1622" s="82"/>
      <c r="C1622" s="70"/>
      <c r="D1622" s="69"/>
      <c r="E1622" s="70"/>
      <c r="F1622" s="70"/>
      <c r="G1622" s="70"/>
      <c r="H1622" s="70"/>
      <c r="I1622" s="69"/>
      <c r="J1622" s="71"/>
      <c r="K1622" s="72"/>
      <c r="L1622" s="73"/>
      <c r="M1622" s="74"/>
      <c r="N1622" s="74"/>
      <c r="O1622" s="73"/>
      <c r="P1622" s="70"/>
      <c r="Q1622" s="70"/>
      <c r="R1622" s="75"/>
      <c r="S1622" s="71"/>
    </row>
    <row r="1623" spans="1:19" x14ac:dyDescent="0.15">
      <c r="A1623" s="68"/>
      <c r="B1623" s="82"/>
      <c r="C1623" s="70"/>
      <c r="D1623" s="69"/>
      <c r="E1623" s="70"/>
      <c r="F1623" s="70"/>
      <c r="G1623" s="70"/>
      <c r="H1623" s="70"/>
      <c r="I1623" s="69"/>
      <c r="J1623" s="71"/>
      <c r="K1623" s="72"/>
      <c r="L1623" s="73"/>
      <c r="M1623" s="74"/>
      <c r="N1623" s="74"/>
      <c r="O1623" s="73"/>
      <c r="P1623" s="70"/>
      <c r="Q1623" s="70"/>
      <c r="R1623" s="75"/>
      <c r="S1623" s="71"/>
    </row>
    <row r="1624" spans="1:19" x14ac:dyDescent="0.15">
      <c r="A1624" s="68"/>
      <c r="B1624" s="82"/>
      <c r="C1624" s="70"/>
      <c r="D1624" s="69"/>
      <c r="E1624" s="70"/>
      <c r="F1624" s="70"/>
      <c r="G1624" s="70"/>
      <c r="H1624" s="70"/>
      <c r="I1624" s="69"/>
      <c r="J1624" s="71"/>
      <c r="K1624" s="72"/>
      <c r="L1624" s="73"/>
      <c r="M1624" s="74"/>
      <c r="N1624" s="74"/>
      <c r="O1624" s="73"/>
      <c r="P1624" s="70"/>
      <c r="Q1624" s="70"/>
      <c r="R1624" s="75"/>
      <c r="S1624" s="71"/>
    </row>
    <row r="1625" spans="1:19" x14ac:dyDescent="0.15">
      <c r="A1625" s="68"/>
      <c r="B1625" s="82"/>
      <c r="C1625" s="70"/>
      <c r="D1625" s="69"/>
      <c r="E1625" s="70"/>
      <c r="F1625" s="70"/>
      <c r="G1625" s="70"/>
      <c r="H1625" s="70"/>
      <c r="I1625" s="69"/>
      <c r="J1625" s="71"/>
      <c r="K1625" s="72"/>
      <c r="L1625" s="73"/>
      <c r="M1625" s="74"/>
      <c r="N1625" s="74"/>
      <c r="O1625" s="73"/>
      <c r="P1625" s="70"/>
      <c r="Q1625" s="70"/>
      <c r="R1625" s="75"/>
      <c r="S1625" s="71"/>
    </row>
    <row r="1626" spans="1:19" x14ac:dyDescent="0.15">
      <c r="A1626" s="68"/>
      <c r="B1626" s="82"/>
      <c r="C1626" s="70"/>
      <c r="D1626" s="69"/>
      <c r="E1626" s="70"/>
      <c r="F1626" s="70"/>
      <c r="G1626" s="70"/>
      <c r="H1626" s="70"/>
      <c r="I1626" s="69"/>
      <c r="J1626" s="71"/>
      <c r="K1626" s="72"/>
      <c r="L1626" s="73"/>
      <c r="M1626" s="74"/>
      <c r="N1626" s="74"/>
      <c r="O1626" s="73"/>
      <c r="P1626" s="70"/>
      <c r="Q1626" s="70"/>
      <c r="R1626" s="75"/>
      <c r="S1626" s="71"/>
    </row>
    <row r="1627" spans="1:19" x14ac:dyDescent="0.15">
      <c r="A1627" s="68"/>
      <c r="B1627" s="82"/>
      <c r="C1627" s="70"/>
      <c r="D1627" s="69"/>
      <c r="E1627" s="70"/>
      <c r="F1627" s="70"/>
      <c r="G1627" s="70"/>
      <c r="H1627" s="70"/>
      <c r="I1627" s="69"/>
      <c r="J1627" s="71"/>
      <c r="K1627" s="72"/>
      <c r="L1627" s="73"/>
      <c r="M1627" s="74"/>
      <c r="N1627" s="74"/>
      <c r="O1627" s="73"/>
      <c r="P1627" s="70"/>
      <c r="Q1627" s="70"/>
      <c r="R1627" s="75"/>
      <c r="S1627" s="71"/>
    </row>
    <row r="1628" spans="1:19" x14ac:dyDescent="0.15">
      <c r="A1628" s="68"/>
      <c r="B1628" s="82"/>
      <c r="C1628" s="70"/>
      <c r="D1628" s="69"/>
      <c r="E1628" s="70"/>
      <c r="F1628" s="70"/>
      <c r="G1628" s="70"/>
      <c r="H1628" s="70"/>
      <c r="I1628" s="69"/>
      <c r="J1628" s="71"/>
      <c r="K1628" s="72"/>
      <c r="L1628" s="73"/>
      <c r="M1628" s="74"/>
      <c r="N1628" s="74"/>
      <c r="O1628" s="73"/>
      <c r="P1628" s="70"/>
      <c r="Q1628" s="70"/>
      <c r="R1628" s="75"/>
      <c r="S1628" s="71"/>
    </row>
    <row r="1629" spans="1:19" x14ac:dyDescent="0.15">
      <c r="A1629" s="68"/>
      <c r="B1629" s="82"/>
      <c r="C1629" s="70"/>
      <c r="D1629" s="69"/>
      <c r="E1629" s="70"/>
      <c r="F1629" s="70"/>
      <c r="G1629" s="70"/>
      <c r="H1629" s="70"/>
      <c r="I1629" s="69"/>
      <c r="J1629" s="71"/>
      <c r="K1629" s="72"/>
      <c r="L1629" s="73"/>
      <c r="M1629" s="74"/>
      <c r="N1629" s="74"/>
      <c r="O1629" s="73"/>
      <c r="P1629" s="70"/>
      <c r="Q1629" s="70"/>
      <c r="R1629" s="75"/>
      <c r="S1629" s="71"/>
    </row>
    <row r="1630" spans="1:19" x14ac:dyDescent="0.15">
      <c r="A1630" s="68"/>
      <c r="B1630" s="82"/>
      <c r="C1630" s="70"/>
      <c r="D1630" s="69"/>
      <c r="E1630" s="70"/>
      <c r="F1630" s="70"/>
      <c r="G1630" s="70"/>
      <c r="H1630" s="70"/>
      <c r="I1630" s="69"/>
      <c r="J1630" s="71"/>
      <c r="K1630" s="72"/>
      <c r="L1630" s="73"/>
      <c r="M1630" s="74"/>
      <c r="N1630" s="74"/>
      <c r="O1630" s="73"/>
      <c r="P1630" s="70"/>
      <c r="Q1630" s="70"/>
      <c r="R1630" s="75"/>
      <c r="S1630" s="71"/>
    </row>
    <row r="1631" spans="1:19" x14ac:dyDescent="0.15">
      <c r="A1631" s="68"/>
      <c r="B1631" s="82"/>
      <c r="C1631" s="70"/>
      <c r="D1631" s="69"/>
      <c r="E1631" s="70"/>
      <c r="F1631" s="70"/>
      <c r="G1631" s="70"/>
      <c r="H1631" s="70"/>
      <c r="I1631" s="69"/>
      <c r="J1631" s="71"/>
      <c r="K1631" s="72"/>
      <c r="L1631" s="73"/>
      <c r="M1631" s="74"/>
      <c r="N1631" s="74"/>
      <c r="O1631" s="73"/>
      <c r="P1631" s="70"/>
      <c r="Q1631" s="70"/>
      <c r="R1631" s="75"/>
      <c r="S1631" s="71"/>
    </row>
    <row r="1632" spans="1:19" x14ac:dyDescent="0.15">
      <c r="A1632" s="68"/>
      <c r="B1632" s="82"/>
      <c r="C1632" s="70"/>
      <c r="D1632" s="69"/>
      <c r="E1632" s="70"/>
      <c r="F1632" s="70"/>
      <c r="G1632" s="70"/>
      <c r="H1632" s="70"/>
      <c r="I1632" s="69"/>
      <c r="J1632" s="71"/>
      <c r="K1632" s="72"/>
      <c r="L1632" s="73"/>
      <c r="M1632" s="74"/>
      <c r="N1632" s="74"/>
      <c r="O1632" s="73"/>
      <c r="P1632" s="70"/>
      <c r="Q1632" s="70"/>
      <c r="R1632" s="75"/>
      <c r="S1632" s="71"/>
    </row>
    <row r="1633" spans="1:19" x14ac:dyDescent="0.15">
      <c r="A1633" s="68"/>
      <c r="B1633" s="82"/>
      <c r="C1633" s="70"/>
      <c r="D1633" s="69"/>
      <c r="E1633" s="70"/>
      <c r="F1633" s="70"/>
      <c r="G1633" s="70"/>
      <c r="H1633" s="70"/>
      <c r="I1633" s="69"/>
      <c r="J1633" s="71"/>
      <c r="K1633" s="72"/>
      <c r="L1633" s="73"/>
      <c r="M1633" s="74"/>
      <c r="N1633" s="74"/>
      <c r="O1633" s="73"/>
      <c r="P1633" s="70"/>
      <c r="Q1633" s="70"/>
      <c r="R1633" s="75"/>
      <c r="S1633" s="71"/>
    </row>
    <row r="1634" spans="1:19" x14ac:dyDescent="0.15">
      <c r="A1634" s="68"/>
      <c r="B1634" s="82"/>
      <c r="C1634" s="70"/>
      <c r="D1634" s="69"/>
      <c r="E1634" s="70"/>
      <c r="F1634" s="70"/>
      <c r="G1634" s="70"/>
      <c r="H1634" s="70"/>
      <c r="I1634" s="69"/>
      <c r="J1634" s="71"/>
      <c r="K1634" s="72"/>
      <c r="L1634" s="73"/>
      <c r="M1634" s="74"/>
      <c r="N1634" s="74"/>
      <c r="O1634" s="73"/>
      <c r="P1634" s="70"/>
      <c r="Q1634" s="70"/>
      <c r="R1634" s="75"/>
      <c r="S1634" s="71"/>
    </row>
    <row r="1635" spans="1:19" x14ac:dyDescent="0.15">
      <c r="A1635" s="68"/>
      <c r="B1635" s="82"/>
      <c r="C1635" s="70"/>
      <c r="D1635" s="69"/>
      <c r="E1635" s="70"/>
      <c r="F1635" s="70"/>
      <c r="G1635" s="70"/>
      <c r="H1635" s="70"/>
      <c r="I1635" s="69"/>
      <c r="J1635" s="71"/>
      <c r="K1635" s="72"/>
      <c r="L1635" s="73"/>
      <c r="M1635" s="74"/>
      <c r="N1635" s="74"/>
      <c r="O1635" s="73"/>
      <c r="P1635" s="70"/>
      <c r="Q1635" s="70"/>
      <c r="R1635" s="75"/>
      <c r="S1635" s="71"/>
    </row>
    <row r="1636" spans="1:19" x14ac:dyDescent="0.15">
      <c r="A1636" s="68"/>
      <c r="B1636" s="82"/>
      <c r="C1636" s="70"/>
      <c r="D1636" s="69"/>
      <c r="E1636" s="70"/>
      <c r="F1636" s="70"/>
      <c r="G1636" s="70"/>
      <c r="H1636" s="70"/>
      <c r="I1636" s="69"/>
      <c r="J1636" s="71"/>
      <c r="K1636" s="72"/>
      <c r="L1636" s="73"/>
      <c r="M1636" s="74"/>
      <c r="N1636" s="74"/>
      <c r="O1636" s="73"/>
      <c r="P1636" s="70"/>
      <c r="Q1636" s="70"/>
      <c r="R1636" s="75"/>
      <c r="S1636" s="71"/>
    </row>
    <row r="1637" spans="1:19" x14ac:dyDescent="0.15">
      <c r="A1637" s="68"/>
      <c r="B1637" s="82"/>
      <c r="C1637" s="70"/>
      <c r="D1637" s="69"/>
      <c r="E1637" s="70"/>
      <c r="F1637" s="70"/>
      <c r="G1637" s="70"/>
      <c r="H1637" s="70"/>
      <c r="I1637" s="69"/>
      <c r="J1637" s="71"/>
      <c r="K1637" s="72"/>
      <c r="L1637" s="73"/>
      <c r="M1637" s="74"/>
      <c r="N1637" s="74"/>
      <c r="O1637" s="73"/>
      <c r="P1637" s="70"/>
      <c r="Q1637" s="70"/>
      <c r="R1637" s="75"/>
      <c r="S1637" s="71"/>
    </row>
    <row r="1638" spans="1:19" x14ac:dyDescent="0.15">
      <c r="A1638" s="68"/>
      <c r="B1638" s="82"/>
      <c r="C1638" s="70"/>
      <c r="D1638" s="69"/>
      <c r="E1638" s="70"/>
      <c r="F1638" s="70"/>
      <c r="G1638" s="70"/>
      <c r="H1638" s="70"/>
      <c r="I1638" s="69"/>
      <c r="J1638" s="71"/>
      <c r="K1638" s="72"/>
      <c r="L1638" s="73"/>
      <c r="M1638" s="74"/>
      <c r="N1638" s="74"/>
      <c r="O1638" s="73"/>
      <c r="P1638" s="70"/>
      <c r="Q1638" s="70"/>
      <c r="R1638" s="75"/>
      <c r="S1638" s="71"/>
    </row>
    <row r="1639" spans="1:19" x14ac:dyDescent="0.15">
      <c r="A1639" s="68"/>
      <c r="B1639" s="82"/>
      <c r="C1639" s="70"/>
      <c r="D1639" s="69"/>
      <c r="E1639" s="70"/>
      <c r="F1639" s="70"/>
      <c r="G1639" s="70"/>
      <c r="H1639" s="70"/>
      <c r="I1639" s="69"/>
      <c r="J1639" s="71"/>
      <c r="K1639" s="72"/>
      <c r="L1639" s="73"/>
      <c r="M1639" s="74"/>
      <c r="N1639" s="74"/>
      <c r="O1639" s="73"/>
      <c r="P1639" s="70"/>
      <c r="Q1639" s="70"/>
      <c r="R1639" s="75"/>
      <c r="S1639" s="71"/>
    </row>
    <row r="1640" spans="1:19" x14ac:dyDescent="0.15">
      <c r="A1640" s="68"/>
      <c r="B1640" s="82"/>
      <c r="C1640" s="70"/>
      <c r="D1640" s="69"/>
      <c r="E1640" s="70"/>
      <c r="F1640" s="70"/>
      <c r="G1640" s="70"/>
      <c r="H1640" s="70"/>
      <c r="I1640" s="69"/>
      <c r="J1640" s="71"/>
      <c r="K1640" s="72"/>
      <c r="L1640" s="73"/>
      <c r="M1640" s="74"/>
      <c r="N1640" s="74"/>
      <c r="O1640" s="73"/>
      <c r="P1640" s="70"/>
      <c r="Q1640" s="70"/>
      <c r="R1640" s="75"/>
      <c r="S1640" s="71"/>
    </row>
    <row r="1641" spans="1:19" x14ac:dyDescent="0.15">
      <c r="A1641" s="68"/>
      <c r="B1641" s="82"/>
      <c r="C1641" s="70"/>
      <c r="D1641" s="69"/>
      <c r="E1641" s="70"/>
      <c r="F1641" s="70"/>
      <c r="G1641" s="70"/>
      <c r="H1641" s="70"/>
      <c r="I1641" s="69"/>
      <c r="J1641" s="71"/>
      <c r="K1641" s="72"/>
      <c r="L1641" s="73"/>
      <c r="M1641" s="74"/>
      <c r="N1641" s="74"/>
      <c r="O1641" s="73"/>
      <c r="P1641" s="70"/>
      <c r="Q1641" s="70"/>
      <c r="R1641" s="75"/>
      <c r="S1641" s="71"/>
    </row>
    <row r="1642" spans="1:19" x14ac:dyDescent="0.15">
      <c r="A1642" s="68"/>
      <c r="B1642" s="82"/>
      <c r="C1642" s="70"/>
      <c r="D1642" s="69"/>
      <c r="E1642" s="70"/>
      <c r="F1642" s="70"/>
      <c r="G1642" s="70"/>
      <c r="H1642" s="70"/>
      <c r="I1642" s="69"/>
      <c r="J1642" s="71"/>
      <c r="K1642" s="72"/>
      <c r="L1642" s="73"/>
      <c r="M1642" s="74"/>
      <c r="N1642" s="74"/>
      <c r="O1642" s="73"/>
      <c r="P1642" s="70"/>
      <c r="Q1642" s="70"/>
      <c r="R1642" s="75"/>
      <c r="S1642" s="71"/>
    </row>
    <row r="1643" spans="1:19" x14ac:dyDescent="0.15">
      <c r="A1643" s="68"/>
      <c r="B1643" s="82"/>
      <c r="C1643" s="70"/>
      <c r="D1643" s="69"/>
      <c r="E1643" s="70"/>
      <c r="F1643" s="70"/>
      <c r="G1643" s="70"/>
      <c r="H1643" s="70"/>
      <c r="I1643" s="69"/>
      <c r="J1643" s="71"/>
      <c r="K1643" s="72"/>
      <c r="L1643" s="73"/>
      <c r="M1643" s="74"/>
      <c r="N1643" s="74"/>
      <c r="O1643" s="73"/>
      <c r="P1643" s="70"/>
      <c r="Q1643" s="70"/>
      <c r="R1643" s="75"/>
      <c r="S1643" s="71"/>
    </row>
    <row r="1644" spans="1:19" x14ac:dyDescent="0.15">
      <c r="A1644" s="68"/>
      <c r="B1644" s="82"/>
      <c r="C1644" s="70"/>
      <c r="D1644" s="69"/>
      <c r="E1644" s="70"/>
      <c r="F1644" s="70"/>
      <c r="G1644" s="70"/>
      <c r="H1644" s="70"/>
      <c r="I1644" s="69"/>
      <c r="J1644" s="71"/>
      <c r="K1644" s="72"/>
      <c r="L1644" s="73"/>
      <c r="M1644" s="74"/>
      <c r="N1644" s="74"/>
      <c r="O1644" s="73"/>
      <c r="P1644" s="70"/>
      <c r="Q1644" s="70"/>
      <c r="R1644" s="75"/>
      <c r="S1644" s="71"/>
    </row>
    <row r="1645" spans="1:19" x14ac:dyDescent="0.15">
      <c r="A1645" s="68"/>
      <c r="B1645" s="82"/>
      <c r="C1645" s="70"/>
      <c r="D1645" s="69"/>
      <c r="E1645" s="70"/>
      <c r="F1645" s="70"/>
      <c r="G1645" s="70"/>
      <c r="H1645" s="70"/>
      <c r="I1645" s="69"/>
      <c r="J1645" s="71"/>
      <c r="K1645" s="72"/>
      <c r="L1645" s="73"/>
      <c r="M1645" s="74"/>
      <c r="N1645" s="74"/>
      <c r="O1645" s="73"/>
      <c r="P1645" s="70"/>
      <c r="Q1645" s="70"/>
      <c r="R1645" s="75"/>
      <c r="S1645" s="71"/>
    </row>
    <row r="1646" spans="1:19" x14ac:dyDescent="0.15">
      <c r="A1646" s="68"/>
      <c r="B1646" s="82"/>
      <c r="C1646" s="70"/>
      <c r="D1646" s="69"/>
      <c r="E1646" s="70"/>
      <c r="F1646" s="70"/>
      <c r="G1646" s="70"/>
      <c r="H1646" s="70"/>
      <c r="I1646" s="69"/>
      <c r="J1646" s="71"/>
      <c r="K1646" s="72"/>
      <c r="L1646" s="73"/>
      <c r="M1646" s="74"/>
      <c r="N1646" s="74"/>
      <c r="O1646" s="73"/>
      <c r="P1646" s="70"/>
      <c r="Q1646" s="70"/>
      <c r="R1646" s="75"/>
      <c r="S1646" s="71"/>
    </row>
    <row r="1647" spans="1:19" x14ac:dyDescent="0.15">
      <c r="A1647" s="68"/>
      <c r="B1647" s="82"/>
      <c r="C1647" s="70"/>
      <c r="D1647" s="69"/>
      <c r="E1647" s="70"/>
      <c r="F1647" s="70"/>
      <c r="G1647" s="70"/>
      <c r="H1647" s="70"/>
      <c r="I1647" s="69"/>
      <c r="J1647" s="71"/>
      <c r="K1647" s="72"/>
      <c r="L1647" s="73"/>
      <c r="M1647" s="74"/>
      <c r="N1647" s="74"/>
      <c r="O1647" s="73"/>
      <c r="P1647" s="70"/>
      <c r="Q1647" s="70"/>
      <c r="R1647" s="75"/>
      <c r="S1647" s="71"/>
    </row>
    <row r="1648" spans="1:19" x14ac:dyDescent="0.15">
      <c r="A1648" s="68"/>
      <c r="B1648" s="82"/>
      <c r="C1648" s="70"/>
      <c r="D1648" s="69"/>
      <c r="E1648" s="70"/>
      <c r="F1648" s="70"/>
      <c r="G1648" s="70"/>
      <c r="H1648" s="70"/>
      <c r="I1648" s="69"/>
      <c r="J1648" s="71"/>
      <c r="K1648" s="72"/>
      <c r="L1648" s="73"/>
      <c r="M1648" s="74"/>
      <c r="N1648" s="74"/>
      <c r="O1648" s="73"/>
      <c r="P1648" s="70"/>
      <c r="Q1648" s="70"/>
      <c r="R1648" s="75"/>
      <c r="S1648" s="71"/>
    </row>
    <row r="1649" spans="1:19" x14ac:dyDescent="0.15">
      <c r="A1649" s="68"/>
      <c r="B1649" s="82"/>
      <c r="C1649" s="70"/>
      <c r="D1649" s="69"/>
      <c r="E1649" s="70"/>
      <c r="F1649" s="70"/>
      <c r="G1649" s="70"/>
      <c r="H1649" s="70"/>
      <c r="I1649" s="69"/>
      <c r="J1649" s="71"/>
      <c r="K1649" s="72"/>
      <c r="L1649" s="73"/>
      <c r="M1649" s="74"/>
      <c r="N1649" s="74"/>
      <c r="O1649" s="73"/>
      <c r="P1649" s="70"/>
      <c r="Q1649" s="70"/>
      <c r="R1649" s="75"/>
      <c r="S1649" s="71"/>
    </row>
    <row r="1650" spans="1:19" x14ac:dyDescent="0.15">
      <c r="A1650" s="68"/>
      <c r="B1650" s="82"/>
      <c r="C1650" s="70"/>
      <c r="D1650" s="69"/>
      <c r="E1650" s="70"/>
      <c r="F1650" s="70"/>
      <c r="G1650" s="70"/>
      <c r="H1650" s="70"/>
      <c r="I1650" s="69"/>
      <c r="J1650" s="71"/>
      <c r="K1650" s="72"/>
      <c r="L1650" s="73"/>
      <c r="M1650" s="74"/>
      <c r="N1650" s="74"/>
      <c r="O1650" s="73"/>
      <c r="P1650" s="70"/>
      <c r="Q1650" s="70"/>
      <c r="R1650" s="75"/>
      <c r="S1650" s="71"/>
    </row>
    <row r="1651" spans="1:19" x14ac:dyDescent="0.15">
      <c r="A1651" s="68"/>
      <c r="B1651" s="82"/>
      <c r="C1651" s="70"/>
      <c r="D1651" s="69"/>
      <c r="E1651" s="70"/>
      <c r="F1651" s="70"/>
      <c r="G1651" s="70"/>
      <c r="H1651" s="70"/>
      <c r="I1651" s="69"/>
      <c r="J1651" s="71"/>
      <c r="K1651" s="72"/>
      <c r="L1651" s="73"/>
      <c r="M1651" s="74"/>
      <c r="N1651" s="74"/>
      <c r="O1651" s="73"/>
      <c r="P1651" s="70"/>
      <c r="Q1651" s="70"/>
      <c r="R1651" s="75"/>
      <c r="S1651" s="71"/>
    </row>
    <row r="1652" spans="1:19" x14ac:dyDescent="0.15">
      <c r="A1652" s="68"/>
      <c r="B1652" s="82"/>
      <c r="C1652" s="70"/>
      <c r="D1652" s="69"/>
      <c r="E1652" s="70"/>
      <c r="F1652" s="70"/>
      <c r="G1652" s="70"/>
      <c r="H1652" s="70"/>
      <c r="I1652" s="69"/>
      <c r="J1652" s="71"/>
      <c r="K1652" s="72"/>
      <c r="L1652" s="73"/>
      <c r="M1652" s="74"/>
      <c r="N1652" s="74"/>
      <c r="O1652" s="73"/>
      <c r="P1652" s="70"/>
      <c r="Q1652" s="70"/>
      <c r="R1652" s="75"/>
      <c r="S1652" s="71"/>
    </row>
    <row r="1653" spans="1:19" x14ac:dyDescent="0.15">
      <c r="A1653" s="68"/>
      <c r="B1653" s="82"/>
      <c r="C1653" s="70"/>
      <c r="D1653" s="69"/>
      <c r="E1653" s="70"/>
      <c r="F1653" s="70"/>
      <c r="G1653" s="70"/>
      <c r="H1653" s="70"/>
      <c r="I1653" s="69"/>
      <c r="J1653" s="71"/>
      <c r="K1653" s="72"/>
      <c r="L1653" s="73"/>
      <c r="M1653" s="74"/>
      <c r="N1653" s="74"/>
      <c r="O1653" s="73"/>
      <c r="P1653" s="70"/>
      <c r="Q1653" s="70"/>
      <c r="R1653" s="75"/>
      <c r="S1653" s="71"/>
    </row>
    <row r="1654" spans="1:19" x14ac:dyDescent="0.15">
      <c r="A1654" s="68"/>
      <c r="B1654" s="82"/>
      <c r="C1654" s="70"/>
      <c r="D1654" s="69"/>
      <c r="E1654" s="70"/>
      <c r="F1654" s="70"/>
      <c r="G1654" s="70"/>
      <c r="H1654" s="70"/>
      <c r="I1654" s="69"/>
      <c r="J1654" s="71"/>
      <c r="K1654" s="72"/>
      <c r="L1654" s="73"/>
      <c r="M1654" s="74"/>
      <c r="N1654" s="74"/>
      <c r="O1654" s="73"/>
      <c r="P1654" s="70"/>
      <c r="Q1654" s="70"/>
      <c r="R1654" s="75"/>
      <c r="S1654" s="71"/>
    </row>
    <row r="1655" spans="1:19" x14ac:dyDescent="0.15">
      <c r="A1655" s="68"/>
      <c r="B1655" s="82"/>
      <c r="C1655" s="70"/>
      <c r="D1655" s="69"/>
      <c r="E1655" s="70"/>
      <c r="F1655" s="70"/>
      <c r="G1655" s="70"/>
      <c r="H1655" s="70"/>
      <c r="I1655" s="69"/>
      <c r="J1655" s="71"/>
      <c r="K1655" s="72"/>
      <c r="L1655" s="73"/>
      <c r="M1655" s="74"/>
      <c r="N1655" s="74"/>
      <c r="O1655" s="73"/>
      <c r="P1655" s="70"/>
      <c r="Q1655" s="70"/>
      <c r="R1655" s="75"/>
      <c r="S1655" s="71"/>
    </row>
    <row r="1656" spans="1:19" x14ac:dyDescent="0.15">
      <c r="A1656" s="68"/>
      <c r="B1656" s="82"/>
      <c r="C1656" s="70"/>
      <c r="D1656" s="69"/>
      <c r="E1656" s="70"/>
      <c r="F1656" s="70"/>
      <c r="G1656" s="70"/>
      <c r="H1656" s="70"/>
      <c r="I1656" s="69"/>
      <c r="J1656" s="71"/>
      <c r="K1656" s="72"/>
      <c r="L1656" s="73"/>
      <c r="M1656" s="74"/>
      <c r="N1656" s="74"/>
      <c r="O1656" s="73"/>
      <c r="P1656" s="70"/>
      <c r="Q1656" s="70"/>
      <c r="R1656" s="75"/>
      <c r="S1656" s="71"/>
    </row>
    <row r="1657" spans="1:19" x14ac:dyDescent="0.15">
      <c r="A1657" s="68"/>
      <c r="B1657" s="82"/>
      <c r="C1657" s="70"/>
      <c r="D1657" s="69"/>
      <c r="E1657" s="70"/>
      <c r="F1657" s="70"/>
      <c r="G1657" s="70"/>
      <c r="H1657" s="70"/>
      <c r="I1657" s="69"/>
      <c r="J1657" s="71"/>
      <c r="K1657" s="72"/>
      <c r="L1657" s="73"/>
      <c r="M1657" s="74"/>
      <c r="N1657" s="74"/>
      <c r="O1657" s="73"/>
      <c r="P1657" s="70"/>
      <c r="Q1657" s="70"/>
      <c r="R1657" s="75"/>
      <c r="S1657" s="71"/>
    </row>
    <row r="1658" spans="1:19" x14ac:dyDescent="0.15">
      <c r="A1658" s="68"/>
      <c r="B1658" s="82"/>
      <c r="C1658" s="70"/>
      <c r="D1658" s="69"/>
      <c r="E1658" s="70"/>
      <c r="F1658" s="70"/>
      <c r="G1658" s="70"/>
      <c r="H1658" s="70"/>
      <c r="I1658" s="69"/>
      <c r="J1658" s="71"/>
      <c r="K1658" s="72"/>
      <c r="L1658" s="73"/>
      <c r="M1658" s="74"/>
      <c r="N1658" s="74"/>
      <c r="O1658" s="73"/>
      <c r="P1658" s="70"/>
      <c r="Q1658" s="70"/>
      <c r="R1658" s="75"/>
      <c r="S1658" s="71"/>
    </row>
    <row r="1659" spans="1:19" x14ac:dyDescent="0.15">
      <c r="A1659" s="68"/>
      <c r="B1659" s="82"/>
      <c r="C1659" s="70"/>
      <c r="D1659" s="69"/>
      <c r="E1659" s="70"/>
      <c r="F1659" s="70"/>
      <c r="G1659" s="70"/>
      <c r="H1659" s="70"/>
      <c r="I1659" s="69"/>
      <c r="J1659" s="71"/>
      <c r="K1659" s="72"/>
      <c r="L1659" s="73"/>
      <c r="M1659" s="74"/>
      <c r="N1659" s="74"/>
      <c r="O1659" s="73"/>
      <c r="P1659" s="70"/>
      <c r="Q1659" s="70"/>
      <c r="R1659" s="75"/>
      <c r="S1659" s="71"/>
    </row>
    <row r="1660" spans="1:19" x14ac:dyDescent="0.15">
      <c r="A1660" s="68"/>
      <c r="B1660" s="82"/>
      <c r="C1660" s="70"/>
      <c r="D1660" s="69"/>
      <c r="E1660" s="70"/>
      <c r="F1660" s="70"/>
      <c r="G1660" s="70"/>
      <c r="H1660" s="70"/>
      <c r="I1660" s="69"/>
      <c r="J1660" s="71"/>
      <c r="K1660" s="72"/>
      <c r="L1660" s="73"/>
      <c r="M1660" s="74"/>
      <c r="N1660" s="74"/>
      <c r="O1660" s="73"/>
      <c r="P1660" s="70"/>
      <c r="Q1660" s="70"/>
      <c r="R1660" s="75"/>
      <c r="S1660" s="71"/>
    </row>
    <row r="1661" spans="1:19" x14ac:dyDescent="0.15">
      <c r="A1661" s="68"/>
      <c r="B1661" s="82"/>
      <c r="C1661" s="70"/>
      <c r="D1661" s="69"/>
      <c r="E1661" s="70"/>
      <c r="F1661" s="70"/>
      <c r="G1661" s="70"/>
      <c r="H1661" s="70"/>
      <c r="I1661" s="69"/>
      <c r="J1661" s="71"/>
      <c r="K1661" s="72"/>
      <c r="L1661" s="73"/>
      <c r="M1661" s="74"/>
      <c r="N1661" s="74"/>
      <c r="O1661" s="73"/>
      <c r="P1661" s="70"/>
      <c r="Q1661" s="70"/>
      <c r="R1661" s="75"/>
      <c r="S1661" s="71"/>
    </row>
    <row r="1662" spans="1:19" x14ac:dyDescent="0.15">
      <c r="A1662" s="68"/>
      <c r="B1662" s="82"/>
      <c r="C1662" s="70"/>
      <c r="D1662" s="69"/>
      <c r="E1662" s="70"/>
      <c r="F1662" s="70"/>
      <c r="G1662" s="70"/>
      <c r="H1662" s="70"/>
      <c r="I1662" s="69"/>
      <c r="J1662" s="71"/>
      <c r="K1662" s="72"/>
      <c r="L1662" s="73"/>
      <c r="M1662" s="74"/>
      <c r="N1662" s="74"/>
      <c r="O1662" s="73"/>
      <c r="P1662" s="70"/>
      <c r="Q1662" s="70"/>
      <c r="R1662" s="75"/>
      <c r="S1662" s="71"/>
    </row>
    <row r="1663" spans="1:19" x14ac:dyDescent="0.15">
      <c r="A1663" s="68"/>
      <c r="B1663" s="82"/>
      <c r="C1663" s="70"/>
      <c r="D1663" s="69"/>
      <c r="E1663" s="70"/>
      <c r="F1663" s="70"/>
      <c r="G1663" s="70"/>
      <c r="H1663" s="70"/>
      <c r="I1663" s="69"/>
      <c r="J1663" s="71"/>
      <c r="K1663" s="72"/>
      <c r="L1663" s="73"/>
      <c r="M1663" s="74"/>
      <c r="N1663" s="74"/>
      <c r="O1663" s="73"/>
      <c r="P1663" s="70"/>
      <c r="Q1663" s="70"/>
      <c r="R1663" s="75"/>
      <c r="S1663" s="71"/>
    </row>
    <row r="1664" spans="1:19" x14ac:dyDescent="0.15">
      <c r="A1664" s="68"/>
      <c r="B1664" s="82"/>
      <c r="C1664" s="70"/>
      <c r="D1664" s="69"/>
      <c r="E1664" s="70"/>
      <c r="F1664" s="70"/>
      <c r="G1664" s="70"/>
      <c r="H1664" s="70"/>
      <c r="I1664" s="69"/>
      <c r="J1664" s="71"/>
      <c r="K1664" s="72"/>
      <c r="L1664" s="73"/>
      <c r="M1664" s="74"/>
      <c r="N1664" s="74"/>
      <c r="O1664" s="73"/>
      <c r="P1664" s="70"/>
      <c r="Q1664" s="70"/>
      <c r="R1664" s="75"/>
      <c r="S1664" s="71"/>
    </row>
    <row r="1665" spans="1:19" x14ac:dyDescent="0.15">
      <c r="A1665" s="68"/>
      <c r="B1665" s="82"/>
      <c r="C1665" s="70"/>
      <c r="D1665" s="69"/>
      <c r="E1665" s="70"/>
      <c r="F1665" s="70"/>
      <c r="G1665" s="70"/>
      <c r="H1665" s="70"/>
      <c r="I1665" s="69"/>
      <c r="J1665" s="71"/>
      <c r="K1665" s="72"/>
      <c r="L1665" s="73"/>
      <c r="M1665" s="74"/>
      <c r="N1665" s="74"/>
      <c r="O1665" s="73"/>
      <c r="P1665" s="70"/>
      <c r="Q1665" s="70"/>
      <c r="R1665" s="75"/>
      <c r="S1665" s="71"/>
    </row>
    <row r="1666" spans="1:19" x14ac:dyDescent="0.15">
      <c r="A1666" s="68"/>
      <c r="B1666" s="82"/>
      <c r="C1666" s="70"/>
      <c r="D1666" s="69"/>
      <c r="E1666" s="70"/>
      <c r="F1666" s="70"/>
      <c r="G1666" s="70"/>
      <c r="H1666" s="70"/>
      <c r="I1666" s="69"/>
      <c r="J1666" s="71"/>
      <c r="K1666" s="72"/>
      <c r="L1666" s="73"/>
      <c r="M1666" s="74"/>
      <c r="N1666" s="74"/>
      <c r="O1666" s="73"/>
      <c r="P1666" s="70"/>
      <c r="Q1666" s="70"/>
      <c r="R1666" s="75"/>
      <c r="S1666" s="71"/>
    </row>
    <row r="1667" spans="1:19" x14ac:dyDescent="0.15">
      <c r="A1667" s="68"/>
      <c r="B1667" s="82"/>
      <c r="C1667" s="70"/>
      <c r="D1667" s="69"/>
      <c r="E1667" s="70"/>
      <c r="F1667" s="70"/>
      <c r="G1667" s="70"/>
      <c r="H1667" s="70"/>
      <c r="I1667" s="69"/>
      <c r="J1667" s="71"/>
      <c r="K1667" s="72"/>
      <c r="L1667" s="73"/>
      <c r="M1667" s="74"/>
      <c r="N1667" s="74"/>
      <c r="O1667" s="73"/>
      <c r="P1667" s="70"/>
      <c r="Q1667" s="70"/>
      <c r="R1667" s="75"/>
      <c r="S1667" s="71"/>
    </row>
    <row r="1668" spans="1:19" x14ac:dyDescent="0.15">
      <c r="A1668" s="68"/>
      <c r="B1668" s="82"/>
      <c r="C1668" s="70"/>
      <c r="D1668" s="69"/>
      <c r="E1668" s="70"/>
      <c r="F1668" s="70"/>
      <c r="G1668" s="70"/>
      <c r="H1668" s="70"/>
      <c r="I1668" s="69"/>
      <c r="J1668" s="71"/>
      <c r="K1668" s="72"/>
      <c r="L1668" s="73"/>
      <c r="M1668" s="74"/>
      <c r="N1668" s="74"/>
      <c r="O1668" s="73"/>
      <c r="P1668" s="70"/>
      <c r="Q1668" s="70"/>
      <c r="R1668" s="75"/>
      <c r="S1668" s="71"/>
    </row>
    <row r="1669" spans="1:19" x14ac:dyDescent="0.15">
      <c r="A1669" s="68"/>
      <c r="B1669" s="82"/>
      <c r="C1669" s="70"/>
      <c r="D1669" s="69"/>
      <c r="E1669" s="70"/>
      <c r="F1669" s="70"/>
      <c r="G1669" s="70"/>
      <c r="H1669" s="70"/>
      <c r="I1669" s="69"/>
      <c r="J1669" s="71"/>
      <c r="K1669" s="72"/>
      <c r="L1669" s="73"/>
      <c r="M1669" s="74"/>
      <c r="N1669" s="74"/>
      <c r="O1669" s="73"/>
      <c r="P1669" s="70"/>
      <c r="Q1669" s="70"/>
      <c r="R1669" s="75"/>
      <c r="S1669" s="71"/>
    </row>
    <row r="1670" spans="1:19" x14ac:dyDescent="0.15">
      <c r="A1670" s="68"/>
      <c r="B1670" s="82"/>
      <c r="C1670" s="70"/>
      <c r="D1670" s="69"/>
      <c r="E1670" s="70"/>
      <c r="F1670" s="70"/>
      <c r="G1670" s="70"/>
      <c r="H1670" s="70"/>
      <c r="I1670" s="69"/>
      <c r="J1670" s="71"/>
      <c r="K1670" s="72"/>
      <c r="L1670" s="73"/>
      <c r="M1670" s="74"/>
      <c r="N1670" s="74"/>
      <c r="O1670" s="73"/>
      <c r="P1670" s="70"/>
      <c r="Q1670" s="70"/>
      <c r="R1670" s="75"/>
      <c r="S1670" s="71"/>
    </row>
    <row r="1671" spans="1:19" x14ac:dyDescent="0.15">
      <c r="A1671" s="68"/>
      <c r="B1671" s="82"/>
      <c r="C1671" s="70"/>
      <c r="D1671" s="69"/>
      <c r="E1671" s="70"/>
      <c r="F1671" s="70"/>
      <c r="G1671" s="70"/>
      <c r="H1671" s="70"/>
      <c r="I1671" s="69"/>
      <c r="J1671" s="71"/>
      <c r="K1671" s="72"/>
      <c r="L1671" s="73"/>
      <c r="M1671" s="74"/>
      <c r="N1671" s="74"/>
      <c r="O1671" s="73"/>
      <c r="P1671" s="70"/>
      <c r="Q1671" s="70"/>
      <c r="R1671" s="75"/>
      <c r="S1671" s="71"/>
    </row>
    <row r="1672" spans="1:19" x14ac:dyDescent="0.15">
      <c r="A1672" s="68"/>
      <c r="B1672" s="82"/>
      <c r="C1672" s="70"/>
      <c r="D1672" s="69"/>
      <c r="E1672" s="70"/>
      <c r="F1672" s="70"/>
      <c r="G1672" s="70"/>
      <c r="H1672" s="70"/>
      <c r="I1672" s="69"/>
      <c r="J1672" s="71"/>
      <c r="K1672" s="72"/>
      <c r="L1672" s="73"/>
      <c r="M1672" s="74"/>
      <c r="N1672" s="74"/>
      <c r="O1672" s="73"/>
      <c r="P1672" s="70"/>
      <c r="Q1672" s="70"/>
      <c r="R1672" s="75"/>
      <c r="S1672" s="71"/>
    </row>
    <row r="1673" spans="1:19" x14ac:dyDescent="0.15">
      <c r="A1673" s="68"/>
      <c r="B1673" s="82"/>
      <c r="C1673" s="70"/>
      <c r="D1673" s="69"/>
      <c r="E1673" s="70"/>
      <c r="F1673" s="70"/>
      <c r="G1673" s="70"/>
      <c r="H1673" s="70"/>
      <c r="I1673" s="69"/>
      <c r="J1673" s="71"/>
      <c r="K1673" s="72"/>
      <c r="L1673" s="73"/>
      <c r="M1673" s="74"/>
      <c r="N1673" s="74"/>
      <c r="O1673" s="73"/>
      <c r="P1673" s="70"/>
      <c r="Q1673" s="70"/>
      <c r="R1673" s="75"/>
      <c r="S1673" s="71"/>
    </row>
    <row r="1674" spans="1:19" x14ac:dyDescent="0.15">
      <c r="A1674" s="68"/>
      <c r="B1674" s="82"/>
      <c r="C1674" s="70"/>
      <c r="D1674" s="69"/>
      <c r="E1674" s="70"/>
      <c r="F1674" s="70"/>
      <c r="G1674" s="70"/>
      <c r="H1674" s="70"/>
      <c r="I1674" s="69"/>
      <c r="J1674" s="71"/>
      <c r="K1674" s="72"/>
      <c r="L1674" s="73"/>
      <c r="M1674" s="74"/>
      <c r="N1674" s="74"/>
      <c r="O1674" s="73"/>
      <c r="P1674" s="70"/>
      <c r="Q1674" s="70"/>
      <c r="R1674" s="75"/>
      <c r="S1674" s="71"/>
    </row>
    <row r="1675" spans="1:19" x14ac:dyDescent="0.15">
      <c r="A1675" s="68"/>
      <c r="B1675" s="82"/>
      <c r="C1675" s="70"/>
      <c r="D1675" s="69"/>
      <c r="E1675" s="70"/>
      <c r="F1675" s="70"/>
      <c r="G1675" s="70"/>
      <c r="H1675" s="70"/>
      <c r="I1675" s="69"/>
      <c r="J1675" s="71"/>
      <c r="K1675" s="72"/>
      <c r="L1675" s="73"/>
      <c r="M1675" s="74"/>
      <c r="N1675" s="74"/>
      <c r="O1675" s="73"/>
      <c r="P1675" s="70"/>
      <c r="Q1675" s="70"/>
      <c r="R1675" s="75"/>
      <c r="S1675" s="71"/>
    </row>
    <row r="1676" spans="1:19" x14ac:dyDescent="0.15">
      <c r="A1676" s="68"/>
      <c r="B1676" s="82"/>
      <c r="C1676" s="70"/>
      <c r="D1676" s="69"/>
      <c r="E1676" s="70"/>
      <c r="F1676" s="70"/>
      <c r="G1676" s="70"/>
      <c r="H1676" s="70"/>
      <c r="I1676" s="69"/>
      <c r="J1676" s="71"/>
      <c r="K1676" s="72"/>
      <c r="L1676" s="73"/>
      <c r="M1676" s="74"/>
      <c r="N1676" s="74"/>
      <c r="O1676" s="73"/>
      <c r="P1676" s="70"/>
      <c r="Q1676" s="70"/>
      <c r="R1676" s="75"/>
      <c r="S1676" s="71"/>
    </row>
    <row r="1677" spans="1:19" x14ac:dyDescent="0.15">
      <c r="A1677" s="68"/>
      <c r="B1677" s="82"/>
      <c r="C1677" s="70"/>
      <c r="D1677" s="69"/>
      <c r="E1677" s="70"/>
      <c r="F1677" s="70"/>
      <c r="G1677" s="70"/>
      <c r="H1677" s="70"/>
      <c r="I1677" s="69"/>
      <c r="J1677" s="71"/>
      <c r="K1677" s="72"/>
      <c r="L1677" s="73"/>
      <c r="M1677" s="74"/>
      <c r="N1677" s="74"/>
      <c r="O1677" s="73"/>
      <c r="P1677" s="70"/>
      <c r="Q1677" s="70"/>
      <c r="R1677" s="75"/>
      <c r="S1677" s="71"/>
    </row>
    <row r="1678" spans="1:19" x14ac:dyDescent="0.15">
      <c r="A1678" s="68"/>
      <c r="B1678" s="82"/>
      <c r="C1678" s="70"/>
      <c r="D1678" s="69"/>
      <c r="E1678" s="70"/>
      <c r="F1678" s="70"/>
      <c r="G1678" s="70"/>
      <c r="H1678" s="70"/>
      <c r="I1678" s="69"/>
      <c r="J1678" s="71"/>
      <c r="K1678" s="72"/>
      <c r="L1678" s="73"/>
      <c r="M1678" s="74"/>
      <c r="N1678" s="74"/>
      <c r="O1678" s="73"/>
      <c r="P1678" s="70"/>
      <c r="Q1678" s="70"/>
      <c r="R1678" s="75"/>
      <c r="S1678" s="71"/>
    </row>
    <row r="1679" spans="1:19" x14ac:dyDescent="0.15">
      <c r="A1679" s="68"/>
      <c r="B1679" s="82"/>
      <c r="C1679" s="70"/>
      <c r="D1679" s="69"/>
      <c r="E1679" s="70"/>
      <c r="F1679" s="70"/>
      <c r="G1679" s="70"/>
      <c r="H1679" s="70"/>
      <c r="I1679" s="69"/>
      <c r="J1679" s="71"/>
      <c r="K1679" s="72"/>
      <c r="L1679" s="73"/>
      <c r="M1679" s="74"/>
      <c r="N1679" s="74"/>
      <c r="O1679" s="73"/>
      <c r="P1679" s="70"/>
      <c r="Q1679" s="70"/>
      <c r="R1679" s="75"/>
      <c r="S1679" s="71"/>
    </row>
    <row r="1680" spans="1:19" x14ac:dyDescent="0.15">
      <c r="A1680" s="68"/>
      <c r="B1680" s="82"/>
      <c r="C1680" s="70"/>
      <c r="D1680" s="69"/>
      <c r="E1680" s="70"/>
      <c r="F1680" s="70"/>
      <c r="G1680" s="70"/>
      <c r="H1680" s="70"/>
      <c r="I1680" s="69"/>
      <c r="J1680" s="71"/>
      <c r="K1680" s="72"/>
      <c r="L1680" s="73"/>
      <c r="M1680" s="74"/>
      <c r="N1680" s="74"/>
      <c r="O1680" s="73"/>
      <c r="P1680" s="70"/>
      <c r="Q1680" s="70"/>
      <c r="R1680" s="75"/>
      <c r="S1680" s="71"/>
    </row>
    <row r="1681" spans="1:19" x14ac:dyDescent="0.15">
      <c r="A1681" s="68"/>
      <c r="B1681" s="82"/>
      <c r="C1681" s="70"/>
      <c r="D1681" s="69"/>
      <c r="E1681" s="70"/>
      <c r="F1681" s="70"/>
      <c r="G1681" s="70"/>
      <c r="H1681" s="70"/>
      <c r="I1681" s="69"/>
      <c r="J1681" s="71"/>
      <c r="K1681" s="72"/>
      <c r="L1681" s="73"/>
      <c r="M1681" s="74"/>
      <c r="N1681" s="74"/>
      <c r="O1681" s="73"/>
      <c r="P1681" s="70"/>
      <c r="Q1681" s="70"/>
      <c r="R1681" s="75"/>
      <c r="S1681" s="71"/>
    </row>
    <row r="1682" spans="1:19" x14ac:dyDescent="0.15">
      <c r="A1682" s="68"/>
      <c r="B1682" s="82"/>
      <c r="C1682" s="70"/>
      <c r="D1682" s="69"/>
      <c r="E1682" s="70"/>
      <c r="F1682" s="70"/>
      <c r="G1682" s="70"/>
      <c r="H1682" s="70"/>
      <c r="I1682" s="69"/>
      <c r="J1682" s="71"/>
      <c r="K1682" s="72"/>
      <c r="L1682" s="73"/>
      <c r="M1682" s="74"/>
      <c r="N1682" s="74"/>
      <c r="O1682" s="73"/>
      <c r="P1682" s="70"/>
      <c r="Q1682" s="70"/>
      <c r="R1682" s="75"/>
      <c r="S1682" s="71"/>
    </row>
    <row r="1683" spans="1:19" x14ac:dyDescent="0.15">
      <c r="A1683" s="68"/>
      <c r="B1683" s="82"/>
      <c r="C1683" s="70"/>
      <c r="D1683" s="69"/>
      <c r="E1683" s="70"/>
      <c r="F1683" s="70"/>
      <c r="G1683" s="70"/>
      <c r="H1683" s="70"/>
      <c r="I1683" s="69"/>
      <c r="J1683" s="71"/>
      <c r="K1683" s="72"/>
      <c r="L1683" s="73"/>
      <c r="M1683" s="74"/>
      <c r="N1683" s="74"/>
      <c r="O1683" s="73"/>
      <c r="P1683" s="70"/>
      <c r="Q1683" s="70"/>
      <c r="R1683" s="75"/>
      <c r="S1683" s="71"/>
    </row>
    <row r="1684" spans="1:19" x14ac:dyDescent="0.15">
      <c r="A1684" s="68"/>
      <c r="B1684" s="82"/>
      <c r="C1684" s="70"/>
      <c r="D1684" s="69"/>
      <c r="E1684" s="70"/>
      <c r="F1684" s="70"/>
      <c r="G1684" s="70"/>
      <c r="H1684" s="70"/>
      <c r="I1684" s="69"/>
      <c r="J1684" s="71"/>
      <c r="K1684" s="72"/>
      <c r="L1684" s="73"/>
      <c r="M1684" s="74"/>
      <c r="N1684" s="74"/>
      <c r="O1684" s="73"/>
      <c r="P1684" s="70"/>
      <c r="Q1684" s="70"/>
      <c r="R1684" s="75"/>
      <c r="S1684" s="71"/>
    </row>
    <row r="1685" spans="1:19" x14ac:dyDescent="0.15">
      <c r="A1685" s="68"/>
      <c r="B1685" s="82"/>
      <c r="C1685" s="70"/>
      <c r="D1685" s="69"/>
      <c r="E1685" s="70"/>
      <c r="F1685" s="70"/>
      <c r="G1685" s="70"/>
      <c r="H1685" s="70"/>
      <c r="I1685" s="69"/>
      <c r="J1685" s="71"/>
      <c r="K1685" s="72"/>
      <c r="L1685" s="73"/>
      <c r="M1685" s="74"/>
      <c r="N1685" s="74"/>
      <c r="O1685" s="73"/>
      <c r="P1685" s="70"/>
      <c r="Q1685" s="70"/>
      <c r="R1685" s="75"/>
      <c r="S1685" s="71"/>
    </row>
    <row r="1686" spans="1:19" x14ac:dyDescent="0.15">
      <c r="A1686" s="68"/>
      <c r="B1686" s="82"/>
      <c r="C1686" s="70"/>
      <c r="D1686" s="69"/>
      <c r="E1686" s="70"/>
      <c r="F1686" s="70"/>
      <c r="G1686" s="70"/>
      <c r="H1686" s="70"/>
      <c r="I1686" s="69"/>
      <c r="J1686" s="71"/>
      <c r="K1686" s="72"/>
      <c r="L1686" s="73"/>
      <c r="M1686" s="74"/>
      <c r="N1686" s="74"/>
      <c r="O1686" s="73"/>
      <c r="P1686" s="70"/>
      <c r="Q1686" s="70"/>
      <c r="R1686" s="75"/>
      <c r="S1686" s="71"/>
    </row>
    <row r="1687" spans="1:19" x14ac:dyDescent="0.15">
      <c r="A1687" s="68"/>
      <c r="B1687" s="82"/>
      <c r="C1687" s="70"/>
      <c r="D1687" s="69"/>
      <c r="E1687" s="70"/>
      <c r="F1687" s="70"/>
      <c r="G1687" s="70"/>
      <c r="H1687" s="70"/>
      <c r="I1687" s="69"/>
      <c r="J1687" s="71"/>
      <c r="K1687" s="72"/>
      <c r="L1687" s="73"/>
      <c r="M1687" s="74"/>
      <c r="N1687" s="74"/>
      <c r="O1687" s="73"/>
      <c r="P1687" s="70"/>
      <c r="Q1687" s="70"/>
      <c r="R1687" s="75"/>
      <c r="S1687" s="71"/>
    </row>
    <row r="1688" spans="1:19" x14ac:dyDescent="0.15">
      <c r="A1688" s="68"/>
      <c r="B1688" s="82"/>
      <c r="C1688" s="70"/>
      <c r="D1688" s="69"/>
      <c r="E1688" s="70"/>
      <c r="F1688" s="70"/>
      <c r="G1688" s="70"/>
      <c r="H1688" s="70"/>
      <c r="I1688" s="69"/>
      <c r="J1688" s="71"/>
      <c r="K1688" s="72"/>
      <c r="L1688" s="73"/>
      <c r="M1688" s="74"/>
      <c r="N1688" s="74"/>
      <c r="O1688" s="73"/>
      <c r="P1688" s="70"/>
      <c r="Q1688" s="70"/>
      <c r="R1688" s="75"/>
      <c r="S1688" s="71"/>
    </row>
    <row r="1689" spans="1:19" x14ac:dyDescent="0.15">
      <c r="A1689" s="68"/>
      <c r="B1689" s="82"/>
      <c r="C1689" s="70"/>
      <c r="D1689" s="69"/>
      <c r="E1689" s="70"/>
      <c r="F1689" s="70"/>
      <c r="G1689" s="70"/>
      <c r="H1689" s="70"/>
      <c r="I1689" s="69"/>
      <c r="J1689" s="71"/>
      <c r="K1689" s="72"/>
      <c r="L1689" s="73"/>
      <c r="M1689" s="74"/>
      <c r="N1689" s="74"/>
      <c r="O1689" s="73"/>
      <c r="P1689" s="70"/>
      <c r="Q1689" s="70"/>
      <c r="R1689" s="75"/>
      <c r="S1689" s="71"/>
    </row>
    <row r="1690" spans="1:19" x14ac:dyDescent="0.15">
      <c r="A1690" s="68"/>
      <c r="B1690" s="82"/>
      <c r="C1690" s="70"/>
      <c r="D1690" s="69"/>
      <c r="E1690" s="70"/>
      <c r="F1690" s="70"/>
      <c r="G1690" s="70"/>
      <c r="H1690" s="70"/>
      <c r="I1690" s="69"/>
      <c r="J1690" s="71"/>
      <c r="K1690" s="72"/>
      <c r="L1690" s="73"/>
      <c r="M1690" s="74"/>
      <c r="N1690" s="74"/>
      <c r="O1690" s="73"/>
      <c r="P1690" s="70"/>
      <c r="Q1690" s="70"/>
      <c r="R1690" s="75"/>
      <c r="S1690" s="71"/>
    </row>
    <row r="1691" spans="1:19" x14ac:dyDescent="0.15">
      <c r="A1691" s="68"/>
      <c r="B1691" s="82"/>
      <c r="C1691" s="70"/>
      <c r="D1691" s="69"/>
      <c r="E1691" s="70"/>
      <c r="F1691" s="70"/>
      <c r="G1691" s="70"/>
      <c r="H1691" s="70"/>
      <c r="I1691" s="69"/>
      <c r="J1691" s="71"/>
      <c r="K1691" s="72"/>
      <c r="L1691" s="73"/>
      <c r="M1691" s="74"/>
      <c r="N1691" s="74"/>
      <c r="O1691" s="73"/>
      <c r="P1691" s="70"/>
      <c r="Q1691" s="70"/>
      <c r="R1691" s="75"/>
      <c r="S1691" s="71"/>
    </row>
    <row r="1692" spans="1:19" x14ac:dyDescent="0.15">
      <c r="A1692" s="68"/>
      <c r="B1692" s="82"/>
      <c r="C1692" s="70"/>
      <c r="D1692" s="69"/>
      <c r="E1692" s="70"/>
      <c r="F1692" s="70"/>
      <c r="G1692" s="70"/>
      <c r="H1692" s="70"/>
      <c r="I1692" s="69"/>
      <c r="J1692" s="71"/>
      <c r="K1692" s="72"/>
      <c r="L1692" s="73"/>
      <c r="M1692" s="74"/>
      <c r="N1692" s="74"/>
      <c r="O1692" s="73"/>
      <c r="P1692" s="70"/>
      <c r="Q1692" s="70"/>
      <c r="R1692" s="75"/>
      <c r="S1692" s="71"/>
    </row>
    <row r="1693" spans="1:19" x14ac:dyDescent="0.15">
      <c r="A1693" s="68"/>
      <c r="B1693" s="82"/>
      <c r="C1693" s="70"/>
      <c r="D1693" s="69"/>
      <c r="E1693" s="70"/>
      <c r="F1693" s="70"/>
      <c r="G1693" s="70"/>
      <c r="H1693" s="70"/>
      <c r="I1693" s="69"/>
      <c r="J1693" s="71"/>
      <c r="K1693" s="72"/>
      <c r="L1693" s="73"/>
      <c r="M1693" s="74"/>
      <c r="N1693" s="74"/>
      <c r="O1693" s="73"/>
      <c r="P1693" s="70"/>
      <c r="Q1693" s="70"/>
      <c r="R1693" s="75"/>
      <c r="S1693" s="71"/>
    </row>
    <row r="1694" spans="1:19" x14ac:dyDescent="0.15">
      <c r="A1694" s="68"/>
      <c r="B1694" s="82"/>
      <c r="C1694" s="70"/>
      <c r="D1694" s="69"/>
      <c r="E1694" s="70"/>
      <c r="F1694" s="70"/>
      <c r="G1694" s="70"/>
      <c r="H1694" s="70"/>
      <c r="I1694" s="69"/>
      <c r="J1694" s="71"/>
      <c r="K1694" s="72"/>
      <c r="L1694" s="73"/>
      <c r="M1694" s="74"/>
      <c r="N1694" s="74"/>
      <c r="O1694" s="73"/>
      <c r="P1694" s="70"/>
      <c r="Q1694" s="70"/>
      <c r="R1694" s="75"/>
      <c r="S1694" s="71"/>
    </row>
    <row r="1695" spans="1:19" x14ac:dyDescent="0.15">
      <c r="A1695" s="68"/>
      <c r="B1695" s="82"/>
      <c r="C1695" s="70"/>
      <c r="D1695" s="69"/>
      <c r="E1695" s="70"/>
      <c r="F1695" s="70"/>
      <c r="G1695" s="70"/>
      <c r="H1695" s="70"/>
      <c r="I1695" s="69"/>
      <c r="J1695" s="71"/>
      <c r="K1695" s="72"/>
      <c r="L1695" s="73"/>
      <c r="M1695" s="74"/>
      <c r="N1695" s="74"/>
      <c r="O1695" s="73"/>
      <c r="P1695" s="70"/>
      <c r="Q1695" s="70"/>
      <c r="R1695" s="75"/>
      <c r="S1695" s="71"/>
    </row>
    <row r="1696" spans="1:19" x14ac:dyDescent="0.15">
      <c r="A1696" s="68"/>
      <c r="B1696" s="82"/>
      <c r="C1696" s="70"/>
      <c r="D1696" s="69"/>
      <c r="E1696" s="70"/>
      <c r="F1696" s="70"/>
      <c r="G1696" s="70"/>
      <c r="H1696" s="70"/>
      <c r="I1696" s="69"/>
      <c r="J1696" s="71"/>
      <c r="K1696" s="72"/>
      <c r="L1696" s="73"/>
      <c r="M1696" s="74"/>
      <c r="N1696" s="74"/>
      <c r="O1696" s="73"/>
      <c r="P1696" s="70"/>
      <c r="Q1696" s="70"/>
      <c r="R1696" s="75"/>
      <c r="S1696" s="71"/>
    </row>
    <row r="1697" spans="1:19" x14ac:dyDescent="0.15">
      <c r="A1697" s="68"/>
      <c r="B1697" s="82"/>
      <c r="C1697" s="70"/>
      <c r="D1697" s="69"/>
      <c r="E1697" s="70"/>
      <c r="F1697" s="70"/>
      <c r="G1697" s="70"/>
      <c r="H1697" s="70"/>
      <c r="I1697" s="69"/>
      <c r="J1697" s="71"/>
      <c r="K1697" s="72"/>
      <c r="L1697" s="73"/>
      <c r="M1697" s="74"/>
      <c r="N1697" s="74"/>
      <c r="O1697" s="73"/>
      <c r="P1697" s="70"/>
      <c r="Q1697" s="70"/>
      <c r="R1697" s="75"/>
      <c r="S1697" s="71"/>
    </row>
    <row r="1698" spans="1:19" x14ac:dyDescent="0.15">
      <c r="A1698" s="68"/>
      <c r="B1698" s="82"/>
      <c r="C1698" s="70"/>
      <c r="D1698" s="69"/>
      <c r="E1698" s="70"/>
      <c r="F1698" s="70"/>
      <c r="G1698" s="70"/>
      <c r="H1698" s="70"/>
      <c r="I1698" s="69"/>
      <c r="J1698" s="71"/>
      <c r="K1698" s="72"/>
      <c r="L1698" s="73"/>
      <c r="M1698" s="74"/>
      <c r="N1698" s="74"/>
      <c r="O1698" s="73"/>
      <c r="P1698" s="70"/>
      <c r="Q1698" s="70"/>
      <c r="R1698" s="75"/>
      <c r="S1698" s="71"/>
    </row>
    <row r="1699" spans="1:19" x14ac:dyDescent="0.15">
      <c r="A1699" s="68"/>
      <c r="B1699" s="82"/>
      <c r="C1699" s="70"/>
      <c r="D1699" s="69"/>
      <c r="E1699" s="70"/>
      <c r="F1699" s="70"/>
      <c r="G1699" s="70"/>
      <c r="H1699" s="70"/>
      <c r="I1699" s="69"/>
      <c r="J1699" s="71"/>
      <c r="K1699" s="72"/>
      <c r="L1699" s="73"/>
      <c r="M1699" s="74"/>
      <c r="N1699" s="74"/>
      <c r="O1699" s="73"/>
      <c r="P1699" s="70"/>
      <c r="Q1699" s="70"/>
      <c r="R1699" s="75"/>
      <c r="S1699" s="71"/>
    </row>
    <row r="1700" spans="1:19" x14ac:dyDescent="0.15">
      <c r="A1700" s="68"/>
      <c r="B1700" s="82"/>
      <c r="C1700" s="70"/>
      <c r="D1700" s="69"/>
      <c r="E1700" s="70"/>
      <c r="F1700" s="70"/>
      <c r="G1700" s="70"/>
      <c r="H1700" s="70"/>
      <c r="I1700" s="69"/>
      <c r="J1700" s="71"/>
      <c r="K1700" s="72"/>
      <c r="L1700" s="73"/>
      <c r="M1700" s="74"/>
      <c r="N1700" s="74"/>
      <c r="O1700" s="73"/>
      <c r="P1700" s="70"/>
      <c r="Q1700" s="70"/>
      <c r="R1700" s="75"/>
      <c r="S1700" s="71"/>
    </row>
    <row r="1701" spans="1:19" x14ac:dyDescent="0.15">
      <c r="A1701" s="68"/>
      <c r="B1701" s="82"/>
      <c r="C1701" s="70"/>
      <c r="D1701" s="69"/>
      <c r="E1701" s="70"/>
      <c r="F1701" s="70"/>
      <c r="G1701" s="70"/>
      <c r="H1701" s="70"/>
      <c r="I1701" s="69"/>
      <c r="J1701" s="71"/>
      <c r="K1701" s="72"/>
      <c r="L1701" s="73"/>
      <c r="M1701" s="74"/>
      <c r="N1701" s="74"/>
      <c r="O1701" s="73"/>
      <c r="P1701" s="70"/>
      <c r="Q1701" s="70"/>
      <c r="R1701" s="75"/>
      <c r="S1701" s="71"/>
    </row>
    <row r="1702" spans="1:19" x14ac:dyDescent="0.15">
      <c r="A1702" s="68"/>
      <c r="B1702" s="82"/>
      <c r="C1702" s="70"/>
      <c r="D1702" s="69"/>
      <c r="E1702" s="70"/>
      <c r="F1702" s="70"/>
      <c r="G1702" s="70"/>
      <c r="H1702" s="70"/>
      <c r="I1702" s="69"/>
      <c r="J1702" s="71"/>
      <c r="K1702" s="72"/>
      <c r="L1702" s="73"/>
      <c r="M1702" s="74"/>
      <c r="N1702" s="74"/>
      <c r="O1702" s="73"/>
      <c r="P1702" s="70"/>
      <c r="Q1702" s="70"/>
      <c r="R1702" s="75"/>
      <c r="S1702" s="71"/>
    </row>
    <row r="1703" spans="1:19" x14ac:dyDescent="0.15">
      <c r="A1703" s="68"/>
      <c r="B1703" s="82"/>
      <c r="C1703" s="70"/>
      <c r="D1703" s="69"/>
      <c r="E1703" s="70"/>
      <c r="F1703" s="70"/>
      <c r="G1703" s="70"/>
      <c r="H1703" s="70"/>
      <c r="I1703" s="69"/>
      <c r="J1703" s="71"/>
      <c r="K1703" s="72"/>
      <c r="L1703" s="73"/>
      <c r="M1703" s="74"/>
      <c r="N1703" s="74"/>
      <c r="O1703" s="73"/>
      <c r="P1703" s="70"/>
      <c r="Q1703" s="70"/>
      <c r="R1703" s="75"/>
      <c r="S1703" s="71"/>
    </row>
    <row r="1704" spans="1:19" x14ac:dyDescent="0.15">
      <c r="A1704" s="68"/>
      <c r="B1704" s="82"/>
      <c r="C1704" s="70"/>
      <c r="D1704" s="69"/>
      <c r="E1704" s="70"/>
      <c r="F1704" s="70"/>
      <c r="G1704" s="70"/>
      <c r="H1704" s="70"/>
      <c r="I1704" s="69"/>
      <c r="J1704" s="71"/>
      <c r="K1704" s="72"/>
      <c r="L1704" s="73"/>
      <c r="M1704" s="74"/>
      <c r="N1704" s="74"/>
      <c r="O1704" s="73"/>
      <c r="P1704" s="70"/>
      <c r="Q1704" s="70"/>
      <c r="R1704" s="75"/>
      <c r="S1704" s="71"/>
    </row>
    <row r="1705" spans="1:19" x14ac:dyDescent="0.15">
      <c r="A1705" s="68"/>
      <c r="B1705" s="82"/>
      <c r="C1705" s="70"/>
      <c r="D1705" s="69"/>
      <c r="E1705" s="70"/>
      <c r="F1705" s="70"/>
      <c r="G1705" s="70"/>
      <c r="H1705" s="70"/>
      <c r="I1705" s="69"/>
      <c r="J1705" s="71"/>
      <c r="K1705" s="72"/>
      <c r="L1705" s="73"/>
      <c r="M1705" s="74"/>
      <c r="N1705" s="74"/>
      <c r="O1705" s="73"/>
      <c r="P1705" s="70"/>
      <c r="Q1705" s="70"/>
      <c r="R1705" s="75"/>
      <c r="S1705" s="71"/>
    </row>
    <row r="1706" spans="1:19" x14ac:dyDescent="0.15">
      <c r="A1706" s="68"/>
      <c r="B1706" s="82"/>
      <c r="C1706" s="70"/>
      <c r="D1706" s="69"/>
      <c r="E1706" s="70"/>
      <c r="F1706" s="70"/>
      <c r="G1706" s="70"/>
      <c r="H1706" s="70"/>
      <c r="I1706" s="69"/>
      <c r="J1706" s="71"/>
      <c r="K1706" s="72"/>
      <c r="L1706" s="73"/>
      <c r="M1706" s="74"/>
      <c r="N1706" s="74"/>
      <c r="O1706" s="73"/>
      <c r="P1706" s="70"/>
      <c r="Q1706" s="70"/>
      <c r="R1706" s="75"/>
      <c r="S1706" s="71"/>
    </row>
    <row r="1707" spans="1:19" x14ac:dyDescent="0.15">
      <c r="A1707" s="68"/>
      <c r="B1707" s="82"/>
      <c r="C1707" s="70"/>
      <c r="D1707" s="69"/>
      <c r="E1707" s="70"/>
      <c r="F1707" s="70"/>
      <c r="G1707" s="70"/>
      <c r="H1707" s="70"/>
      <c r="I1707" s="69"/>
      <c r="J1707" s="71"/>
      <c r="K1707" s="72"/>
      <c r="L1707" s="73"/>
      <c r="M1707" s="74"/>
      <c r="N1707" s="74"/>
      <c r="O1707" s="73"/>
      <c r="P1707" s="70"/>
      <c r="Q1707" s="70"/>
      <c r="R1707" s="75"/>
      <c r="S1707" s="71"/>
    </row>
    <row r="1708" spans="1:19" x14ac:dyDescent="0.15">
      <c r="A1708" s="68"/>
      <c r="B1708" s="82"/>
      <c r="C1708" s="70"/>
      <c r="D1708" s="69"/>
      <c r="E1708" s="70"/>
      <c r="F1708" s="70"/>
      <c r="G1708" s="70"/>
      <c r="H1708" s="70"/>
      <c r="I1708" s="69"/>
      <c r="J1708" s="71"/>
      <c r="K1708" s="72"/>
      <c r="L1708" s="73"/>
      <c r="M1708" s="74"/>
      <c r="N1708" s="74"/>
      <c r="O1708" s="73"/>
      <c r="P1708" s="70"/>
      <c r="Q1708" s="70"/>
      <c r="R1708" s="75"/>
      <c r="S1708" s="71"/>
    </row>
    <row r="1709" spans="1:19" x14ac:dyDescent="0.15">
      <c r="A1709" s="68"/>
      <c r="B1709" s="82"/>
      <c r="C1709" s="70"/>
      <c r="D1709" s="69"/>
      <c r="E1709" s="70"/>
      <c r="F1709" s="70"/>
      <c r="G1709" s="70"/>
      <c r="H1709" s="70"/>
      <c r="I1709" s="69"/>
      <c r="J1709" s="71"/>
      <c r="K1709" s="72"/>
      <c r="L1709" s="73"/>
      <c r="M1709" s="74"/>
      <c r="N1709" s="74"/>
      <c r="O1709" s="73"/>
      <c r="P1709" s="70"/>
      <c r="Q1709" s="70"/>
      <c r="R1709" s="75"/>
      <c r="S1709" s="71"/>
    </row>
    <row r="1710" spans="1:19" x14ac:dyDescent="0.15">
      <c r="A1710" s="68"/>
      <c r="B1710" s="82"/>
      <c r="C1710" s="70"/>
      <c r="D1710" s="69"/>
      <c r="E1710" s="70"/>
      <c r="F1710" s="70"/>
      <c r="G1710" s="70"/>
      <c r="H1710" s="70"/>
      <c r="I1710" s="69"/>
      <c r="J1710" s="71"/>
      <c r="K1710" s="72"/>
      <c r="L1710" s="73"/>
      <c r="M1710" s="74"/>
      <c r="N1710" s="74"/>
      <c r="O1710" s="73"/>
      <c r="P1710" s="70"/>
      <c r="Q1710" s="70"/>
      <c r="R1710" s="75"/>
      <c r="S1710" s="71"/>
    </row>
    <row r="1711" spans="1:19" x14ac:dyDescent="0.15">
      <c r="A1711" s="68"/>
      <c r="B1711" s="82"/>
      <c r="C1711" s="70"/>
      <c r="D1711" s="69"/>
      <c r="E1711" s="70"/>
      <c r="F1711" s="70"/>
      <c r="G1711" s="70"/>
      <c r="H1711" s="70"/>
      <c r="I1711" s="69"/>
      <c r="J1711" s="71"/>
      <c r="K1711" s="72"/>
      <c r="L1711" s="73"/>
      <c r="M1711" s="74"/>
      <c r="N1711" s="74"/>
      <c r="O1711" s="73"/>
      <c r="P1711" s="70"/>
      <c r="Q1711" s="70"/>
      <c r="R1711" s="75"/>
      <c r="S1711" s="71"/>
    </row>
    <row r="1712" spans="1:19" x14ac:dyDescent="0.15">
      <c r="A1712" s="68"/>
      <c r="B1712" s="82"/>
      <c r="C1712" s="70"/>
      <c r="D1712" s="69"/>
      <c r="E1712" s="70"/>
      <c r="F1712" s="70"/>
      <c r="G1712" s="70"/>
      <c r="H1712" s="70"/>
      <c r="I1712" s="69"/>
      <c r="J1712" s="71"/>
      <c r="K1712" s="72"/>
      <c r="L1712" s="73"/>
      <c r="M1712" s="74"/>
      <c r="N1712" s="74"/>
      <c r="O1712" s="73"/>
      <c r="P1712" s="70"/>
      <c r="Q1712" s="70"/>
      <c r="R1712" s="75"/>
      <c r="S1712" s="71"/>
    </row>
    <row r="1713" spans="1:19" x14ac:dyDescent="0.15">
      <c r="A1713" s="68"/>
      <c r="B1713" s="82"/>
      <c r="C1713" s="70"/>
      <c r="D1713" s="69"/>
      <c r="E1713" s="70"/>
      <c r="F1713" s="70"/>
      <c r="G1713" s="70"/>
      <c r="H1713" s="70"/>
      <c r="I1713" s="69"/>
      <c r="J1713" s="71"/>
      <c r="K1713" s="72"/>
      <c r="L1713" s="73"/>
      <c r="M1713" s="74"/>
      <c r="N1713" s="74"/>
      <c r="O1713" s="73"/>
      <c r="P1713" s="70"/>
      <c r="Q1713" s="70"/>
      <c r="R1713" s="75"/>
      <c r="S1713" s="71"/>
    </row>
    <row r="1714" spans="1:19" x14ac:dyDescent="0.15">
      <c r="A1714" s="68"/>
      <c r="B1714" s="82"/>
      <c r="C1714" s="70"/>
      <c r="D1714" s="69"/>
      <c r="E1714" s="70"/>
      <c r="F1714" s="70"/>
      <c r="G1714" s="70"/>
      <c r="H1714" s="70"/>
      <c r="I1714" s="69"/>
      <c r="J1714" s="71"/>
      <c r="K1714" s="72"/>
      <c r="L1714" s="73"/>
      <c r="M1714" s="74"/>
      <c r="N1714" s="74"/>
      <c r="O1714" s="73"/>
      <c r="P1714" s="70"/>
      <c r="Q1714" s="70"/>
      <c r="R1714" s="75"/>
      <c r="S1714" s="71"/>
    </row>
    <row r="1715" spans="1:19" x14ac:dyDescent="0.15">
      <c r="A1715" s="68"/>
      <c r="B1715" s="82"/>
      <c r="C1715" s="70"/>
      <c r="D1715" s="69"/>
      <c r="E1715" s="70"/>
      <c r="F1715" s="70"/>
      <c r="G1715" s="70"/>
      <c r="H1715" s="70"/>
      <c r="I1715" s="69"/>
      <c r="J1715" s="71"/>
      <c r="K1715" s="72"/>
      <c r="L1715" s="73"/>
      <c r="M1715" s="74"/>
      <c r="N1715" s="74"/>
      <c r="O1715" s="73"/>
      <c r="P1715" s="70"/>
      <c r="Q1715" s="70"/>
      <c r="R1715" s="75"/>
      <c r="S1715" s="71"/>
    </row>
    <row r="1716" spans="1:19" x14ac:dyDescent="0.15">
      <c r="A1716" s="68"/>
      <c r="B1716" s="82"/>
      <c r="C1716" s="70"/>
      <c r="D1716" s="69"/>
      <c r="E1716" s="70"/>
      <c r="F1716" s="70"/>
      <c r="G1716" s="70"/>
      <c r="H1716" s="70"/>
      <c r="I1716" s="69"/>
      <c r="J1716" s="71"/>
      <c r="K1716" s="72"/>
      <c r="L1716" s="73"/>
      <c r="M1716" s="74"/>
      <c r="N1716" s="74"/>
      <c r="O1716" s="73"/>
      <c r="P1716" s="70"/>
      <c r="Q1716" s="70"/>
      <c r="R1716" s="75"/>
      <c r="S1716" s="71"/>
    </row>
    <row r="1717" spans="1:19" x14ac:dyDescent="0.15">
      <c r="A1717" s="68"/>
      <c r="B1717" s="82"/>
      <c r="C1717" s="70"/>
      <c r="D1717" s="69"/>
      <c r="E1717" s="70"/>
      <c r="F1717" s="70"/>
      <c r="G1717" s="70"/>
      <c r="H1717" s="70"/>
      <c r="I1717" s="69"/>
      <c r="J1717" s="71"/>
      <c r="K1717" s="72"/>
      <c r="L1717" s="73"/>
      <c r="M1717" s="74"/>
      <c r="N1717" s="74"/>
      <c r="O1717" s="73"/>
      <c r="P1717" s="70"/>
      <c r="Q1717" s="70"/>
      <c r="R1717" s="75"/>
      <c r="S1717" s="71"/>
    </row>
    <row r="1718" spans="1:19" x14ac:dyDescent="0.15">
      <c r="A1718" s="68"/>
      <c r="B1718" s="82"/>
      <c r="C1718" s="70"/>
      <c r="D1718" s="69"/>
      <c r="E1718" s="70"/>
      <c r="F1718" s="70"/>
      <c r="G1718" s="70"/>
      <c r="H1718" s="70"/>
      <c r="I1718" s="69"/>
      <c r="J1718" s="71"/>
      <c r="K1718" s="72"/>
      <c r="L1718" s="73"/>
      <c r="M1718" s="74"/>
      <c r="N1718" s="74"/>
      <c r="O1718" s="73"/>
      <c r="P1718" s="70"/>
      <c r="Q1718" s="70"/>
      <c r="R1718" s="75"/>
      <c r="S1718" s="71"/>
    </row>
    <row r="1719" spans="1:19" x14ac:dyDescent="0.15">
      <c r="A1719" s="68"/>
      <c r="B1719" s="82"/>
      <c r="C1719" s="70"/>
      <c r="D1719" s="69"/>
      <c r="E1719" s="70"/>
      <c r="F1719" s="70"/>
      <c r="G1719" s="70"/>
      <c r="H1719" s="70"/>
      <c r="I1719" s="69"/>
      <c r="J1719" s="71"/>
      <c r="K1719" s="72"/>
      <c r="L1719" s="73"/>
      <c r="M1719" s="74"/>
      <c r="N1719" s="74"/>
      <c r="O1719" s="73"/>
      <c r="P1719" s="70"/>
      <c r="Q1719" s="70"/>
      <c r="R1719" s="75"/>
      <c r="S1719" s="71"/>
    </row>
    <row r="1720" spans="1:19" x14ac:dyDescent="0.15">
      <c r="A1720" s="68"/>
      <c r="B1720" s="82"/>
      <c r="C1720" s="70"/>
      <c r="D1720" s="69"/>
      <c r="E1720" s="70"/>
      <c r="F1720" s="70"/>
      <c r="G1720" s="70"/>
      <c r="H1720" s="70"/>
      <c r="I1720" s="69"/>
      <c r="J1720" s="71"/>
      <c r="K1720" s="72"/>
      <c r="L1720" s="73"/>
      <c r="M1720" s="74"/>
      <c r="N1720" s="74"/>
      <c r="O1720" s="73"/>
      <c r="P1720" s="70"/>
      <c r="Q1720" s="70"/>
      <c r="R1720" s="75"/>
      <c r="S1720" s="71"/>
    </row>
    <row r="1721" spans="1:19" x14ac:dyDescent="0.15">
      <c r="A1721" s="68"/>
      <c r="B1721" s="82"/>
      <c r="C1721" s="70"/>
      <c r="D1721" s="69"/>
      <c r="E1721" s="70"/>
      <c r="F1721" s="70"/>
      <c r="G1721" s="70"/>
      <c r="H1721" s="70"/>
      <c r="I1721" s="69"/>
      <c r="J1721" s="71"/>
      <c r="K1721" s="72"/>
      <c r="L1721" s="73"/>
      <c r="M1721" s="74"/>
      <c r="N1721" s="74"/>
      <c r="O1721" s="73"/>
      <c r="P1721" s="70"/>
      <c r="Q1721" s="70"/>
      <c r="R1721" s="75"/>
      <c r="S1721" s="71"/>
    </row>
    <row r="1722" spans="1:19" x14ac:dyDescent="0.15">
      <c r="A1722" s="68"/>
      <c r="B1722" s="82"/>
      <c r="C1722" s="70"/>
      <c r="D1722" s="69"/>
      <c r="E1722" s="70"/>
      <c r="F1722" s="70"/>
      <c r="G1722" s="70"/>
      <c r="H1722" s="70"/>
      <c r="I1722" s="69"/>
      <c r="J1722" s="71"/>
      <c r="K1722" s="72"/>
      <c r="L1722" s="73"/>
      <c r="M1722" s="74"/>
      <c r="N1722" s="74"/>
      <c r="O1722" s="73"/>
      <c r="P1722" s="70"/>
      <c r="Q1722" s="70"/>
      <c r="R1722" s="75"/>
      <c r="S1722" s="71"/>
    </row>
    <row r="1723" spans="1:19" x14ac:dyDescent="0.15">
      <c r="A1723" s="68"/>
      <c r="B1723" s="82"/>
      <c r="C1723" s="70"/>
      <c r="D1723" s="69"/>
      <c r="E1723" s="70"/>
      <c r="F1723" s="70"/>
      <c r="G1723" s="70"/>
      <c r="H1723" s="70"/>
      <c r="I1723" s="69"/>
      <c r="J1723" s="71"/>
      <c r="K1723" s="72"/>
      <c r="L1723" s="73"/>
      <c r="M1723" s="74"/>
      <c r="N1723" s="74"/>
      <c r="O1723" s="73"/>
      <c r="P1723" s="70"/>
      <c r="Q1723" s="70"/>
      <c r="R1723" s="75"/>
      <c r="S1723" s="71"/>
    </row>
    <row r="1724" spans="1:19" x14ac:dyDescent="0.15">
      <c r="A1724" s="68"/>
      <c r="B1724" s="82"/>
      <c r="C1724" s="70"/>
      <c r="D1724" s="69"/>
      <c r="E1724" s="70"/>
      <c r="F1724" s="70"/>
      <c r="G1724" s="70"/>
      <c r="H1724" s="70"/>
      <c r="I1724" s="69"/>
      <c r="J1724" s="71"/>
      <c r="K1724" s="72"/>
      <c r="L1724" s="73"/>
      <c r="M1724" s="74"/>
      <c r="N1724" s="74"/>
      <c r="O1724" s="73"/>
      <c r="P1724" s="70"/>
      <c r="Q1724" s="70"/>
      <c r="R1724" s="75"/>
      <c r="S1724" s="71"/>
    </row>
    <row r="1725" spans="1:19" x14ac:dyDescent="0.15">
      <c r="A1725" s="68"/>
      <c r="B1725" s="82"/>
      <c r="C1725" s="70"/>
      <c r="D1725" s="69"/>
      <c r="E1725" s="70"/>
      <c r="F1725" s="70"/>
      <c r="G1725" s="70"/>
      <c r="H1725" s="70"/>
      <c r="I1725" s="69"/>
      <c r="J1725" s="71"/>
      <c r="K1725" s="72"/>
      <c r="L1725" s="73"/>
      <c r="M1725" s="74"/>
      <c r="N1725" s="74"/>
      <c r="O1725" s="73"/>
      <c r="P1725" s="70"/>
      <c r="Q1725" s="70"/>
      <c r="R1725" s="75"/>
      <c r="S1725" s="71"/>
    </row>
    <row r="1726" spans="1:19" x14ac:dyDescent="0.15">
      <c r="A1726" s="68"/>
      <c r="B1726" s="82"/>
      <c r="C1726" s="70"/>
      <c r="D1726" s="69"/>
      <c r="E1726" s="70"/>
      <c r="F1726" s="70"/>
      <c r="G1726" s="70"/>
      <c r="H1726" s="70"/>
      <c r="I1726" s="69"/>
      <c r="J1726" s="71"/>
      <c r="K1726" s="72"/>
      <c r="L1726" s="73"/>
      <c r="M1726" s="74"/>
      <c r="N1726" s="74"/>
      <c r="O1726" s="73"/>
      <c r="P1726" s="70"/>
      <c r="Q1726" s="70"/>
      <c r="R1726" s="75"/>
      <c r="S1726" s="71"/>
    </row>
    <row r="1727" spans="1:19" x14ac:dyDescent="0.15">
      <c r="A1727" s="68"/>
      <c r="B1727" s="82"/>
      <c r="C1727" s="70"/>
      <c r="D1727" s="69"/>
      <c r="E1727" s="70"/>
      <c r="F1727" s="70"/>
      <c r="G1727" s="70"/>
      <c r="H1727" s="70"/>
      <c r="I1727" s="69"/>
      <c r="J1727" s="71"/>
      <c r="K1727" s="72"/>
      <c r="L1727" s="73"/>
      <c r="M1727" s="74"/>
      <c r="N1727" s="74"/>
      <c r="O1727" s="73"/>
      <c r="P1727" s="70"/>
      <c r="Q1727" s="70"/>
      <c r="R1727" s="75"/>
      <c r="S1727" s="71"/>
    </row>
    <row r="1728" spans="1:19" x14ac:dyDescent="0.15">
      <c r="A1728" s="68"/>
      <c r="B1728" s="82"/>
      <c r="C1728" s="70"/>
      <c r="D1728" s="69"/>
      <c r="E1728" s="70"/>
      <c r="F1728" s="70"/>
      <c r="G1728" s="70"/>
      <c r="H1728" s="70"/>
      <c r="I1728" s="69"/>
      <c r="J1728" s="71"/>
      <c r="K1728" s="72"/>
      <c r="L1728" s="73"/>
      <c r="M1728" s="74"/>
      <c r="N1728" s="74"/>
      <c r="O1728" s="73"/>
      <c r="P1728" s="70"/>
      <c r="Q1728" s="70"/>
      <c r="R1728" s="75"/>
      <c r="S1728" s="71"/>
    </row>
    <row r="1729" spans="1:19" x14ac:dyDescent="0.15">
      <c r="A1729" s="68"/>
      <c r="B1729" s="82"/>
      <c r="C1729" s="70"/>
      <c r="D1729" s="69"/>
      <c r="E1729" s="70"/>
      <c r="F1729" s="70"/>
      <c r="G1729" s="70"/>
      <c r="H1729" s="70"/>
      <c r="I1729" s="69"/>
      <c r="J1729" s="71"/>
      <c r="K1729" s="72"/>
      <c r="L1729" s="73"/>
      <c r="M1729" s="74"/>
      <c r="N1729" s="74"/>
      <c r="O1729" s="73"/>
      <c r="P1729" s="70"/>
      <c r="Q1729" s="70"/>
      <c r="R1729" s="75"/>
      <c r="S1729" s="71"/>
    </row>
    <row r="1730" spans="1:19" x14ac:dyDescent="0.15">
      <c r="A1730" s="68"/>
      <c r="B1730" s="82"/>
      <c r="C1730" s="70"/>
      <c r="D1730" s="69"/>
      <c r="E1730" s="70"/>
      <c r="F1730" s="70"/>
      <c r="G1730" s="70"/>
      <c r="H1730" s="70"/>
      <c r="I1730" s="69"/>
      <c r="J1730" s="71"/>
      <c r="K1730" s="72"/>
      <c r="L1730" s="73"/>
      <c r="M1730" s="74"/>
      <c r="N1730" s="74"/>
      <c r="O1730" s="73"/>
      <c r="P1730" s="70"/>
      <c r="Q1730" s="70"/>
      <c r="R1730" s="75"/>
      <c r="S1730" s="71"/>
    </row>
    <row r="1731" spans="1:19" x14ac:dyDescent="0.15">
      <c r="A1731" s="68"/>
      <c r="B1731" s="82"/>
      <c r="C1731" s="70"/>
      <c r="D1731" s="69"/>
      <c r="E1731" s="70"/>
      <c r="F1731" s="70"/>
      <c r="G1731" s="70"/>
      <c r="H1731" s="70"/>
      <c r="I1731" s="69"/>
      <c r="J1731" s="71"/>
      <c r="K1731" s="72"/>
      <c r="L1731" s="73"/>
      <c r="M1731" s="74"/>
      <c r="N1731" s="74"/>
      <c r="O1731" s="73"/>
      <c r="P1731" s="70"/>
      <c r="Q1731" s="70"/>
      <c r="R1731" s="75"/>
      <c r="S1731" s="71"/>
    </row>
    <row r="1732" spans="1:19" x14ac:dyDescent="0.15">
      <c r="A1732" s="68"/>
      <c r="B1732" s="82"/>
      <c r="C1732" s="70"/>
      <c r="D1732" s="69"/>
      <c r="E1732" s="70"/>
      <c r="F1732" s="70"/>
      <c r="G1732" s="70"/>
      <c r="H1732" s="70"/>
      <c r="I1732" s="69"/>
      <c r="J1732" s="71"/>
      <c r="K1732" s="72"/>
      <c r="L1732" s="73"/>
      <c r="M1732" s="74"/>
      <c r="N1732" s="74"/>
      <c r="O1732" s="73"/>
      <c r="P1732" s="70"/>
      <c r="Q1732" s="70"/>
      <c r="R1732" s="75"/>
      <c r="S1732" s="71"/>
    </row>
    <row r="1733" spans="1:19" x14ac:dyDescent="0.15">
      <c r="A1733" s="68"/>
      <c r="B1733" s="82"/>
      <c r="C1733" s="70"/>
      <c r="D1733" s="69"/>
      <c r="E1733" s="70"/>
      <c r="F1733" s="70"/>
      <c r="G1733" s="70"/>
      <c r="H1733" s="70"/>
      <c r="I1733" s="69"/>
      <c r="J1733" s="71"/>
      <c r="K1733" s="72"/>
      <c r="L1733" s="73"/>
      <c r="M1733" s="74"/>
      <c r="N1733" s="74"/>
      <c r="O1733" s="73"/>
      <c r="P1733" s="70"/>
      <c r="Q1733" s="70"/>
      <c r="R1733" s="75"/>
      <c r="S1733" s="71"/>
    </row>
    <row r="1734" spans="1:19" x14ac:dyDescent="0.15">
      <c r="A1734" s="68"/>
      <c r="B1734" s="82"/>
      <c r="C1734" s="70"/>
      <c r="D1734" s="69"/>
      <c r="E1734" s="70"/>
      <c r="F1734" s="70"/>
      <c r="G1734" s="70"/>
      <c r="H1734" s="70"/>
      <c r="I1734" s="69"/>
      <c r="J1734" s="71"/>
      <c r="K1734" s="72"/>
      <c r="L1734" s="73"/>
      <c r="M1734" s="74"/>
      <c r="N1734" s="74"/>
      <c r="O1734" s="73"/>
      <c r="P1734" s="70"/>
      <c r="Q1734" s="70"/>
      <c r="R1734" s="75"/>
      <c r="S1734" s="71"/>
    </row>
    <row r="1735" spans="1:19" x14ac:dyDescent="0.15">
      <c r="A1735" s="68"/>
      <c r="B1735" s="82"/>
      <c r="C1735" s="70"/>
      <c r="D1735" s="69"/>
      <c r="E1735" s="70"/>
      <c r="F1735" s="70"/>
      <c r="G1735" s="70"/>
      <c r="H1735" s="70"/>
      <c r="I1735" s="69"/>
      <c r="J1735" s="71"/>
      <c r="K1735" s="72"/>
      <c r="L1735" s="73"/>
      <c r="M1735" s="74"/>
      <c r="N1735" s="74"/>
      <c r="O1735" s="73"/>
      <c r="P1735" s="70"/>
      <c r="Q1735" s="70"/>
      <c r="R1735" s="75"/>
      <c r="S1735" s="71"/>
    </row>
    <row r="1736" spans="1:19" x14ac:dyDescent="0.15">
      <c r="A1736" s="68"/>
      <c r="B1736" s="82"/>
      <c r="C1736" s="70"/>
      <c r="D1736" s="69"/>
      <c r="E1736" s="70"/>
      <c r="F1736" s="70"/>
      <c r="G1736" s="70"/>
      <c r="H1736" s="70"/>
      <c r="I1736" s="69"/>
      <c r="J1736" s="71"/>
      <c r="K1736" s="72"/>
      <c r="L1736" s="73"/>
      <c r="M1736" s="74"/>
      <c r="N1736" s="74"/>
      <c r="O1736" s="73"/>
      <c r="P1736" s="70"/>
      <c r="Q1736" s="70"/>
      <c r="R1736" s="75"/>
      <c r="S1736" s="71"/>
    </row>
    <row r="1737" spans="1:19" x14ac:dyDescent="0.15">
      <c r="A1737" s="68"/>
      <c r="B1737" s="82"/>
      <c r="C1737" s="70"/>
      <c r="D1737" s="69"/>
      <c r="E1737" s="70"/>
      <c r="F1737" s="70"/>
      <c r="G1737" s="70"/>
      <c r="H1737" s="70"/>
      <c r="I1737" s="69"/>
      <c r="J1737" s="71"/>
      <c r="K1737" s="72"/>
      <c r="L1737" s="73"/>
      <c r="M1737" s="74"/>
      <c r="N1737" s="74"/>
      <c r="O1737" s="73"/>
      <c r="P1737" s="70"/>
      <c r="Q1737" s="70"/>
      <c r="R1737" s="75"/>
      <c r="S1737" s="71"/>
    </row>
    <row r="1738" spans="1:19" x14ac:dyDescent="0.15">
      <c r="A1738" s="68"/>
      <c r="B1738" s="82"/>
      <c r="C1738" s="70"/>
      <c r="D1738" s="69"/>
      <c r="E1738" s="70"/>
      <c r="F1738" s="70"/>
      <c r="G1738" s="70"/>
      <c r="H1738" s="70"/>
      <c r="I1738" s="69"/>
      <c r="J1738" s="71"/>
      <c r="K1738" s="72"/>
      <c r="L1738" s="73"/>
      <c r="M1738" s="74"/>
      <c r="N1738" s="74"/>
      <c r="O1738" s="73"/>
      <c r="P1738" s="70"/>
      <c r="Q1738" s="70"/>
      <c r="R1738" s="75"/>
      <c r="S1738" s="71"/>
    </row>
    <row r="1739" spans="1:19" x14ac:dyDescent="0.15">
      <c r="A1739" s="68"/>
      <c r="B1739" s="82"/>
      <c r="C1739" s="70"/>
      <c r="D1739" s="69"/>
      <c r="E1739" s="70"/>
      <c r="F1739" s="70"/>
      <c r="G1739" s="70"/>
      <c r="H1739" s="70"/>
      <c r="I1739" s="69"/>
      <c r="J1739" s="71"/>
      <c r="K1739" s="72"/>
      <c r="L1739" s="73"/>
      <c r="M1739" s="74"/>
      <c r="N1739" s="74"/>
      <c r="O1739" s="73"/>
      <c r="P1739" s="70"/>
      <c r="Q1739" s="70"/>
      <c r="R1739" s="75"/>
      <c r="S1739" s="71"/>
    </row>
    <row r="1740" spans="1:19" x14ac:dyDescent="0.15">
      <c r="A1740" s="68"/>
      <c r="B1740" s="82"/>
      <c r="C1740" s="70"/>
      <c r="D1740" s="69"/>
      <c r="E1740" s="70"/>
      <c r="F1740" s="70"/>
      <c r="G1740" s="70"/>
      <c r="H1740" s="70"/>
      <c r="I1740" s="69"/>
      <c r="J1740" s="71"/>
      <c r="K1740" s="72"/>
      <c r="L1740" s="73"/>
      <c r="M1740" s="74"/>
      <c r="N1740" s="74"/>
      <c r="O1740" s="73"/>
      <c r="P1740" s="70"/>
      <c r="Q1740" s="70"/>
      <c r="R1740" s="75"/>
      <c r="S1740" s="71"/>
    </row>
    <row r="1741" spans="1:19" x14ac:dyDescent="0.15">
      <c r="A1741" s="68"/>
      <c r="B1741" s="82"/>
      <c r="C1741" s="70"/>
      <c r="D1741" s="69"/>
      <c r="E1741" s="70"/>
      <c r="F1741" s="70"/>
      <c r="G1741" s="70"/>
      <c r="H1741" s="70"/>
      <c r="I1741" s="69"/>
      <c r="J1741" s="71"/>
      <c r="K1741" s="72"/>
      <c r="L1741" s="73"/>
      <c r="M1741" s="74"/>
      <c r="N1741" s="74"/>
      <c r="O1741" s="73"/>
      <c r="P1741" s="70"/>
      <c r="Q1741" s="70"/>
      <c r="R1741" s="75"/>
      <c r="S1741" s="71"/>
    </row>
    <row r="1742" spans="1:19" x14ac:dyDescent="0.15">
      <c r="A1742" s="68"/>
      <c r="B1742" s="82"/>
      <c r="C1742" s="70"/>
      <c r="D1742" s="69"/>
      <c r="E1742" s="70"/>
      <c r="F1742" s="70"/>
      <c r="G1742" s="70"/>
      <c r="H1742" s="70"/>
      <c r="I1742" s="69"/>
      <c r="J1742" s="71"/>
      <c r="K1742" s="72"/>
      <c r="L1742" s="73"/>
      <c r="M1742" s="74"/>
      <c r="N1742" s="74"/>
      <c r="O1742" s="73"/>
      <c r="P1742" s="70"/>
      <c r="Q1742" s="70"/>
      <c r="R1742" s="75"/>
      <c r="S1742" s="71"/>
    </row>
    <row r="1743" spans="1:19" x14ac:dyDescent="0.15">
      <c r="A1743" s="68"/>
      <c r="B1743" s="82"/>
      <c r="C1743" s="70"/>
      <c r="D1743" s="69"/>
      <c r="E1743" s="70"/>
      <c r="F1743" s="70"/>
      <c r="G1743" s="70"/>
      <c r="H1743" s="70"/>
      <c r="I1743" s="69"/>
      <c r="J1743" s="71"/>
      <c r="K1743" s="72"/>
      <c r="L1743" s="73"/>
      <c r="M1743" s="74"/>
      <c r="N1743" s="74"/>
      <c r="O1743" s="73"/>
      <c r="P1743" s="70"/>
      <c r="Q1743" s="70"/>
      <c r="R1743" s="75"/>
      <c r="S1743" s="71"/>
    </row>
    <row r="1744" spans="1:19" x14ac:dyDescent="0.15">
      <c r="A1744" s="68"/>
      <c r="B1744" s="82"/>
      <c r="C1744" s="70"/>
      <c r="D1744" s="69"/>
      <c r="E1744" s="70"/>
      <c r="F1744" s="70"/>
      <c r="G1744" s="70"/>
      <c r="H1744" s="70"/>
      <c r="I1744" s="69"/>
      <c r="J1744" s="71"/>
      <c r="K1744" s="72"/>
      <c r="L1744" s="73"/>
      <c r="M1744" s="74"/>
      <c r="N1744" s="74"/>
      <c r="O1744" s="73"/>
      <c r="P1744" s="70"/>
      <c r="Q1744" s="70"/>
      <c r="R1744" s="75"/>
      <c r="S1744" s="71"/>
    </row>
    <row r="1745" spans="1:19" x14ac:dyDescent="0.15">
      <c r="A1745" s="68"/>
      <c r="B1745" s="82"/>
      <c r="C1745" s="70"/>
      <c r="D1745" s="69"/>
      <c r="E1745" s="70"/>
      <c r="F1745" s="70"/>
      <c r="G1745" s="70"/>
      <c r="H1745" s="70"/>
      <c r="I1745" s="69"/>
      <c r="J1745" s="71"/>
      <c r="K1745" s="72"/>
      <c r="L1745" s="73"/>
      <c r="M1745" s="74"/>
      <c r="N1745" s="74"/>
      <c r="O1745" s="73"/>
      <c r="P1745" s="70"/>
      <c r="Q1745" s="70"/>
      <c r="R1745" s="75"/>
      <c r="S1745" s="71"/>
    </row>
    <row r="1746" spans="1:19" x14ac:dyDescent="0.15">
      <c r="A1746" s="68"/>
      <c r="B1746" s="82"/>
      <c r="C1746" s="70"/>
      <c r="D1746" s="69"/>
      <c r="E1746" s="70"/>
      <c r="F1746" s="70"/>
      <c r="G1746" s="70"/>
      <c r="H1746" s="70"/>
      <c r="I1746" s="69"/>
      <c r="J1746" s="71"/>
      <c r="K1746" s="72"/>
      <c r="L1746" s="73"/>
      <c r="M1746" s="74"/>
      <c r="N1746" s="74"/>
      <c r="O1746" s="73"/>
      <c r="P1746" s="70"/>
      <c r="Q1746" s="70"/>
      <c r="R1746" s="75"/>
      <c r="S1746" s="71"/>
    </row>
    <row r="1747" spans="1:19" x14ac:dyDescent="0.15">
      <c r="A1747" s="68"/>
      <c r="B1747" s="82"/>
      <c r="C1747" s="70"/>
      <c r="D1747" s="69"/>
      <c r="E1747" s="70"/>
      <c r="F1747" s="70"/>
      <c r="G1747" s="70"/>
      <c r="H1747" s="70"/>
      <c r="I1747" s="69"/>
      <c r="J1747" s="71"/>
      <c r="K1747" s="72"/>
      <c r="L1747" s="73"/>
      <c r="M1747" s="74"/>
      <c r="N1747" s="74"/>
      <c r="O1747" s="73"/>
      <c r="P1747" s="70"/>
      <c r="Q1747" s="70"/>
      <c r="R1747" s="75"/>
      <c r="S1747" s="71"/>
    </row>
    <row r="1748" spans="1:19" x14ac:dyDescent="0.15">
      <c r="A1748" s="68"/>
      <c r="B1748" s="82"/>
      <c r="C1748" s="70"/>
      <c r="D1748" s="69"/>
      <c r="E1748" s="70"/>
      <c r="F1748" s="70"/>
      <c r="G1748" s="70"/>
      <c r="H1748" s="70"/>
      <c r="I1748" s="69"/>
      <c r="J1748" s="71"/>
      <c r="K1748" s="72"/>
      <c r="L1748" s="73"/>
      <c r="M1748" s="74"/>
      <c r="N1748" s="74"/>
      <c r="O1748" s="73"/>
      <c r="P1748" s="70"/>
      <c r="Q1748" s="70"/>
      <c r="R1748" s="75"/>
      <c r="S1748" s="71"/>
    </row>
    <row r="1749" spans="1:19" x14ac:dyDescent="0.15">
      <c r="A1749" s="68"/>
      <c r="B1749" s="82"/>
      <c r="C1749" s="70"/>
      <c r="D1749" s="69"/>
      <c r="E1749" s="70"/>
      <c r="F1749" s="70"/>
      <c r="G1749" s="70"/>
      <c r="H1749" s="70"/>
      <c r="I1749" s="69"/>
      <c r="J1749" s="71"/>
      <c r="K1749" s="72"/>
      <c r="L1749" s="73"/>
      <c r="M1749" s="74"/>
      <c r="N1749" s="74"/>
      <c r="O1749" s="73"/>
      <c r="P1749" s="70"/>
      <c r="Q1749" s="70"/>
      <c r="R1749" s="75"/>
      <c r="S1749" s="71"/>
    </row>
    <row r="1750" spans="1:19" x14ac:dyDescent="0.15">
      <c r="A1750" s="68"/>
      <c r="B1750" s="82"/>
      <c r="C1750" s="70"/>
      <c r="D1750" s="69"/>
      <c r="E1750" s="70"/>
      <c r="F1750" s="70"/>
      <c r="G1750" s="70"/>
      <c r="H1750" s="70"/>
      <c r="I1750" s="69"/>
      <c r="J1750" s="71"/>
      <c r="K1750" s="72"/>
      <c r="L1750" s="73"/>
      <c r="M1750" s="74"/>
      <c r="N1750" s="74"/>
      <c r="O1750" s="73"/>
      <c r="P1750" s="70"/>
      <c r="Q1750" s="70"/>
      <c r="R1750" s="75"/>
      <c r="S1750" s="71"/>
    </row>
    <row r="1751" spans="1:19" x14ac:dyDescent="0.15">
      <c r="A1751" s="68"/>
      <c r="B1751" s="82"/>
      <c r="C1751" s="70"/>
      <c r="D1751" s="69"/>
      <c r="E1751" s="70"/>
      <c r="F1751" s="70"/>
      <c r="G1751" s="70"/>
      <c r="H1751" s="70"/>
      <c r="I1751" s="69"/>
      <c r="J1751" s="71"/>
      <c r="K1751" s="72"/>
      <c r="L1751" s="73"/>
      <c r="M1751" s="74"/>
      <c r="N1751" s="74"/>
      <c r="O1751" s="73"/>
      <c r="P1751" s="70"/>
      <c r="Q1751" s="70"/>
      <c r="R1751" s="75"/>
      <c r="S1751" s="71"/>
    </row>
    <row r="1752" spans="1:19" x14ac:dyDescent="0.15">
      <c r="A1752" s="68"/>
      <c r="B1752" s="82"/>
      <c r="C1752" s="70"/>
      <c r="D1752" s="69"/>
      <c r="E1752" s="70"/>
      <c r="F1752" s="70"/>
      <c r="G1752" s="70"/>
      <c r="H1752" s="70"/>
      <c r="I1752" s="69"/>
      <c r="J1752" s="71"/>
      <c r="K1752" s="72"/>
      <c r="L1752" s="73"/>
      <c r="M1752" s="74"/>
      <c r="N1752" s="74"/>
      <c r="O1752" s="73"/>
      <c r="P1752" s="70"/>
      <c r="Q1752" s="70"/>
      <c r="R1752" s="75"/>
      <c r="S1752" s="71"/>
    </row>
    <row r="1753" spans="1:19" x14ac:dyDescent="0.15">
      <c r="A1753" s="68"/>
      <c r="B1753" s="82"/>
      <c r="C1753" s="70"/>
      <c r="D1753" s="69"/>
      <c r="E1753" s="70"/>
      <c r="F1753" s="70"/>
      <c r="G1753" s="70"/>
      <c r="H1753" s="70"/>
      <c r="I1753" s="69"/>
      <c r="J1753" s="71"/>
      <c r="K1753" s="72"/>
      <c r="L1753" s="73"/>
      <c r="M1753" s="74"/>
      <c r="N1753" s="74"/>
      <c r="O1753" s="73"/>
      <c r="P1753" s="70"/>
      <c r="Q1753" s="70"/>
      <c r="R1753" s="75"/>
      <c r="S1753" s="71"/>
    </row>
    <row r="1754" spans="1:19" x14ac:dyDescent="0.15">
      <c r="A1754" s="68"/>
      <c r="B1754" s="82"/>
      <c r="C1754" s="70"/>
      <c r="D1754" s="69"/>
      <c r="E1754" s="70"/>
      <c r="F1754" s="70"/>
      <c r="G1754" s="70"/>
      <c r="H1754" s="70"/>
      <c r="I1754" s="69"/>
      <c r="J1754" s="71"/>
      <c r="K1754" s="72"/>
      <c r="L1754" s="73"/>
      <c r="M1754" s="74"/>
      <c r="N1754" s="74"/>
      <c r="O1754" s="73"/>
      <c r="P1754" s="70"/>
      <c r="Q1754" s="70"/>
      <c r="R1754" s="75"/>
      <c r="S1754" s="71"/>
    </row>
    <row r="1755" spans="1:19" x14ac:dyDescent="0.15">
      <c r="A1755" s="68"/>
      <c r="B1755" s="82"/>
      <c r="C1755" s="70"/>
      <c r="D1755" s="69"/>
      <c r="E1755" s="70"/>
      <c r="F1755" s="70"/>
      <c r="G1755" s="70"/>
      <c r="H1755" s="70"/>
      <c r="I1755" s="69"/>
      <c r="J1755" s="71"/>
      <c r="K1755" s="72"/>
      <c r="L1755" s="73"/>
      <c r="M1755" s="74"/>
      <c r="N1755" s="74"/>
      <c r="O1755" s="73"/>
      <c r="P1755" s="70"/>
      <c r="Q1755" s="70"/>
      <c r="R1755" s="75"/>
      <c r="S1755" s="71"/>
    </row>
    <row r="1756" spans="1:19" x14ac:dyDescent="0.15">
      <c r="A1756" s="68"/>
      <c r="B1756" s="82"/>
      <c r="C1756" s="70"/>
      <c r="D1756" s="69"/>
      <c r="E1756" s="70"/>
      <c r="F1756" s="70"/>
      <c r="G1756" s="70"/>
      <c r="H1756" s="70"/>
      <c r="I1756" s="69"/>
      <c r="J1756" s="71"/>
      <c r="K1756" s="72"/>
      <c r="L1756" s="73"/>
      <c r="M1756" s="74"/>
      <c r="N1756" s="74"/>
      <c r="O1756" s="73"/>
      <c r="P1756" s="70"/>
      <c r="Q1756" s="70"/>
      <c r="R1756" s="75"/>
      <c r="S1756" s="71"/>
    </row>
    <row r="1757" spans="1:19" x14ac:dyDescent="0.15">
      <c r="A1757" s="68"/>
      <c r="B1757" s="82"/>
      <c r="C1757" s="70"/>
      <c r="D1757" s="69"/>
      <c r="E1757" s="70"/>
      <c r="F1757" s="70"/>
      <c r="G1757" s="70"/>
      <c r="H1757" s="70"/>
      <c r="I1757" s="69"/>
      <c r="J1757" s="71"/>
      <c r="K1757" s="72"/>
      <c r="L1757" s="73"/>
      <c r="M1757" s="74"/>
      <c r="N1757" s="74"/>
      <c r="O1757" s="73"/>
      <c r="P1757" s="70"/>
      <c r="Q1757" s="70"/>
      <c r="R1757" s="75"/>
      <c r="S1757" s="71"/>
    </row>
    <row r="1758" spans="1:19" x14ac:dyDescent="0.15">
      <c r="A1758" s="68"/>
      <c r="B1758" s="82"/>
      <c r="C1758" s="70"/>
      <c r="D1758" s="69"/>
      <c r="E1758" s="70"/>
      <c r="F1758" s="70"/>
      <c r="G1758" s="70"/>
      <c r="H1758" s="70"/>
      <c r="I1758" s="69"/>
      <c r="J1758" s="71"/>
      <c r="K1758" s="72"/>
      <c r="L1758" s="73"/>
      <c r="M1758" s="74"/>
      <c r="N1758" s="74"/>
      <c r="O1758" s="73"/>
      <c r="P1758" s="70"/>
      <c r="Q1758" s="70"/>
      <c r="R1758" s="75"/>
      <c r="S1758" s="71"/>
    </row>
    <row r="1759" spans="1:19" x14ac:dyDescent="0.15">
      <c r="A1759" s="68"/>
      <c r="B1759" s="82"/>
      <c r="C1759" s="70"/>
      <c r="D1759" s="69"/>
      <c r="E1759" s="70"/>
      <c r="F1759" s="70"/>
      <c r="G1759" s="70"/>
      <c r="H1759" s="70"/>
      <c r="I1759" s="69"/>
      <c r="J1759" s="71"/>
      <c r="K1759" s="72"/>
      <c r="L1759" s="73"/>
      <c r="M1759" s="74"/>
      <c r="N1759" s="74"/>
      <c r="O1759" s="73"/>
      <c r="P1759" s="70"/>
      <c r="Q1759" s="70"/>
      <c r="R1759" s="75"/>
      <c r="S1759" s="71"/>
    </row>
    <row r="1760" spans="1:19" x14ac:dyDescent="0.15">
      <c r="A1760" s="68"/>
      <c r="B1760" s="82"/>
      <c r="C1760" s="70"/>
      <c r="D1760" s="69"/>
      <c r="E1760" s="70"/>
      <c r="F1760" s="70"/>
      <c r="G1760" s="70"/>
      <c r="H1760" s="70"/>
      <c r="I1760" s="69"/>
      <c r="J1760" s="71"/>
      <c r="K1760" s="72"/>
      <c r="L1760" s="73"/>
      <c r="M1760" s="74"/>
      <c r="N1760" s="74"/>
      <c r="O1760" s="73"/>
      <c r="P1760" s="70"/>
      <c r="Q1760" s="70"/>
      <c r="R1760" s="75"/>
      <c r="S1760" s="71"/>
    </row>
    <row r="1761" spans="1:19" x14ac:dyDescent="0.15">
      <c r="A1761" s="68"/>
      <c r="B1761" s="82"/>
      <c r="C1761" s="70"/>
      <c r="D1761" s="69"/>
      <c r="E1761" s="70"/>
      <c r="F1761" s="70"/>
      <c r="G1761" s="70"/>
      <c r="H1761" s="70"/>
      <c r="I1761" s="69"/>
      <c r="J1761" s="71"/>
      <c r="K1761" s="72"/>
      <c r="L1761" s="73"/>
      <c r="M1761" s="74"/>
      <c r="N1761" s="74"/>
      <c r="O1761" s="73"/>
      <c r="P1761" s="70"/>
      <c r="Q1761" s="70"/>
      <c r="R1761" s="75"/>
      <c r="S1761" s="71"/>
    </row>
    <row r="1762" spans="1:19" x14ac:dyDescent="0.15">
      <c r="A1762" s="68"/>
      <c r="B1762" s="82"/>
      <c r="C1762" s="70"/>
      <c r="D1762" s="69"/>
      <c r="E1762" s="70"/>
      <c r="F1762" s="70"/>
      <c r="G1762" s="70"/>
      <c r="H1762" s="70"/>
      <c r="I1762" s="69"/>
      <c r="J1762" s="71"/>
      <c r="K1762" s="72"/>
      <c r="L1762" s="73"/>
      <c r="M1762" s="74"/>
      <c r="N1762" s="74"/>
      <c r="O1762" s="73"/>
      <c r="P1762" s="70"/>
      <c r="Q1762" s="70"/>
      <c r="R1762" s="75"/>
      <c r="S1762" s="71"/>
    </row>
    <row r="1763" spans="1:19" x14ac:dyDescent="0.15">
      <c r="A1763" s="68"/>
      <c r="B1763" s="82"/>
      <c r="C1763" s="70"/>
      <c r="D1763" s="69"/>
      <c r="E1763" s="70"/>
      <c r="F1763" s="70"/>
      <c r="G1763" s="70"/>
      <c r="H1763" s="70"/>
      <c r="I1763" s="69"/>
      <c r="J1763" s="71"/>
      <c r="K1763" s="72"/>
      <c r="L1763" s="73"/>
      <c r="M1763" s="74"/>
      <c r="N1763" s="74"/>
      <c r="O1763" s="73"/>
      <c r="P1763" s="70"/>
      <c r="Q1763" s="70"/>
      <c r="R1763" s="75"/>
      <c r="S1763" s="71"/>
    </row>
    <row r="1764" spans="1:19" x14ac:dyDescent="0.15">
      <c r="A1764" s="68"/>
      <c r="B1764" s="82"/>
      <c r="C1764" s="70"/>
      <c r="D1764" s="69"/>
      <c r="E1764" s="70"/>
      <c r="F1764" s="70"/>
      <c r="G1764" s="70"/>
      <c r="H1764" s="70"/>
      <c r="I1764" s="69"/>
      <c r="J1764" s="71"/>
      <c r="K1764" s="72"/>
      <c r="L1764" s="73"/>
      <c r="M1764" s="74"/>
      <c r="N1764" s="74"/>
      <c r="O1764" s="73"/>
      <c r="P1764" s="70"/>
      <c r="Q1764" s="70"/>
      <c r="R1764" s="75"/>
      <c r="S1764" s="71"/>
    </row>
    <row r="1765" spans="1:19" x14ac:dyDescent="0.15">
      <c r="A1765" s="68"/>
      <c r="B1765" s="82"/>
      <c r="C1765" s="70"/>
      <c r="D1765" s="69"/>
      <c r="E1765" s="70"/>
      <c r="F1765" s="70"/>
      <c r="G1765" s="70"/>
      <c r="H1765" s="70"/>
      <c r="I1765" s="69"/>
      <c r="J1765" s="71"/>
      <c r="K1765" s="72"/>
      <c r="L1765" s="73"/>
      <c r="M1765" s="74"/>
      <c r="N1765" s="74"/>
      <c r="O1765" s="73"/>
      <c r="P1765" s="70"/>
      <c r="Q1765" s="70"/>
      <c r="R1765" s="75"/>
      <c r="S1765" s="71"/>
    </row>
    <row r="1766" spans="1:19" x14ac:dyDescent="0.15">
      <c r="A1766" s="68"/>
      <c r="B1766" s="82"/>
      <c r="C1766" s="70"/>
      <c r="D1766" s="69"/>
      <c r="E1766" s="70"/>
      <c r="F1766" s="70"/>
      <c r="G1766" s="70"/>
      <c r="H1766" s="70"/>
      <c r="I1766" s="69"/>
      <c r="J1766" s="71"/>
      <c r="K1766" s="72"/>
      <c r="L1766" s="73"/>
      <c r="M1766" s="74"/>
      <c r="N1766" s="74"/>
      <c r="O1766" s="73"/>
      <c r="P1766" s="70"/>
      <c r="Q1766" s="70"/>
      <c r="R1766" s="75"/>
      <c r="S1766" s="71"/>
    </row>
    <row r="1767" spans="1:19" x14ac:dyDescent="0.15">
      <c r="A1767" s="68"/>
      <c r="B1767" s="82"/>
      <c r="C1767" s="70"/>
      <c r="D1767" s="69"/>
      <c r="E1767" s="70"/>
      <c r="F1767" s="70"/>
      <c r="G1767" s="70"/>
      <c r="H1767" s="70"/>
      <c r="I1767" s="69"/>
      <c r="J1767" s="71"/>
      <c r="K1767" s="72"/>
      <c r="L1767" s="73"/>
      <c r="M1767" s="74"/>
      <c r="N1767" s="74"/>
      <c r="O1767" s="73"/>
      <c r="P1767" s="70"/>
      <c r="Q1767" s="70"/>
      <c r="R1767" s="75"/>
      <c r="S1767" s="71"/>
    </row>
    <row r="1768" spans="1:19" x14ac:dyDescent="0.15">
      <c r="A1768" s="68"/>
      <c r="B1768" s="82"/>
      <c r="C1768" s="70"/>
      <c r="D1768" s="69"/>
      <c r="E1768" s="70"/>
      <c r="F1768" s="70"/>
      <c r="G1768" s="70"/>
      <c r="H1768" s="70"/>
      <c r="I1768" s="69"/>
      <c r="J1768" s="71"/>
      <c r="K1768" s="72"/>
      <c r="L1768" s="73"/>
      <c r="M1768" s="74"/>
      <c r="N1768" s="74"/>
      <c r="O1768" s="73"/>
      <c r="P1768" s="70"/>
      <c r="Q1768" s="70"/>
      <c r="R1768" s="75"/>
      <c r="S1768" s="71"/>
    </row>
    <row r="1769" spans="1:19" x14ac:dyDescent="0.15">
      <c r="A1769" s="68"/>
      <c r="B1769" s="82"/>
      <c r="C1769" s="70"/>
      <c r="D1769" s="69"/>
      <c r="E1769" s="70"/>
      <c r="F1769" s="70"/>
      <c r="G1769" s="70"/>
      <c r="H1769" s="70"/>
      <c r="I1769" s="69"/>
      <c r="J1769" s="71"/>
      <c r="K1769" s="72"/>
      <c r="L1769" s="73"/>
      <c r="M1769" s="74"/>
      <c r="N1769" s="74"/>
      <c r="O1769" s="73"/>
      <c r="P1769" s="70"/>
      <c r="Q1769" s="70"/>
      <c r="R1769" s="75"/>
      <c r="S1769" s="71"/>
    </row>
    <row r="1770" spans="1:19" x14ac:dyDescent="0.15">
      <c r="A1770" s="68"/>
      <c r="B1770" s="82"/>
      <c r="C1770" s="70"/>
      <c r="D1770" s="69"/>
      <c r="E1770" s="70"/>
      <c r="F1770" s="70"/>
      <c r="G1770" s="70"/>
      <c r="H1770" s="70"/>
      <c r="I1770" s="69"/>
      <c r="J1770" s="71"/>
      <c r="K1770" s="72"/>
      <c r="L1770" s="73"/>
      <c r="M1770" s="74"/>
      <c r="N1770" s="74"/>
      <c r="O1770" s="73"/>
      <c r="P1770" s="70"/>
      <c r="Q1770" s="70"/>
      <c r="R1770" s="75"/>
      <c r="S1770" s="71"/>
    </row>
    <row r="1771" spans="1:19" x14ac:dyDescent="0.15">
      <c r="A1771" s="68"/>
      <c r="B1771" s="82"/>
      <c r="C1771" s="70"/>
      <c r="D1771" s="69"/>
      <c r="E1771" s="70"/>
      <c r="F1771" s="70"/>
      <c r="G1771" s="70"/>
      <c r="H1771" s="70"/>
      <c r="I1771" s="69"/>
      <c r="J1771" s="71"/>
      <c r="K1771" s="72"/>
      <c r="L1771" s="73"/>
      <c r="M1771" s="74"/>
      <c r="N1771" s="74"/>
      <c r="O1771" s="73"/>
      <c r="P1771" s="70"/>
      <c r="Q1771" s="70"/>
      <c r="R1771" s="75"/>
      <c r="S1771" s="71"/>
    </row>
    <row r="1772" spans="1:19" x14ac:dyDescent="0.15">
      <c r="A1772" s="68"/>
      <c r="B1772" s="82"/>
      <c r="C1772" s="70"/>
      <c r="D1772" s="69"/>
      <c r="E1772" s="70"/>
      <c r="F1772" s="70"/>
      <c r="G1772" s="70"/>
      <c r="H1772" s="70"/>
      <c r="I1772" s="69"/>
      <c r="J1772" s="71"/>
      <c r="K1772" s="72"/>
      <c r="L1772" s="73"/>
      <c r="M1772" s="74"/>
      <c r="N1772" s="74"/>
      <c r="O1772" s="73"/>
      <c r="P1772" s="70"/>
      <c r="Q1772" s="70"/>
      <c r="R1772" s="75"/>
      <c r="S1772" s="71"/>
    </row>
    <row r="1773" spans="1:19" x14ac:dyDescent="0.15">
      <c r="A1773" s="68"/>
      <c r="B1773" s="82"/>
      <c r="C1773" s="70"/>
      <c r="D1773" s="69"/>
      <c r="E1773" s="70"/>
      <c r="F1773" s="70"/>
      <c r="G1773" s="70"/>
      <c r="H1773" s="70"/>
      <c r="I1773" s="69"/>
      <c r="J1773" s="71"/>
      <c r="K1773" s="72"/>
      <c r="L1773" s="73"/>
      <c r="M1773" s="74"/>
      <c r="N1773" s="74"/>
      <c r="O1773" s="73"/>
      <c r="P1773" s="70"/>
      <c r="Q1773" s="70"/>
      <c r="R1773" s="75"/>
      <c r="S1773" s="71"/>
    </row>
    <row r="1774" spans="1:19" x14ac:dyDescent="0.15">
      <c r="A1774" s="68"/>
      <c r="B1774" s="82"/>
      <c r="C1774" s="70"/>
      <c r="D1774" s="69"/>
      <c r="E1774" s="70"/>
      <c r="F1774" s="70"/>
      <c r="G1774" s="70"/>
      <c r="H1774" s="70"/>
      <c r="I1774" s="69"/>
      <c r="J1774" s="71"/>
      <c r="K1774" s="72"/>
      <c r="L1774" s="73"/>
      <c r="M1774" s="74"/>
      <c r="N1774" s="74"/>
      <c r="O1774" s="73"/>
      <c r="P1774" s="70"/>
      <c r="Q1774" s="70"/>
      <c r="R1774" s="75"/>
      <c r="S1774" s="71"/>
    </row>
    <row r="1775" spans="1:19" x14ac:dyDescent="0.15">
      <c r="A1775" s="68"/>
      <c r="B1775" s="82"/>
      <c r="C1775" s="70"/>
      <c r="D1775" s="69"/>
      <c r="E1775" s="70"/>
      <c r="F1775" s="70"/>
      <c r="G1775" s="70"/>
      <c r="H1775" s="70"/>
      <c r="I1775" s="69"/>
      <c r="J1775" s="71"/>
      <c r="K1775" s="72"/>
      <c r="L1775" s="73"/>
      <c r="M1775" s="74"/>
      <c r="N1775" s="74"/>
      <c r="O1775" s="73"/>
      <c r="P1775" s="70"/>
      <c r="Q1775" s="70"/>
      <c r="R1775" s="75"/>
      <c r="S1775" s="71"/>
    </row>
    <row r="1776" spans="1:19" x14ac:dyDescent="0.15">
      <c r="A1776" s="68"/>
      <c r="B1776" s="82"/>
      <c r="C1776" s="70"/>
      <c r="D1776" s="69"/>
      <c r="E1776" s="70"/>
      <c r="F1776" s="70"/>
      <c r="G1776" s="70"/>
      <c r="H1776" s="70"/>
      <c r="I1776" s="69"/>
      <c r="J1776" s="71"/>
      <c r="K1776" s="72"/>
      <c r="L1776" s="73"/>
      <c r="M1776" s="74"/>
      <c r="N1776" s="74"/>
      <c r="O1776" s="73"/>
      <c r="P1776" s="70"/>
      <c r="Q1776" s="70"/>
      <c r="R1776" s="75"/>
      <c r="S1776" s="71"/>
    </row>
    <row r="1777" spans="1:19" x14ac:dyDescent="0.15">
      <c r="A1777" s="68"/>
      <c r="B1777" s="82"/>
      <c r="C1777" s="70"/>
      <c r="D1777" s="69"/>
      <c r="E1777" s="70"/>
      <c r="F1777" s="70"/>
      <c r="G1777" s="70"/>
      <c r="H1777" s="70"/>
      <c r="I1777" s="69"/>
      <c r="J1777" s="71"/>
      <c r="K1777" s="72"/>
      <c r="L1777" s="73"/>
      <c r="M1777" s="74"/>
      <c r="N1777" s="74"/>
      <c r="O1777" s="73"/>
      <c r="P1777" s="70"/>
      <c r="Q1777" s="70"/>
      <c r="R1777" s="75"/>
      <c r="S1777" s="71"/>
    </row>
    <row r="1778" spans="1:19" x14ac:dyDescent="0.15">
      <c r="A1778" s="68"/>
      <c r="B1778" s="82"/>
      <c r="C1778" s="70"/>
      <c r="D1778" s="69"/>
      <c r="E1778" s="70"/>
      <c r="F1778" s="70"/>
      <c r="G1778" s="70"/>
      <c r="H1778" s="70"/>
      <c r="I1778" s="69"/>
      <c r="J1778" s="71"/>
      <c r="K1778" s="72"/>
      <c r="L1778" s="73"/>
      <c r="M1778" s="74"/>
      <c r="N1778" s="74"/>
      <c r="O1778" s="73"/>
      <c r="P1778" s="70"/>
      <c r="Q1778" s="70"/>
      <c r="R1778" s="75"/>
      <c r="S1778" s="71"/>
    </row>
    <row r="1779" spans="1:19" x14ac:dyDescent="0.15">
      <c r="A1779" s="68"/>
      <c r="B1779" s="82"/>
      <c r="C1779" s="70"/>
      <c r="D1779" s="69"/>
      <c r="E1779" s="70"/>
      <c r="F1779" s="70"/>
      <c r="G1779" s="70"/>
      <c r="H1779" s="70"/>
      <c r="I1779" s="69"/>
      <c r="J1779" s="71"/>
      <c r="K1779" s="72"/>
      <c r="L1779" s="73"/>
      <c r="M1779" s="74"/>
      <c r="N1779" s="74"/>
      <c r="O1779" s="73"/>
      <c r="P1779" s="70"/>
      <c r="Q1779" s="70"/>
      <c r="R1779" s="75"/>
      <c r="S1779" s="71"/>
    </row>
    <row r="1780" spans="1:19" x14ac:dyDescent="0.15">
      <c r="A1780" s="68"/>
      <c r="B1780" s="82"/>
      <c r="C1780" s="70"/>
      <c r="D1780" s="69"/>
      <c r="E1780" s="70"/>
      <c r="F1780" s="70"/>
      <c r="G1780" s="70"/>
      <c r="H1780" s="70"/>
      <c r="I1780" s="69"/>
      <c r="J1780" s="71"/>
      <c r="K1780" s="72"/>
      <c r="L1780" s="73"/>
      <c r="M1780" s="74"/>
      <c r="N1780" s="74"/>
      <c r="O1780" s="73"/>
      <c r="P1780" s="70"/>
      <c r="Q1780" s="70"/>
      <c r="R1780" s="75"/>
      <c r="S1780" s="71"/>
    </row>
    <row r="1781" spans="1:19" x14ac:dyDescent="0.15">
      <c r="A1781" s="68"/>
      <c r="B1781" s="82"/>
      <c r="C1781" s="70"/>
      <c r="D1781" s="69"/>
      <c r="E1781" s="70"/>
      <c r="F1781" s="70"/>
      <c r="G1781" s="70"/>
      <c r="H1781" s="70"/>
      <c r="I1781" s="69"/>
      <c r="J1781" s="71"/>
      <c r="K1781" s="72"/>
      <c r="L1781" s="73"/>
      <c r="M1781" s="74"/>
      <c r="N1781" s="74"/>
      <c r="O1781" s="73"/>
      <c r="P1781" s="70"/>
      <c r="Q1781" s="70"/>
      <c r="R1781" s="75"/>
      <c r="S1781" s="71"/>
    </row>
    <row r="1782" spans="1:19" x14ac:dyDescent="0.15">
      <c r="A1782" s="68"/>
      <c r="B1782" s="82"/>
      <c r="C1782" s="70"/>
      <c r="D1782" s="69"/>
      <c r="E1782" s="70"/>
      <c r="F1782" s="70"/>
      <c r="G1782" s="70"/>
      <c r="H1782" s="70"/>
      <c r="I1782" s="69"/>
      <c r="J1782" s="71"/>
      <c r="K1782" s="72"/>
      <c r="L1782" s="73"/>
      <c r="M1782" s="74"/>
      <c r="N1782" s="74"/>
      <c r="O1782" s="73"/>
      <c r="P1782" s="70"/>
      <c r="Q1782" s="70"/>
      <c r="R1782" s="75"/>
      <c r="S1782" s="71"/>
    </row>
    <row r="1783" spans="1:19" x14ac:dyDescent="0.15">
      <c r="A1783" s="68"/>
      <c r="B1783" s="82"/>
      <c r="C1783" s="70"/>
      <c r="D1783" s="69"/>
      <c r="E1783" s="70"/>
      <c r="F1783" s="70"/>
      <c r="G1783" s="70"/>
      <c r="H1783" s="70"/>
      <c r="I1783" s="69"/>
      <c r="J1783" s="71"/>
      <c r="K1783" s="72"/>
      <c r="L1783" s="73"/>
      <c r="M1783" s="74"/>
      <c r="N1783" s="74"/>
      <c r="O1783" s="73"/>
      <c r="P1783" s="70"/>
      <c r="Q1783" s="70"/>
      <c r="R1783" s="75"/>
      <c r="S1783" s="71"/>
    </row>
    <row r="1784" spans="1:19" x14ac:dyDescent="0.15">
      <c r="A1784" s="68"/>
      <c r="B1784" s="82"/>
      <c r="C1784" s="70"/>
      <c r="D1784" s="69"/>
      <c r="E1784" s="70"/>
      <c r="F1784" s="70"/>
      <c r="G1784" s="70"/>
      <c r="H1784" s="70"/>
      <c r="I1784" s="69"/>
      <c r="J1784" s="71"/>
      <c r="K1784" s="72"/>
      <c r="L1784" s="73"/>
      <c r="M1784" s="74"/>
      <c r="N1784" s="74"/>
      <c r="O1784" s="73"/>
      <c r="P1784" s="70"/>
      <c r="Q1784" s="70"/>
      <c r="R1784" s="75"/>
      <c r="S1784" s="71"/>
    </row>
    <row r="1785" spans="1:19" x14ac:dyDescent="0.15">
      <c r="A1785" s="68"/>
      <c r="B1785" s="82"/>
      <c r="C1785" s="70"/>
      <c r="D1785" s="69"/>
      <c r="E1785" s="70"/>
      <c r="F1785" s="70"/>
      <c r="G1785" s="70"/>
      <c r="H1785" s="70"/>
      <c r="I1785" s="69"/>
      <c r="J1785" s="71"/>
      <c r="K1785" s="72"/>
      <c r="L1785" s="73"/>
      <c r="M1785" s="74"/>
      <c r="N1785" s="74"/>
      <c r="O1785" s="73"/>
      <c r="P1785" s="70"/>
      <c r="Q1785" s="70"/>
      <c r="R1785" s="75"/>
      <c r="S1785" s="71"/>
    </row>
    <row r="1786" spans="1:19" x14ac:dyDescent="0.15">
      <c r="A1786" s="68"/>
      <c r="B1786" s="82"/>
      <c r="C1786" s="70"/>
      <c r="D1786" s="69"/>
      <c r="E1786" s="70"/>
      <c r="F1786" s="70"/>
      <c r="G1786" s="70"/>
      <c r="H1786" s="70"/>
      <c r="I1786" s="69"/>
      <c r="J1786" s="71"/>
      <c r="K1786" s="72"/>
      <c r="L1786" s="73"/>
      <c r="M1786" s="74"/>
      <c r="N1786" s="74"/>
      <c r="O1786" s="73"/>
      <c r="P1786" s="70"/>
      <c r="Q1786" s="70"/>
      <c r="R1786" s="75"/>
      <c r="S1786" s="71"/>
    </row>
    <row r="1787" spans="1:19" x14ac:dyDescent="0.15">
      <c r="A1787" s="68"/>
      <c r="B1787" s="82"/>
      <c r="C1787" s="70"/>
      <c r="D1787" s="69"/>
      <c r="E1787" s="70"/>
      <c r="F1787" s="70"/>
      <c r="G1787" s="70"/>
      <c r="H1787" s="70"/>
      <c r="I1787" s="69"/>
      <c r="J1787" s="71"/>
      <c r="K1787" s="72"/>
      <c r="L1787" s="73"/>
      <c r="M1787" s="74"/>
      <c r="N1787" s="74"/>
      <c r="O1787" s="73"/>
      <c r="P1787" s="70"/>
      <c r="Q1787" s="70"/>
      <c r="R1787" s="75"/>
      <c r="S1787" s="71"/>
    </row>
    <row r="1788" spans="1:19" x14ac:dyDescent="0.15">
      <c r="A1788" s="68"/>
      <c r="B1788" s="82"/>
      <c r="C1788" s="70"/>
      <c r="D1788" s="69"/>
      <c r="E1788" s="70"/>
      <c r="F1788" s="70"/>
      <c r="G1788" s="70"/>
      <c r="H1788" s="70"/>
      <c r="I1788" s="69"/>
      <c r="J1788" s="71"/>
      <c r="K1788" s="72"/>
      <c r="L1788" s="73"/>
      <c r="M1788" s="74"/>
      <c r="N1788" s="74"/>
      <c r="O1788" s="73"/>
      <c r="P1788" s="70"/>
      <c r="Q1788" s="70"/>
      <c r="R1788" s="75"/>
      <c r="S1788" s="71"/>
    </row>
    <row r="1789" spans="1:19" x14ac:dyDescent="0.15">
      <c r="A1789" s="68"/>
      <c r="B1789" s="82"/>
      <c r="C1789" s="70"/>
      <c r="D1789" s="69"/>
      <c r="E1789" s="70"/>
      <c r="F1789" s="70"/>
      <c r="G1789" s="70"/>
      <c r="H1789" s="70"/>
      <c r="I1789" s="69"/>
      <c r="J1789" s="71"/>
      <c r="K1789" s="72"/>
      <c r="L1789" s="73"/>
      <c r="M1789" s="74"/>
      <c r="N1789" s="74"/>
      <c r="O1789" s="73"/>
      <c r="P1789" s="70"/>
      <c r="Q1789" s="70"/>
      <c r="R1789" s="75"/>
      <c r="S1789" s="71"/>
    </row>
    <row r="1790" spans="1:19" x14ac:dyDescent="0.15">
      <c r="A1790" s="68"/>
      <c r="B1790" s="82"/>
      <c r="C1790" s="70"/>
      <c r="D1790" s="69"/>
      <c r="E1790" s="70"/>
      <c r="F1790" s="70"/>
      <c r="G1790" s="70"/>
      <c r="H1790" s="70"/>
      <c r="I1790" s="69"/>
      <c r="J1790" s="71"/>
      <c r="K1790" s="72"/>
      <c r="L1790" s="73"/>
      <c r="M1790" s="74"/>
      <c r="N1790" s="74"/>
      <c r="O1790" s="73"/>
      <c r="P1790" s="70"/>
      <c r="Q1790" s="70"/>
      <c r="R1790" s="75"/>
      <c r="S1790" s="71"/>
    </row>
    <row r="1791" spans="1:19" x14ac:dyDescent="0.15">
      <c r="A1791" s="68"/>
      <c r="B1791" s="82"/>
      <c r="C1791" s="70"/>
      <c r="D1791" s="69"/>
      <c r="E1791" s="70"/>
      <c r="F1791" s="70"/>
      <c r="G1791" s="70"/>
      <c r="H1791" s="70"/>
      <c r="I1791" s="69"/>
      <c r="J1791" s="71"/>
      <c r="K1791" s="72"/>
      <c r="L1791" s="73"/>
      <c r="M1791" s="74"/>
      <c r="N1791" s="74"/>
      <c r="O1791" s="73"/>
      <c r="P1791" s="70"/>
      <c r="Q1791" s="70"/>
      <c r="R1791" s="75"/>
      <c r="S1791" s="71"/>
    </row>
    <row r="1792" spans="1:19" x14ac:dyDescent="0.15">
      <c r="A1792" s="68"/>
      <c r="B1792" s="82"/>
      <c r="C1792" s="70"/>
      <c r="D1792" s="69"/>
      <c r="E1792" s="70"/>
      <c r="F1792" s="70"/>
      <c r="G1792" s="70"/>
      <c r="H1792" s="70"/>
      <c r="I1792" s="69"/>
      <c r="J1792" s="71"/>
      <c r="K1792" s="72"/>
      <c r="L1792" s="73"/>
      <c r="M1792" s="74"/>
      <c r="N1792" s="74"/>
      <c r="O1792" s="73"/>
      <c r="P1792" s="70"/>
      <c r="Q1792" s="70"/>
      <c r="R1792" s="75"/>
      <c r="S1792" s="71"/>
    </row>
    <row r="1793" spans="1:19" x14ac:dyDescent="0.15">
      <c r="A1793" s="68"/>
      <c r="B1793" s="82"/>
      <c r="C1793" s="70"/>
      <c r="D1793" s="69"/>
      <c r="E1793" s="70"/>
      <c r="F1793" s="70"/>
      <c r="G1793" s="70"/>
      <c r="H1793" s="70"/>
      <c r="I1793" s="69"/>
      <c r="J1793" s="71"/>
      <c r="K1793" s="72"/>
      <c r="L1793" s="73"/>
      <c r="M1793" s="74"/>
      <c r="N1793" s="74"/>
      <c r="O1793" s="73"/>
      <c r="P1793" s="70"/>
      <c r="Q1793" s="70"/>
      <c r="R1793" s="75"/>
      <c r="S1793" s="71"/>
    </row>
    <row r="1794" spans="1:19" x14ac:dyDescent="0.15">
      <c r="A1794" s="68"/>
      <c r="B1794" s="82"/>
      <c r="C1794" s="70"/>
      <c r="D1794" s="69"/>
      <c r="E1794" s="70"/>
      <c r="F1794" s="70"/>
      <c r="G1794" s="70"/>
      <c r="H1794" s="70"/>
      <c r="I1794" s="69"/>
      <c r="J1794" s="71"/>
      <c r="K1794" s="72"/>
      <c r="L1794" s="73"/>
      <c r="M1794" s="74"/>
      <c r="N1794" s="74"/>
      <c r="O1794" s="73"/>
      <c r="P1794" s="70"/>
      <c r="Q1794" s="70"/>
      <c r="R1794" s="75"/>
      <c r="S1794" s="71"/>
    </row>
    <row r="1795" spans="1:19" x14ac:dyDescent="0.15">
      <c r="A1795" s="68"/>
      <c r="B1795" s="82"/>
      <c r="C1795" s="70"/>
      <c r="D1795" s="69"/>
      <c r="E1795" s="70"/>
      <c r="F1795" s="70"/>
      <c r="G1795" s="70"/>
      <c r="H1795" s="70"/>
      <c r="I1795" s="69"/>
      <c r="J1795" s="71"/>
      <c r="K1795" s="72"/>
      <c r="L1795" s="73"/>
      <c r="M1795" s="74"/>
      <c r="N1795" s="74"/>
      <c r="O1795" s="73"/>
      <c r="P1795" s="70"/>
      <c r="Q1795" s="70"/>
      <c r="R1795" s="75"/>
      <c r="S1795" s="71"/>
    </row>
    <row r="1796" spans="1:19" x14ac:dyDescent="0.15">
      <c r="A1796" s="68"/>
      <c r="B1796" s="82"/>
      <c r="C1796" s="70"/>
      <c r="D1796" s="69"/>
      <c r="E1796" s="70"/>
      <c r="F1796" s="70"/>
      <c r="G1796" s="70"/>
      <c r="H1796" s="70"/>
      <c r="I1796" s="69"/>
      <c r="J1796" s="71"/>
      <c r="K1796" s="72"/>
      <c r="L1796" s="73"/>
      <c r="M1796" s="74"/>
      <c r="N1796" s="74"/>
      <c r="O1796" s="73"/>
      <c r="P1796" s="70"/>
      <c r="Q1796" s="70"/>
      <c r="R1796" s="75"/>
      <c r="S1796" s="71"/>
    </row>
    <row r="1797" spans="1:19" x14ac:dyDescent="0.15">
      <c r="A1797" s="68"/>
      <c r="B1797" s="82"/>
      <c r="C1797" s="70"/>
      <c r="D1797" s="69"/>
      <c r="E1797" s="70"/>
      <c r="F1797" s="70"/>
      <c r="G1797" s="70"/>
      <c r="H1797" s="70"/>
      <c r="I1797" s="69"/>
      <c r="J1797" s="71"/>
      <c r="K1797" s="72"/>
      <c r="L1797" s="73"/>
      <c r="M1797" s="74"/>
      <c r="N1797" s="74"/>
      <c r="O1797" s="73"/>
      <c r="P1797" s="70"/>
      <c r="Q1797" s="70"/>
      <c r="R1797" s="75"/>
      <c r="S1797" s="71"/>
    </row>
    <row r="1798" spans="1:19" x14ac:dyDescent="0.15">
      <c r="A1798" s="68"/>
      <c r="B1798" s="82"/>
      <c r="C1798" s="70"/>
      <c r="D1798" s="69"/>
      <c r="E1798" s="70"/>
      <c r="F1798" s="70"/>
      <c r="G1798" s="70"/>
      <c r="H1798" s="70"/>
      <c r="I1798" s="69"/>
      <c r="J1798" s="71"/>
      <c r="K1798" s="72"/>
      <c r="L1798" s="73"/>
      <c r="M1798" s="74"/>
      <c r="N1798" s="74"/>
      <c r="O1798" s="73"/>
      <c r="P1798" s="70"/>
      <c r="Q1798" s="70"/>
      <c r="R1798" s="75"/>
      <c r="S1798" s="71"/>
    </row>
    <row r="1799" spans="1:19" x14ac:dyDescent="0.15">
      <c r="A1799" s="68"/>
      <c r="B1799" s="82"/>
      <c r="C1799" s="70"/>
      <c r="D1799" s="69"/>
      <c r="E1799" s="70"/>
      <c r="F1799" s="70"/>
      <c r="G1799" s="70"/>
      <c r="H1799" s="70"/>
      <c r="I1799" s="69"/>
      <c r="J1799" s="71"/>
      <c r="K1799" s="72"/>
      <c r="L1799" s="73"/>
      <c r="M1799" s="74"/>
      <c r="N1799" s="74"/>
      <c r="O1799" s="73"/>
      <c r="P1799" s="70"/>
      <c r="Q1799" s="70"/>
      <c r="R1799" s="75"/>
      <c r="S1799" s="71"/>
    </row>
    <row r="1800" spans="1:19" x14ac:dyDescent="0.15">
      <c r="A1800" s="68"/>
      <c r="B1800" s="82"/>
      <c r="C1800" s="70"/>
      <c r="D1800" s="69"/>
      <c r="E1800" s="70"/>
      <c r="F1800" s="70"/>
      <c r="G1800" s="70"/>
      <c r="H1800" s="70"/>
      <c r="I1800" s="69"/>
      <c r="J1800" s="71"/>
      <c r="K1800" s="72"/>
      <c r="L1800" s="73"/>
      <c r="M1800" s="74"/>
      <c r="N1800" s="74"/>
      <c r="O1800" s="73"/>
      <c r="P1800" s="70"/>
      <c r="Q1800" s="70"/>
      <c r="R1800" s="75"/>
      <c r="S1800" s="71"/>
    </row>
    <row r="1801" spans="1:19" x14ac:dyDescent="0.15">
      <c r="A1801" s="68"/>
      <c r="B1801" s="82"/>
      <c r="C1801" s="70"/>
      <c r="D1801" s="69"/>
      <c r="E1801" s="70"/>
      <c r="F1801" s="70"/>
      <c r="G1801" s="70"/>
      <c r="H1801" s="70"/>
      <c r="I1801" s="69"/>
      <c r="J1801" s="71"/>
      <c r="K1801" s="72"/>
      <c r="L1801" s="73"/>
      <c r="M1801" s="74"/>
      <c r="N1801" s="74"/>
      <c r="O1801" s="73"/>
      <c r="P1801" s="70"/>
      <c r="Q1801" s="70"/>
      <c r="R1801" s="75"/>
      <c r="S1801" s="71"/>
    </row>
    <row r="1802" spans="1:19" x14ac:dyDescent="0.15">
      <c r="A1802" s="68"/>
      <c r="B1802" s="82"/>
      <c r="C1802" s="70"/>
      <c r="D1802" s="69"/>
      <c r="E1802" s="70"/>
      <c r="F1802" s="70"/>
      <c r="G1802" s="70"/>
      <c r="H1802" s="70"/>
      <c r="I1802" s="69"/>
      <c r="J1802" s="71"/>
      <c r="K1802" s="72"/>
      <c r="L1802" s="73"/>
      <c r="M1802" s="74"/>
      <c r="N1802" s="74"/>
      <c r="O1802" s="73"/>
      <c r="P1802" s="70"/>
      <c r="Q1802" s="70"/>
      <c r="R1802" s="75"/>
      <c r="S1802" s="71"/>
    </row>
    <row r="1803" spans="1:19" x14ac:dyDescent="0.15">
      <c r="A1803" s="68"/>
      <c r="B1803" s="82"/>
      <c r="C1803" s="70"/>
      <c r="D1803" s="69"/>
      <c r="E1803" s="70"/>
      <c r="F1803" s="70"/>
      <c r="G1803" s="70"/>
      <c r="H1803" s="70"/>
      <c r="I1803" s="69"/>
      <c r="J1803" s="71"/>
      <c r="K1803" s="72"/>
      <c r="L1803" s="73"/>
      <c r="M1803" s="74"/>
      <c r="N1803" s="74"/>
      <c r="O1803" s="73"/>
      <c r="P1803" s="70"/>
      <c r="Q1803" s="70"/>
      <c r="R1803" s="75"/>
      <c r="S1803" s="71"/>
    </row>
    <row r="1804" spans="1:19" x14ac:dyDescent="0.15">
      <c r="A1804" s="68"/>
      <c r="B1804" s="82"/>
      <c r="C1804" s="70"/>
      <c r="D1804" s="69"/>
      <c r="E1804" s="70"/>
      <c r="F1804" s="70"/>
      <c r="G1804" s="70"/>
      <c r="H1804" s="70"/>
      <c r="I1804" s="69"/>
      <c r="J1804" s="71"/>
      <c r="K1804" s="72"/>
      <c r="L1804" s="73"/>
      <c r="M1804" s="74"/>
      <c r="N1804" s="74"/>
      <c r="O1804" s="73"/>
      <c r="P1804" s="70"/>
      <c r="Q1804" s="70"/>
      <c r="R1804" s="75"/>
      <c r="S1804" s="71"/>
    </row>
    <row r="1805" spans="1:19" x14ac:dyDescent="0.15">
      <c r="A1805" s="68"/>
      <c r="B1805" s="82"/>
      <c r="C1805" s="70"/>
      <c r="D1805" s="69"/>
      <c r="E1805" s="70"/>
      <c r="F1805" s="70"/>
      <c r="G1805" s="70"/>
      <c r="H1805" s="70"/>
      <c r="I1805" s="69"/>
      <c r="J1805" s="71"/>
      <c r="K1805" s="72"/>
      <c r="L1805" s="73"/>
      <c r="M1805" s="74"/>
      <c r="N1805" s="74"/>
      <c r="O1805" s="73"/>
      <c r="P1805" s="70"/>
      <c r="Q1805" s="70"/>
      <c r="R1805" s="75"/>
      <c r="S1805" s="71"/>
    </row>
    <row r="1806" spans="1:19" x14ac:dyDescent="0.15">
      <c r="A1806" s="68"/>
      <c r="B1806" s="82"/>
      <c r="C1806" s="70"/>
      <c r="D1806" s="69"/>
      <c r="E1806" s="70"/>
      <c r="F1806" s="70"/>
      <c r="G1806" s="70"/>
      <c r="H1806" s="70"/>
      <c r="I1806" s="69"/>
      <c r="J1806" s="71"/>
      <c r="K1806" s="72"/>
      <c r="L1806" s="73"/>
      <c r="M1806" s="74"/>
      <c r="N1806" s="74"/>
      <c r="O1806" s="73"/>
      <c r="P1806" s="70"/>
      <c r="Q1806" s="70"/>
      <c r="R1806" s="75"/>
      <c r="S1806" s="71"/>
    </row>
    <row r="1807" spans="1:19" x14ac:dyDescent="0.15">
      <c r="A1807" s="68"/>
      <c r="B1807" s="82"/>
      <c r="C1807" s="70"/>
      <c r="D1807" s="69"/>
      <c r="E1807" s="70"/>
      <c r="F1807" s="70"/>
      <c r="G1807" s="70"/>
      <c r="H1807" s="70"/>
      <c r="I1807" s="69"/>
      <c r="J1807" s="71"/>
      <c r="K1807" s="72"/>
      <c r="L1807" s="73"/>
      <c r="M1807" s="74"/>
      <c r="N1807" s="74"/>
      <c r="O1807" s="73"/>
      <c r="P1807" s="70"/>
      <c r="Q1807" s="70"/>
      <c r="R1807" s="75"/>
      <c r="S1807" s="71"/>
    </row>
    <row r="1808" spans="1:19" x14ac:dyDescent="0.15">
      <c r="A1808" s="68"/>
      <c r="B1808" s="82"/>
      <c r="C1808" s="70"/>
      <c r="D1808" s="69"/>
      <c r="E1808" s="70"/>
      <c r="F1808" s="70"/>
      <c r="G1808" s="70"/>
      <c r="H1808" s="70"/>
      <c r="I1808" s="69"/>
      <c r="J1808" s="71"/>
      <c r="K1808" s="72"/>
      <c r="L1808" s="73"/>
      <c r="M1808" s="74"/>
      <c r="N1808" s="74"/>
      <c r="O1808" s="73"/>
      <c r="P1808" s="70"/>
      <c r="Q1808" s="70"/>
      <c r="R1808" s="75"/>
      <c r="S1808" s="71"/>
    </row>
    <row r="1809" spans="1:19" x14ac:dyDescent="0.15">
      <c r="A1809" s="68"/>
      <c r="B1809" s="82"/>
      <c r="C1809" s="70"/>
      <c r="D1809" s="69"/>
      <c r="E1809" s="70"/>
      <c r="F1809" s="70"/>
      <c r="G1809" s="70"/>
      <c r="H1809" s="70"/>
      <c r="I1809" s="69"/>
      <c r="J1809" s="71"/>
      <c r="K1809" s="72"/>
      <c r="L1809" s="73"/>
      <c r="M1809" s="74"/>
      <c r="N1809" s="74"/>
      <c r="O1809" s="73"/>
      <c r="P1809" s="70"/>
      <c r="Q1809" s="70"/>
      <c r="R1809" s="75"/>
      <c r="S1809" s="71"/>
    </row>
    <row r="1810" spans="1:19" x14ac:dyDescent="0.15">
      <c r="A1810" s="68"/>
      <c r="B1810" s="82"/>
      <c r="C1810" s="70"/>
      <c r="D1810" s="69"/>
      <c r="E1810" s="70"/>
      <c r="F1810" s="70"/>
      <c r="G1810" s="70"/>
      <c r="H1810" s="70"/>
      <c r="I1810" s="69"/>
      <c r="J1810" s="71"/>
      <c r="K1810" s="72"/>
      <c r="L1810" s="73"/>
      <c r="M1810" s="74"/>
      <c r="N1810" s="74"/>
      <c r="O1810" s="73"/>
      <c r="P1810" s="70"/>
      <c r="Q1810" s="70"/>
      <c r="R1810" s="75"/>
      <c r="S1810" s="71"/>
    </row>
    <row r="1811" spans="1:19" x14ac:dyDescent="0.15">
      <c r="A1811" s="68"/>
      <c r="B1811" s="82"/>
      <c r="C1811" s="70"/>
      <c r="D1811" s="69"/>
      <c r="E1811" s="70"/>
      <c r="F1811" s="70"/>
      <c r="G1811" s="70"/>
      <c r="H1811" s="70"/>
      <c r="I1811" s="69"/>
      <c r="J1811" s="71"/>
      <c r="K1811" s="72"/>
      <c r="L1811" s="73"/>
      <c r="M1811" s="74"/>
      <c r="N1811" s="74"/>
      <c r="O1811" s="73"/>
      <c r="P1811" s="70"/>
      <c r="Q1811" s="70"/>
      <c r="R1811" s="75"/>
      <c r="S1811" s="71"/>
    </row>
    <row r="1812" spans="1:19" x14ac:dyDescent="0.15">
      <c r="A1812" s="68"/>
      <c r="B1812" s="82"/>
      <c r="C1812" s="70"/>
      <c r="D1812" s="69"/>
      <c r="E1812" s="70"/>
      <c r="F1812" s="70"/>
      <c r="G1812" s="70"/>
      <c r="H1812" s="70"/>
      <c r="I1812" s="69"/>
      <c r="J1812" s="71"/>
      <c r="K1812" s="72"/>
      <c r="L1812" s="73"/>
      <c r="M1812" s="74"/>
      <c r="N1812" s="74"/>
      <c r="O1812" s="73"/>
      <c r="P1812" s="70"/>
      <c r="Q1812" s="70"/>
      <c r="R1812" s="75"/>
      <c r="S1812" s="71"/>
    </row>
    <row r="1813" spans="1:19" x14ac:dyDescent="0.15">
      <c r="A1813" s="68"/>
      <c r="B1813" s="82"/>
      <c r="C1813" s="70"/>
      <c r="D1813" s="69"/>
      <c r="E1813" s="70"/>
      <c r="F1813" s="70"/>
      <c r="G1813" s="70"/>
      <c r="H1813" s="70"/>
      <c r="I1813" s="69"/>
      <c r="J1813" s="71"/>
      <c r="K1813" s="72"/>
      <c r="L1813" s="73"/>
      <c r="M1813" s="74"/>
      <c r="N1813" s="74"/>
      <c r="O1813" s="73"/>
      <c r="P1813" s="70"/>
      <c r="Q1813" s="70"/>
      <c r="R1813" s="75"/>
      <c r="S1813" s="71"/>
    </row>
    <row r="1814" spans="1:19" x14ac:dyDescent="0.15">
      <c r="A1814" s="68"/>
      <c r="B1814" s="82"/>
      <c r="C1814" s="70"/>
      <c r="D1814" s="69"/>
      <c r="E1814" s="70"/>
      <c r="F1814" s="70"/>
      <c r="G1814" s="70"/>
      <c r="H1814" s="70"/>
      <c r="I1814" s="69"/>
      <c r="J1814" s="71"/>
      <c r="K1814" s="72"/>
      <c r="L1814" s="73"/>
      <c r="M1814" s="74"/>
      <c r="N1814" s="74"/>
      <c r="O1814" s="73"/>
      <c r="P1814" s="70"/>
      <c r="Q1814" s="70"/>
      <c r="R1814" s="75"/>
      <c r="S1814" s="71"/>
    </row>
    <row r="1815" spans="1:19" x14ac:dyDescent="0.15">
      <c r="A1815" s="68"/>
      <c r="B1815" s="82"/>
      <c r="C1815" s="70"/>
      <c r="D1815" s="69"/>
      <c r="E1815" s="70"/>
      <c r="F1815" s="70"/>
      <c r="G1815" s="70"/>
      <c r="H1815" s="70"/>
      <c r="I1815" s="69"/>
      <c r="J1815" s="71"/>
      <c r="K1815" s="72"/>
      <c r="L1815" s="73"/>
      <c r="M1815" s="74"/>
      <c r="N1815" s="74"/>
      <c r="O1815" s="73"/>
      <c r="P1815" s="70"/>
      <c r="Q1815" s="70"/>
      <c r="R1815" s="75"/>
      <c r="S1815" s="71"/>
    </row>
    <row r="1816" spans="1:19" x14ac:dyDescent="0.15">
      <c r="A1816" s="68"/>
      <c r="B1816" s="82"/>
      <c r="C1816" s="70"/>
      <c r="D1816" s="69"/>
      <c r="E1816" s="70"/>
      <c r="F1816" s="70"/>
      <c r="G1816" s="70"/>
      <c r="H1816" s="70"/>
      <c r="I1816" s="69"/>
      <c r="J1816" s="71"/>
      <c r="K1816" s="72"/>
      <c r="L1816" s="73"/>
      <c r="M1816" s="74"/>
      <c r="N1816" s="74"/>
      <c r="O1816" s="73"/>
      <c r="P1816" s="70"/>
      <c r="Q1816" s="70"/>
      <c r="R1816" s="75"/>
      <c r="S1816" s="71"/>
    </row>
    <row r="1817" spans="1:19" x14ac:dyDescent="0.15">
      <c r="A1817" s="68"/>
      <c r="B1817" s="82"/>
      <c r="C1817" s="70"/>
      <c r="D1817" s="69"/>
      <c r="E1817" s="70"/>
      <c r="F1817" s="70"/>
      <c r="G1817" s="70"/>
      <c r="H1817" s="70"/>
      <c r="I1817" s="69"/>
      <c r="J1817" s="71"/>
      <c r="K1817" s="72"/>
      <c r="L1817" s="73"/>
      <c r="M1817" s="74"/>
      <c r="N1817" s="74"/>
      <c r="O1817" s="73"/>
      <c r="P1817" s="70"/>
      <c r="Q1817" s="70"/>
      <c r="R1817" s="75"/>
      <c r="S1817" s="71"/>
    </row>
    <row r="1818" spans="1:19" x14ac:dyDescent="0.15">
      <c r="A1818" s="68"/>
      <c r="B1818" s="82"/>
      <c r="C1818" s="70"/>
      <c r="D1818" s="69"/>
      <c r="E1818" s="70"/>
      <c r="F1818" s="70"/>
      <c r="G1818" s="70"/>
      <c r="H1818" s="70"/>
      <c r="I1818" s="69"/>
      <c r="J1818" s="71"/>
      <c r="K1818" s="72"/>
      <c r="L1818" s="73"/>
      <c r="M1818" s="74"/>
      <c r="N1818" s="74"/>
      <c r="O1818" s="73"/>
      <c r="P1818" s="70"/>
      <c r="Q1818" s="70"/>
      <c r="R1818" s="75"/>
      <c r="S1818" s="71"/>
    </row>
    <row r="1819" spans="1:19" x14ac:dyDescent="0.15">
      <c r="A1819" s="68"/>
      <c r="B1819" s="82"/>
      <c r="C1819" s="70"/>
      <c r="D1819" s="69"/>
      <c r="E1819" s="70"/>
      <c r="F1819" s="70"/>
      <c r="G1819" s="70"/>
      <c r="H1819" s="70"/>
      <c r="I1819" s="69"/>
      <c r="J1819" s="71"/>
      <c r="K1819" s="72"/>
      <c r="L1819" s="73"/>
      <c r="M1819" s="74"/>
      <c r="N1819" s="74"/>
      <c r="O1819" s="73"/>
      <c r="P1819" s="70"/>
      <c r="Q1819" s="70"/>
      <c r="R1819" s="75"/>
      <c r="S1819" s="71"/>
    </row>
    <row r="1820" spans="1:19" x14ac:dyDescent="0.15">
      <c r="A1820" s="68"/>
      <c r="B1820" s="82"/>
      <c r="C1820" s="70"/>
      <c r="D1820" s="69"/>
      <c r="E1820" s="70"/>
      <c r="F1820" s="70"/>
      <c r="G1820" s="70"/>
      <c r="H1820" s="70"/>
      <c r="I1820" s="69"/>
      <c r="J1820" s="71"/>
      <c r="K1820" s="72"/>
      <c r="L1820" s="73"/>
      <c r="M1820" s="74"/>
      <c r="N1820" s="74"/>
      <c r="O1820" s="73"/>
      <c r="P1820" s="70"/>
      <c r="Q1820" s="70"/>
      <c r="R1820" s="75"/>
      <c r="S1820" s="71"/>
    </row>
    <row r="1821" spans="1:19" x14ac:dyDescent="0.15">
      <c r="A1821" s="68"/>
      <c r="B1821" s="82"/>
      <c r="C1821" s="70"/>
      <c r="D1821" s="69"/>
      <c r="E1821" s="70"/>
      <c r="F1821" s="70"/>
      <c r="G1821" s="70"/>
      <c r="H1821" s="70"/>
      <c r="I1821" s="69"/>
      <c r="J1821" s="71"/>
      <c r="K1821" s="72"/>
      <c r="L1821" s="73"/>
      <c r="M1821" s="74"/>
      <c r="N1821" s="74"/>
      <c r="O1821" s="73"/>
      <c r="P1821" s="70"/>
      <c r="Q1821" s="70"/>
      <c r="R1821" s="75"/>
      <c r="S1821" s="71"/>
    </row>
    <row r="1822" spans="1:19" x14ac:dyDescent="0.15">
      <c r="A1822" s="68"/>
      <c r="B1822" s="82"/>
      <c r="C1822" s="70"/>
      <c r="D1822" s="69"/>
      <c r="E1822" s="70"/>
      <c r="F1822" s="70"/>
      <c r="G1822" s="70"/>
      <c r="H1822" s="70"/>
      <c r="I1822" s="69"/>
      <c r="J1822" s="71"/>
      <c r="K1822" s="72"/>
      <c r="L1822" s="73"/>
      <c r="M1822" s="74"/>
      <c r="N1822" s="74"/>
      <c r="O1822" s="73"/>
      <c r="P1822" s="70"/>
      <c r="Q1822" s="70"/>
      <c r="R1822" s="75"/>
      <c r="S1822" s="71"/>
    </row>
    <row r="1823" spans="1:19" x14ac:dyDescent="0.15">
      <c r="A1823" s="68"/>
      <c r="B1823" s="82"/>
      <c r="C1823" s="70"/>
      <c r="D1823" s="69"/>
      <c r="E1823" s="70"/>
      <c r="F1823" s="70"/>
      <c r="G1823" s="70"/>
      <c r="H1823" s="70"/>
      <c r="I1823" s="69"/>
      <c r="J1823" s="71"/>
      <c r="K1823" s="72"/>
      <c r="L1823" s="73"/>
      <c r="M1823" s="74"/>
      <c r="N1823" s="74"/>
      <c r="O1823" s="73"/>
      <c r="P1823" s="70"/>
      <c r="Q1823" s="70"/>
      <c r="R1823" s="75"/>
      <c r="S1823" s="71"/>
    </row>
    <row r="1824" spans="1:19" x14ac:dyDescent="0.15">
      <c r="A1824" s="68"/>
      <c r="B1824" s="82"/>
      <c r="C1824" s="70"/>
      <c r="D1824" s="69"/>
      <c r="E1824" s="70"/>
      <c r="F1824" s="70"/>
      <c r="G1824" s="70"/>
      <c r="H1824" s="70"/>
      <c r="I1824" s="69"/>
      <c r="J1824" s="71"/>
      <c r="K1824" s="72"/>
      <c r="L1824" s="73"/>
      <c r="M1824" s="74"/>
      <c r="N1824" s="74"/>
      <c r="O1824" s="73"/>
      <c r="P1824" s="70"/>
      <c r="Q1824" s="70"/>
      <c r="R1824" s="75"/>
      <c r="S1824" s="71"/>
    </row>
    <row r="1825" spans="1:19" x14ac:dyDescent="0.15">
      <c r="A1825" s="68"/>
      <c r="B1825" s="82"/>
      <c r="C1825" s="70"/>
      <c r="D1825" s="69"/>
      <c r="E1825" s="70"/>
      <c r="F1825" s="70"/>
      <c r="G1825" s="70"/>
      <c r="H1825" s="70"/>
      <c r="I1825" s="69"/>
      <c r="J1825" s="71"/>
      <c r="K1825" s="72"/>
      <c r="L1825" s="73"/>
      <c r="M1825" s="74"/>
      <c r="N1825" s="74"/>
      <c r="O1825" s="73"/>
      <c r="P1825" s="70"/>
      <c r="Q1825" s="70"/>
      <c r="R1825" s="75"/>
      <c r="S1825" s="71"/>
    </row>
    <row r="1826" spans="1:19" x14ac:dyDescent="0.15">
      <c r="A1826" s="68"/>
      <c r="B1826" s="82"/>
      <c r="C1826" s="70"/>
      <c r="D1826" s="69"/>
      <c r="E1826" s="70"/>
      <c r="F1826" s="70"/>
      <c r="G1826" s="70"/>
      <c r="H1826" s="70"/>
      <c r="I1826" s="69"/>
      <c r="J1826" s="71"/>
      <c r="K1826" s="72"/>
      <c r="L1826" s="73"/>
      <c r="M1826" s="74"/>
      <c r="N1826" s="74"/>
      <c r="O1826" s="73"/>
      <c r="P1826" s="70"/>
      <c r="Q1826" s="70"/>
      <c r="R1826" s="75"/>
      <c r="S1826" s="71"/>
    </row>
    <row r="1827" spans="1:19" x14ac:dyDescent="0.15">
      <c r="A1827" s="68"/>
      <c r="B1827" s="82"/>
      <c r="C1827" s="70"/>
      <c r="D1827" s="69"/>
      <c r="E1827" s="70"/>
      <c r="F1827" s="70"/>
      <c r="G1827" s="70"/>
      <c r="H1827" s="70"/>
      <c r="I1827" s="69"/>
      <c r="J1827" s="71"/>
      <c r="K1827" s="72"/>
      <c r="L1827" s="73"/>
      <c r="M1827" s="74"/>
      <c r="N1827" s="74"/>
      <c r="O1827" s="73"/>
      <c r="P1827" s="70"/>
      <c r="Q1827" s="70"/>
      <c r="R1827" s="75"/>
      <c r="S1827" s="71"/>
    </row>
    <row r="1828" spans="1:19" x14ac:dyDescent="0.15">
      <c r="A1828" s="68"/>
      <c r="B1828" s="82"/>
      <c r="C1828" s="70"/>
      <c r="D1828" s="69"/>
      <c r="E1828" s="70"/>
      <c r="F1828" s="70"/>
      <c r="G1828" s="70"/>
      <c r="H1828" s="70"/>
      <c r="I1828" s="69"/>
      <c r="J1828" s="71"/>
      <c r="K1828" s="72"/>
      <c r="L1828" s="73"/>
      <c r="M1828" s="74"/>
      <c r="N1828" s="74"/>
      <c r="O1828" s="73"/>
      <c r="P1828" s="70"/>
      <c r="Q1828" s="70"/>
      <c r="R1828" s="75"/>
      <c r="S1828" s="71"/>
    </row>
    <row r="1829" spans="1:19" x14ac:dyDescent="0.15">
      <c r="A1829" s="68"/>
      <c r="B1829" s="82"/>
      <c r="C1829" s="70"/>
      <c r="D1829" s="69"/>
      <c r="E1829" s="70"/>
      <c r="F1829" s="70"/>
      <c r="G1829" s="70"/>
      <c r="H1829" s="70"/>
      <c r="I1829" s="69"/>
      <c r="J1829" s="71"/>
      <c r="K1829" s="72"/>
      <c r="L1829" s="73"/>
      <c r="M1829" s="74"/>
      <c r="N1829" s="74"/>
      <c r="O1829" s="73"/>
      <c r="P1829" s="70"/>
      <c r="Q1829" s="70"/>
      <c r="R1829" s="75"/>
      <c r="S1829" s="71"/>
    </row>
    <row r="1830" spans="1:19" x14ac:dyDescent="0.15">
      <c r="A1830" s="68"/>
      <c r="B1830" s="82"/>
      <c r="C1830" s="70"/>
      <c r="D1830" s="69"/>
      <c r="E1830" s="70"/>
      <c r="F1830" s="70"/>
      <c r="G1830" s="70"/>
      <c r="H1830" s="70"/>
      <c r="I1830" s="69"/>
      <c r="J1830" s="71"/>
      <c r="K1830" s="72"/>
      <c r="L1830" s="73"/>
      <c r="M1830" s="74"/>
      <c r="N1830" s="74"/>
      <c r="O1830" s="73"/>
      <c r="P1830" s="70"/>
      <c r="Q1830" s="70"/>
      <c r="R1830" s="75"/>
      <c r="S1830" s="71"/>
    </row>
    <row r="1831" spans="1:19" x14ac:dyDescent="0.15">
      <c r="A1831" s="68"/>
      <c r="B1831" s="82"/>
      <c r="C1831" s="70"/>
      <c r="D1831" s="69"/>
      <c r="E1831" s="70"/>
      <c r="F1831" s="70"/>
      <c r="G1831" s="70"/>
      <c r="H1831" s="70"/>
      <c r="I1831" s="69"/>
      <c r="J1831" s="71"/>
      <c r="K1831" s="72"/>
      <c r="L1831" s="73"/>
      <c r="M1831" s="74"/>
      <c r="N1831" s="74"/>
      <c r="O1831" s="73"/>
      <c r="P1831" s="70"/>
      <c r="Q1831" s="70"/>
      <c r="R1831" s="75"/>
      <c r="S1831" s="71"/>
    </row>
    <row r="1832" spans="1:19" x14ac:dyDescent="0.15">
      <c r="A1832" s="68"/>
      <c r="B1832" s="82"/>
      <c r="C1832" s="70"/>
      <c r="D1832" s="69"/>
      <c r="E1832" s="70"/>
      <c r="F1832" s="70"/>
      <c r="G1832" s="70"/>
      <c r="H1832" s="70"/>
      <c r="I1832" s="69"/>
      <c r="J1832" s="71"/>
      <c r="K1832" s="72"/>
      <c r="L1832" s="73"/>
      <c r="M1832" s="74"/>
      <c r="N1832" s="74"/>
      <c r="O1832" s="73"/>
      <c r="P1832" s="70"/>
      <c r="Q1832" s="70"/>
      <c r="R1832" s="75"/>
      <c r="S1832" s="71"/>
    </row>
    <row r="1833" spans="1:19" x14ac:dyDescent="0.15">
      <c r="A1833" s="68"/>
      <c r="B1833" s="82"/>
      <c r="C1833" s="70"/>
      <c r="D1833" s="69"/>
      <c r="E1833" s="70"/>
      <c r="F1833" s="70"/>
      <c r="G1833" s="70"/>
      <c r="H1833" s="70"/>
      <c r="I1833" s="69"/>
      <c r="J1833" s="71"/>
      <c r="K1833" s="72"/>
      <c r="L1833" s="73"/>
      <c r="M1833" s="74"/>
      <c r="N1833" s="74"/>
      <c r="O1833" s="73"/>
      <c r="P1833" s="70"/>
      <c r="Q1833" s="70"/>
      <c r="R1833" s="75"/>
      <c r="S1833" s="71"/>
    </row>
    <row r="1834" spans="1:19" x14ac:dyDescent="0.15">
      <c r="A1834" s="68"/>
      <c r="B1834" s="82"/>
      <c r="C1834" s="70"/>
      <c r="D1834" s="69"/>
      <c r="E1834" s="70"/>
      <c r="F1834" s="70"/>
      <c r="G1834" s="70"/>
      <c r="H1834" s="70"/>
      <c r="I1834" s="69"/>
      <c r="J1834" s="71"/>
      <c r="K1834" s="72"/>
      <c r="L1834" s="73"/>
      <c r="M1834" s="74"/>
      <c r="N1834" s="74"/>
      <c r="O1834" s="73"/>
      <c r="P1834" s="70"/>
      <c r="Q1834" s="70"/>
      <c r="R1834" s="75"/>
      <c r="S1834" s="71"/>
    </row>
    <row r="1835" spans="1:19" x14ac:dyDescent="0.15">
      <c r="A1835" s="68"/>
      <c r="B1835" s="82"/>
      <c r="C1835" s="70"/>
      <c r="D1835" s="69"/>
      <c r="E1835" s="70"/>
      <c r="F1835" s="70"/>
      <c r="G1835" s="70"/>
      <c r="H1835" s="70"/>
      <c r="I1835" s="69"/>
      <c r="J1835" s="71"/>
      <c r="K1835" s="72"/>
      <c r="L1835" s="73"/>
      <c r="M1835" s="74"/>
      <c r="N1835" s="74"/>
      <c r="O1835" s="73"/>
      <c r="P1835" s="70"/>
      <c r="Q1835" s="70"/>
      <c r="R1835" s="75"/>
      <c r="S1835" s="71"/>
    </row>
    <row r="1836" spans="1:19" x14ac:dyDescent="0.15">
      <c r="A1836" s="68"/>
      <c r="B1836" s="82"/>
      <c r="C1836" s="70"/>
      <c r="D1836" s="69"/>
      <c r="E1836" s="70"/>
      <c r="F1836" s="70"/>
      <c r="G1836" s="70"/>
      <c r="H1836" s="70"/>
      <c r="I1836" s="69"/>
      <c r="J1836" s="71"/>
      <c r="K1836" s="72"/>
      <c r="L1836" s="73"/>
      <c r="M1836" s="74"/>
      <c r="N1836" s="74"/>
      <c r="O1836" s="73"/>
      <c r="P1836" s="70"/>
      <c r="Q1836" s="70"/>
      <c r="R1836" s="75"/>
      <c r="S1836" s="71"/>
    </row>
    <row r="1837" spans="1:19" x14ac:dyDescent="0.15">
      <c r="A1837" s="59"/>
      <c r="B1837" s="13"/>
      <c r="C1837" s="12"/>
      <c r="D1837" s="11"/>
      <c r="E1837" s="12"/>
      <c r="F1837" s="12"/>
      <c r="G1837" s="12"/>
      <c r="H1837" s="12"/>
      <c r="I1837" s="11"/>
      <c r="J1837" s="61"/>
      <c r="K1837" s="3"/>
      <c r="L1837" s="14"/>
      <c r="M1837" s="10"/>
      <c r="N1837" s="10"/>
      <c r="O1837" s="14"/>
      <c r="P1837" s="12"/>
      <c r="Q1837" s="2"/>
      <c r="R1837" s="4"/>
      <c r="S1837" s="61"/>
    </row>
    <row r="1838" spans="1:19" x14ac:dyDescent="0.15">
      <c r="A1838" s="59"/>
      <c r="B1838" s="13"/>
      <c r="C1838" s="12"/>
      <c r="D1838" s="11"/>
      <c r="E1838" s="12"/>
      <c r="F1838" s="12"/>
      <c r="G1838" s="12"/>
      <c r="H1838" s="12"/>
      <c r="I1838" s="11"/>
      <c r="J1838" s="61"/>
      <c r="K1838" s="3"/>
      <c r="L1838" s="14"/>
      <c r="M1838" s="10"/>
      <c r="N1838" s="10"/>
      <c r="O1838" s="14"/>
      <c r="P1838" s="12"/>
      <c r="Q1838" s="2"/>
      <c r="R1838" s="4"/>
      <c r="S1838" s="61"/>
    </row>
    <row r="1839" spans="1:19" x14ac:dyDescent="0.15">
      <c r="A1839" s="59"/>
      <c r="B1839" s="13"/>
      <c r="C1839" s="2"/>
      <c r="D1839" s="11"/>
      <c r="E1839" s="12"/>
      <c r="F1839" s="12"/>
      <c r="G1839" s="12"/>
      <c r="H1839" s="12"/>
      <c r="I1839" s="11"/>
      <c r="J1839" s="61"/>
      <c r="K1839" s="3"/>
      <c r="L1839" s="14"/>
      <c r="M1839" s="10"/>
      <c r="N1839" s="10"/>
      <c r="O1839" s="14"/>
      <c r="P1839" s="2"/>
      <c r="Q1839" s="2"/>
      <c r="R1839" s="4"/>
      <c r="S1839" s="61"/>
    </row>
    <row r="1840" spans="1:19" x14ac:dyDescent="0.15">
      <c r="A1840" s="59"/>
      <c r="B1840" s="13"/>
      <c r="C1840" s="2"/>
      <c r="D1840" s="11"/>
      <c r="E1840" s="12"/>
      <c r="F1840" s="12"/>
      <c r="G1840" s="12"/>
      <c r="H1840" s="12"/>
      <c r="I1840" s="11"/>
      <c r="J1840" s="61"/>
      <c r="K1840" s="3"/>
      <c r="L1840" s="14"/>
      <c r="M1840" s="10"/>
      <c r="N1840" s="10"/>
      <c r="O1840" s="14"/>
      <c r="P1840" s="2"/>
      <c r="Q1840" s="2"/>
      <c r="R1840" s="4"/>
      <c r="S1840" s="61"/>
    </row>
    <row r="1841" spans="1:19" x14ac:dyDescent="0.15">
      <c r="A1841" s="59"/>
      <c r="B1841" s="13"/>
      <c r="C1841" s="2"/>
      <c r="D1841" s="11"/>
      <c r="E1841" s="12"/>
      <c r="F1841" s="12"/>
      <c r="G1841" s="12"/>
      <c r="H1841" s="12"/>
      <c r="I1841" s="11"/>
      <c r="J1841" s="61"/>
      <c r="K1841" s="3"/>
      <c r="L1841" s="14"/>
      <c r="M1841" s="10"/>
      <c r="N1841" s="10"/>
      <c r="O1841" s="14"/>
      <c r="P1841" s="2"/>
      <c r="Q1841" s="2"/>
      <c r="R1841" s="4"/>
      <c r="S1841" s="61"/>
    </row>
    <row r="1842" spans="1:19" x14ac:dyDescent="0.15">
      <c r="A1842" s="59"/>
      <c r="B1842" s="13"/>
      <c r="C1842" s="2"/>
      <c r="D1842" s="11"/>
      <c r="E1842" s="12"/>
      <c r="F1842" s="12"/>
      <c r="G1842" s="12"/>
      <c r="H1842" s="12"/>
      <c r="I1842" s="11"/>
      <c r="J1842" s="61"/>
      <c r="K1842" s="3"/>
      <c r="L1842" s="14"/>
      <c r="M1842" s="10"/>
      <c r="N1842" s="10"/>
      <c r="O1842" s="14"/>
      <c r="P1842" s="2"/>
      <c r="Q1842" s="2"/>
      <c r="R1842" s="4"/>
      <c r="S1842" s="61"/>
    </row>
    <row r="1843" spans="1:19" x14ac:dyDescent="0.15">
      <c r="A1843" s="59"/>
      <c r="B1843" s="13"/>
      <c r="C1843" s="2"/>
      <c r="D1843" s="11"/>
      <c r="E1843" s="12"/>
      <c r="F1843" s="12"/>
      <c r="G1843" s="12"/>
      <c r="H1843" s="12"/>
      <c r="I1843" s="11"/>
      <c r="J1843" s="61"/>
      <c r="K1843" s="3"/>
      <c r="L1843" s="14"/>
      <c r="M1843" s="10"/>
      <c r="N1843" s="10"/>
      <c r="O1843" s="14"/>
      <c r="P1843" s="2"/>
      <c r="Q1843" s="2"/>
      <c r="R1843" s="4"/>
      <c r="S1843" s="61"/>
    </row>
    <row r="1844" spans="1:19" x14ac:dyDescent="0.15">
      <c r="A1844" s="59"/>
      <c r="B1844" s="13"/>
      <c r="C1844" s="2"/>
      <c r="D1844" s="11"/>
      <c r="E1844" s="12"/>
      <c r="F1844" s="12"/>
      <c r="G1844" s="12"/>
      <c r="H1844" s="12"/>
      <c r="I1844" s="11"/>
      <c r="J1844" s="61"/>
      <c r="K1844" s="3"/>
      <c r="L1844" s="14"/>
      <c r="M1844" s="10"/>
      <c r="N1844" s="10"/>
      <c r="O1844" s="14"/>
      <c r="P1844" s="2"/>
      <c r="Q1844" s="2"/>
      <c r="R1844" s="4"/>
      <c r="S1844" s="61"/>
    </row>
    <row r="1845" spans="1:19" x14ac:dyDescent="0.15">
      <c r="A1845" s="59"/>
      <c r="B1845" s="13"/>
      <c r="C1845" s="2"/>
      <c r="D1845" s="11"/>
      <c r="E1845" s="12"/>
      <c r="F1845" s="12"/>
      <c r="G1845" s="12"/>
      <c r="H1845" s="12"/>
      <c r="I1845" s="11"/>
      <c r="J1845" s="61"/>
      <c r="K1845" s="3"/>
      <c r="L1845" s="14"/>
      <c r="M1845" s="10"/>
      <c r="N1845" s="10"/>
      <c r="O1845" s="14"/>
      <c r="P1845" s="2"/>
      <c r="Q1845" s="2"/>
      <c r="R1845" s="4"/>
      <c r="S1845" s="61"/>
    </row>
    <row r="1846" spans="1:19" x14ac:dyDescent="0.15">
      <c r="A1846" s="59"/>
      <c r="B1846" s="13"/>
      <c r="C1846" s="2"/>
      <c r="D1846" s="11"/>
      <c r="E1846" s="12"/>
      <c r="F1846" s="12"/>
      <c r="G1846" s="12"/>
      <c r="H1846" s="12"/>
      <c r="I1846" s="11"/>
      <c r="J1846" s="61"/>
      <c r="K1846" s="3"/>
      <c r="L1846" s="14"/>
      <c r="M1846" s="10"/>
      <c r="N1846" s="10"/>
      <c r="O1846" s="14"/>
      <c r="P1846" s="2"/>
      <c r="Q1846" s="2"/>
      <c r="R1846" s="4"/>
      <c r="S1846" s="61"/>
    </row>
    <row r="1847" spans="1:19" x14ac:dyDescent="0.15">
      <c r="A1847" s="59"/>
      <c r="B1847" s="13"/>
      <c r="C1847" s="2"/>
      <c r="D1847" s="11"/>
      <c r="E1847" s="12"/>
      <c r="F1847" s="12"/>
      <c r="G1847" s="12"/>
      <c r="H1847" s="12"/>
      <c r="I1847" s="11"/>
      <c r="J1847" s="61"/>
      <c r="K1847" s="3"/>
      <c r="L1847" s="14"/>
      <c r="M1847" s="10"/>
      <c r="N1847" s="10"/>
      <c r="O1847" s="14"/>
      <c r="P1847" s="2"/>
      <c r="Q1847" s="2"/>
      <c r="R1847" s="4"/>
      <c r="S1847" s="61"/>
    </row>
    <row r="1848" spans="1:19" x14ac:dyDescent="0.15">
      <c r="A1848" s="59"/>
      <c r="B1848" s="13"/>
      <c r="C1848" s="2"/>
      <c r="D1848" s="11"/>
      <c r="E1848" s="12"/>
      <c r="F1848" s="12"/>
      <c r="G1848" s="12"/>
      <c r="H1848" s="12"/>
      <c r="I1848" s="11"/>
      <c r="J1848" s="61"/>
      <c r="K1848" s="3"/>
      <c r="L1848" s="14"/>
      <c r="M1848" s="10"/>
      <c r="N1848" s="10"/>
      <c r="O1848" s="14"/>
      <c r="P1848" s="2"/>
      <c r="Q1848" s="2"/>
      <c r="R1848" s="4"/>
      <c r="S1848" s="61"/>
    </row>
    <row r="1849" spans="1:19" x14ac:dyDescent="0.15">
      <c r="A1849" s="59"/>
      <c r="B1849" s="13"/>
      <c r="C1849" s="2"/>
      <c r="D1849" s="11"/>
      <c r="E1849" s="12"/>
      <c r="F1849" s="12"/>
      <c r="G1849" s="12"/>
      <c r="H1849" s="12"/>
      <c r="I1849" s="11"/>
      <c r="J1849" s="61"/>
      <c r="K1849" s="3"/>
      <c r="L1849" s="14"/>
      <c r="M1849" s="10"/>
      <c r="N1849" s="10"/>
      <c r="O1849" s="14"/>
      <c r="P1849" s="2"/>
      <c r="Q1849" s="2"/>
      <c r="R1849" s="4"/>
      <c r="S1849" s="61"/>
    </row>
    <row r="1850" spans="1:19" x14ac:dyDescent="0.15">
      <c r="A1850" s="59"/>
      <c r="B1850" s="13"/>
      <c r="C1850" s="2"/>
      <c r="D1850" s="11"/>
      <c r="E1850" s="12"/>
      <c r="F1850" s="12"/>
      <c r="G1850" s="12"/>
      <c r="H1850" s="12"/>
      <c r="I1850" s="11"/>
      <c r="J1850" s="61"/>
      <c r="K1850" s="3"/>
      <c r="L1850" s="14"/>
      <c r="M1850" s="10"/>
      <c r="N1850" s="10"/>
      <c r="O1850" s="14"/>
      <c r="P1850" s="2"/>
      <c r="Q1850" s="2"/>
      <c r="R1850" s="4"/>
      <c r="S1850" s="61"/>
    </row>
    <row r="1851" spans="1:19" x14ac:dyDescent="0.15">
      <c r="A1851" s="59"/>
      <c r="B1851" s="13"/>
      <c r="C1851" s="2"/>
      <c r="D1851" s="11"/>
      <c r="E1851" s="12"/>
      <c r="F1851" s="12"/>
      <c r="G1851" s="12"/>
      <c r="H1851" s="12"/>
      <c r="I1851" s="11"/>
      <c r="J1851" s="61"/>
      <c r="K1851" s="3"/>
      <c r="L1851" s="14"/>
      <c r="M1851" s="10"/>
      <c r="N1851" s="10"/>
      <c r="O1851" s="14"/>
      <c r="P1851" s="2"/>
      <c r="Q1851" s="2"/>
      <c r="R1851" s="4"/>
      <c r="S1851" s="61"/>
    </row>
    <row r="1852" spans="1:19" x14ac:dyDescent="0.15">
      <c r="A1852" s="59"/>
      <c r="B1852" s="13"/>
      <c r="C1852" s="2"/>
      <c r="D1852" s="11"/>
      <c r="E1852" s="12"/>
      <c r="F1852" s="12"/>
      <c r="G1852" s="12"/>
      <c r="H1852" s="12"/>
      <c r="I1852" s="11"/>
      <c r="J1852" s="61"/>
      <c r="K1852" s="3"/>
      <c r="L1852" s="14"/>
      <c r="M1852" s="10"/>
      <c r="N1852" s="10"/>
      <c r="O1852" s="14"/>
      <c r="P1852" s="2"/>
      <c r="Q1852" s="2"/>
      <c r="R1852" s="4"/>
      <c r="S1852" s="61"/>
    </row>
    <row r="1853" spans="1:19" x14ac:dyDescent="0.15">
      <c r="A1853" s="59"/>
      <c r="B1853" s="13"/>
      <c r="C1853" s="2"/>
      <c r="D1853" s="11"/>
      <c r="E1853" s="12"/>
      <c r="F1853" s="12"/>
      <c r="G1853" s="12"/>
      <c r="H1853" s="12"/>
      <c r="I1853" s="11"/>
      <c r="J1853" s="61"/>
      <c r="K1853" s="3"/>
      <c r="L1853" s="14"/>
      <c r="M1853" s="10"/>
      <c r="N1853" s="10"/>
      <c r="O1853" s="14"/>
      <c r="P1853" s="2"/>
      <c r="Q1853" s="2"/>
      <c r="R1853" s="4"/>
      <c r="S1853" s="61"/>
    </row>
    <row r="1854" spans="1:19" x14ac:dyDescent="0.15">
      <c r="A1854" s="59"/>
      <c r="B1854" s="13"/>
      <c r="C1854" s="2"/>
      <c r="D1854" s="11"/>
      <c r="E1854" s="12"/>
      <c r="F1854" s="12"/>
      <c r="G1854" s="12"/>
      <c r="H1854" s="12"/>
      <c r="I1854" s="11"/>
      <c r="J1854" s="61"/>
      <c r="K1854" s="3"/>
      <c r="L1854" s="14"/>
      <c r="M1854" s="10"/>
      <c r="N1854" s="10"/>
      <c r="O1854" s="14"/>
      <c r="P1854" s="2"/>
      <c r="Q1854" s="2"/>
      <c r="R1854" s="4"/>
      <c r="S1854" s="61"/>
    </row>
    <row r="1855" spans="1:19" x14ac:dyDescent="0.15">
      <c r="A1855" s="59"/>
      <c r="B1855" s="13"/>
      <c r="C1855" s="2"/>
      <c r="D1855" s="11"/>
      <c r="E1855" s="12"/>
      <c r="F1855" s="12"/>
      <c r="G1855" s="12"/>
      <c r="H1855" s="12"/>
      <c r="I1855" s="11"/>
      <c r="J1855" s="61"/>
      <c r="K1855" s="3"/>
      <c r="L1855" s="14"/>
      <c r="M1855" s="10"/>
      <c r="N1855" s="10"/>
      <c r="O1855" s="14"/>
      <c r="P1855" s="2"/>
      <c r="Q1855" s="2"/>
      <c r="R1855" s="4"/>
      <c r="S1855" s="61"/>
    </row>
    <row r="1856" spans="1:19" x14ac:dyDescent="0.15">
      <c r="A1856" s="59"/>
      <c r="B1856" s="13"/>
      <c r="C1856" s="2"/>
      <c r="D1856" s="11"/>
      <c r="E1856" s="12"/>
      <c r="F1856" s="12"/>
      <c r="G1856" s="12"/>
      <c r="H1856" s="12"/>
      <c r="I1856" s="11"/>
      <c r="J1856" s="61"/>
      <c r="K1856" s="3"/>
      <c r="L1856" s="14"/>
      <c r="M1856" s="10"/>
      <c r="N1856" s="10"/>
      <c r="O1856" s="14"/>
      <c r="P1856" s="2"/>
      <c r="Q1856" s="2"/>
      <c r="R1856" s="4"/>
      <c r="S1856" s="61"/>
    </row>
    <row r="1857" spans="1:19" x14ac:dyDescent="0.15">
      <c r="A1857" s="59"/>
      <c r="B1857" s="13"/>
      <c r="C1857" s="2"/>
      <c r="D1857" s="11"/>
      <c r="E1857" s="12"/>
      <c r="F1857" s="12"/>
      <c r="G1857" s="12"/>
      <c r="H1857" s="12"/>
      <c r="I1857" s="11"/>
      <c r="J1857" s="61"/>
      <c r="K1857" s="3"/>
      <c r="L1857" s="14"/>
      <c r="M1857" s="10"/>
      <c r="N1857" s="10"/>
      <c r="O1857" s="14"/>
      <c r="P1857" s="2"/>
      <c r="Q1857" s="2"/>
      <c r="R1857" s="4"/>
      <c r="S1857" s="61"/>
    </row>
    <row r="1858" spans="1:19" x14ac:dyDescent="0.15">
      <c r="A1858" s="59"/>
      <c r="B1858" s="13"/>
      <c r="C1858" s="2"/>
      <c r="D1858" s="11"/>
      <c r="E1858" s="12"/>
      <c r="F1858" s="12"/>
      <c r="G1858" s="12"/>
      <c r="H1858" s="12"/>
      <c r="I1858" s="11"/>
      <c r="J1858" s="61"/>
      <c r="K1858" s="3"/>
      <c r="L1858" s="14"/>
      <c r="M1858" s="10"/>
      <c r="N1858" s="10"/>
      <c r="O1858" s="14"/>
      <c r="P1858" s="2"/>
      <c r="Q1858" s="2"/>
      <c r="R1858" s="4"/>
      <c r="S1858" s="61"/>
    </row>
    <row r="1859" spans="1:19" x14ac:dyDescent="0.15">
      <c r="A1859" s="59"/>
      <c r="B1859" s="13"/>
      <c r="C1859" s="2"/>
      <c r="D1859" s="11"/>
      <c r="E1859" s="12"/>
      <c r="F1859" s="12"/>
      <c r="G1859" s="12"/>
      <c r="H1859" s="12"/>
      <c r="I1859" s="11"/>
      <c r="J1859" s="61"/>
      <c r="K1859" s="3"/>
      <c r="L1859" s="14"/>
      <c r="M1859" s="10"/>
      <c r="N1859" s="10"/>
      <c r="O1859" s="14"/>
      <c r="P1859" s="2"/>
      <c r="Q1859" s="2"/>
      <c r="R1859" s="4"/>
      <c r="S1859" s="61"/>
    </row>
    <row r="1860" spans="1:19" x14ac:dyDescent="0.15">
      <c r="A1860" s="59"/>
      <c r="B1860" s="13"/>
      <c r="C1860" s="2"/>
      <c r="D1860" s="11"/>
      <c r="E1860" s="12"/>
      <c r="F1860" s="12"/>
      <c r="G1860" s="12"/>
      <c r="H1860" s="12"/>
      <c r="I1860" s="11"/>
      <c r="J1860" s="61"/>
      <c r="K1860" s="3"/>
      <c r="L1860" s="14"/>
      <c r="M1860" s="10"/>
      <c r="N1860" s="10"/>
      <c r="O1860" s="14"/>
      <c r="P1860" s="2"/>
      <c r="Q1860" s="2"/>
      <c r="R1860" s="4"/>
      <c r="S1860" s="61"/>
    </row>
    <row r="1861" spans="1:19" x14ac:dyDescent="0.15">
      <c r="A1861" s="59"/>
      <c r="B1861" s="13"/>
      <c r="C1861" s="2"/>
      <c r="D1861" s="11"/>
      <c r="E1861" s="12"/>
      <c r="F1861" s="12"/>
      <c r="G1861" s="12"/>
      <c r="H1861" s="12"/>
      <c r="I1861" s="11"/>
      <c r="J1861" s="61"/>
      <c r="K1861" s="3"/>
      <c r="L1861" s="14"/>
      <c r="M1861" s="10"/>
      <c r="N1861" s="10"/>
      <c r="O1861" s="14"/>
      <c r="P1861" s="2"/>
      <c r="Q1861" s="2"/>
      <c r="R1861" s="4"/>
      <c r="S1861" s="61"/>
    </row>
    <row r="1862" spans="1:19" x14ac:dyDescent="0.15">
      <c r="A1862" s="59"/>
      <c r="B1862" s="13"/>
      <c r="C1862" s="2"/>
      <c r="D1862" s="11"/>
      <c r="E1862" s="12"/>
      <c r="F1862" s="12"/>
      <c r="G1862" s="12"/>
      <c r="H1862" s="12"/>
      <c r="I1862" s="11"/>
      <c r="J1862" s="61"/>
      <c r="K1862" s="3"/>
      <c r="L1862" s="14"/>
      <c r="M1862" s="10"/>
      <c r="N1862" s="10"/>
      <c r="O1862" s="14"/>
      <c r="P1862" s="2"/>
      <c r="Q1862" s="2"/>
      <c r="R1862" s="4"/>
      <c r="S1862" s="61"/>
    </row>
    <row r="1863" spans="1:19" x14ac:dyDescent="0.15">
      <c r="A1863" s="59"/>
      <c r="B1863" s="13"/>
      <c r="C1863" s="2"/>
      <c r="D1863" s="11"/>
      <c r="E1863" s="12"/>
      <c r="F1863" s="12"/>
      <c r="G1863" s="12"/>
      <c r="H1863" s="12"/>
      <c r="I1863" s="11"/>
      <c r="J1863" s="61"/>
      <c r="K1863" s="3"/>
      <c r="L1863" s="14"/>
      <c r="M1863" s="10"/>
      <c r="N1863" s="10"/>
      <c r="O1863" s="14"/>
      <c r="P1863" s="2"/>
      <c r="Q1863" s="2"/>
      <c r="R1863" s="4"/>
      <c r="S1863" s="61"/>
    </row>
    <row r="1864" spans="1:19" x14ac:dyDescent="0.15">
      <c r="A1864" s="59"/>
      <c r="B1864" s="13"/>
      <c r="C1864" s="2"/>
      <c r="D1864" s="11"/>
      <c r="E1864" s="12"/>
      <c r="F1864" s="12"/>
      <c r="G1864" s="12"/>
      <c r="H1864" s="12"/>
      <c r="I1864" s="11"/>
      <c r="J1864" s="61"/>
      <c r="K1864" s="3"/>
      <c r="L1864" s="14"/>
      <c r="M1864" s="10"/>
      <c r="N1864" s="10"/>
      <c r="O1864" s="14"/>
      <c r="P1864" s="2"/>
      <c r="Q1864" s="2"/>
      <c r="R1864" s="4"/>
      <c r="S1864" s="61"/>
    </row>
    <row r="1865" spans="1:19" x14ac:dyDescent="0.15">
      <c r="A1865" s="59"/>
      <c r="B1865" s="13"/>
      <c r="C1865" s="2"/>
      <c r="D1865" s="11"/>
      <c r="E1865" s="12"/>
      <c r="F1865" s="12"/>
      <c r="G1865" s="12"/>
      <c r="H1865" s="12"/>
      <c r="I1865" s="11"/>
      <c r="J1865" s="61"/>
      <c r="K1865" s="3"/>
      <c r="L1865" s="14"/>
      <c r="M1865" s="10"/>
      <c r="N1865" s="10"/>
      <c r="O1865" s="14"/>
      <c r="P1865" s="2"/>
      <c r="Q1865" s="2"/>
      <c r="R1865" s="4"/>
      <c r="S1865" s="61"/>
    </row>
    <row r="1866" spans="1:19" x14ac:dyDescent="0.15">
      <c r="A1866" s="59"/>
      <c r="B1866" s="13"/>
      <c r="C1866" s="2"/>
      <c r="D1866" s="11"/>
      <c r="E1866" s="12"/>
      <c r="F1866" s="12"/>
      <c r="G1866" s="12"/>
      <c r="H1866" s="12"/>
      <c r="I1866" s="11"/>
      <c r="J1866" s="61"/>
      <c r="K1866" s="3"/>
      <c r="L1866" s="14"/>
      <c r="M1866" s="10"/>
      <c r="N1866" s="10"/>
      <c r="O1866" s="14"/>
      <c r="P1866" s="2"/>
      <c r="Q1866" s="2"/>
      <c r="R1866" s="4"/>
      <c r="S1866" s="61"/>
    </row>
    <row r="1867" spans="1:19" x14ac:dyDescent="0.15">
      <c r="A1867" s="59"/>
      <c r="B1867" s="13"/>
      <c r="C1867" s="2"/>
      <c r="D1867" s="11"/>
      <c r="E1867" s="12"/>
      <c r="F1867" s="12"/>
      <c r="G1867" s="12"/>
      <c r="H1867" s="12"/>
      <c r="I1867" s="11"/>
      <c r="J1867" s="61"/>
      <c r="K1867" s="3"/>
      <c r="L1867" s="14"/>
      <c r="M1867" s="10"/>
      <c r="N1867" s="10"/>
      <c r="O1867" s="14"/>
      <c r="P1867" s="2"/>
      <c r="Q1867" s="2"/>
      <c r="R1867" s="4"/>
      <c r="S1867" s="61"/>
    </row>
    <row r="1868" spans="1:19" x14ac:dyDescent="0.15">
      <c r="A1868" s="59"/>
      <c r="B1868" s="13"/>
      <c r="C1868" s="2"/>
      <c r="D1868" s="11"/>
      <c r="E1868" s="12"/>
      <c r="F1868" s="12"/>
      <c r="G1868" s="12"/>
      <c r="H1868" s="12"/>
      <c r="I1868" s="11"/>
      <c r="J1868" s="61"/>
      <c r="K1868" s="3"/>
      <c r="L1868" s="14"/>
      <c r="M1868" s="10"/>
      <c r="N1868" s="10"/>
      <c r="O1868" s="14"/>
      <c r="P1868" s="2"/>
      <c r="Q1868" s="2"/>
      <c r="R1868" s="4"/>
      <c r="S1868" s="61"/>
    </row>
    <row r="1869" spans="1:19" x14ac:dyDescent="0.15">
      <c r="A1869" s="59"/>
      <c r="B1869" s="13"/>
      <c r="C1869" s="2"/>
      <c r="D1869" s="11"/>
      <c r="E1869" s="12"/>
      <c r="F1869" s="12"/>
      <c r="G1869" s="12"/>
      <c r="H1869" s="12"/>
      <c r="I1869" s="11"/>
      <c r="J1869" s="61"/>
      <c r="K1869" s="3"/>
      <c r="L1869" s="14"/>
      <c r="M1869" s="10"/>
      <c r="N1869" s="10"/>
      <c r="O1869" s="14"/>
      <c r="P1869" s="2"/>
      <c r="Q1869" s="2"/>
      <c r="R1869" s="4"/>
      <c r="S1869" s="61"/>
    </row>
    <row r="1870" spans="1:19" x14ac:dyDescent="0.15">
      <c r="A1870" s="59"/>
      <c r="B1870" s="13"/>
      <c r="C1870" s="2"/>
      <c r="D1870" s="11"/>
      <c r="E1870" s="12"/>
      <c r="F1870" s="12"/>
      <c r="G1870" s="12"/>
      <c r="H1870" s="12"/>
      <c r="I1870" s="11"/>
      <c r="J1870" s="61"/>
      <c r="K1870" s="3"/>
      <c r="L1870" s="14"/>
      <c r="M1870" s="10"/>
      <c r="N1870" s="10"/>
      <c r="O1870" s="14"/>
      <c r="P1870" s="2"/>
      <c r="Q1870" s="2"/>
      <c r="R1870" s="4"/>
      <c r="S1870" s="61"/>
    </row>
    <row r="1871" spans="1:19" x14ac:dyDescent="0.15">
      <c r="A1871" s="59"/>
      <c r="B1871" s="13"/>
      <c r="C1871" s="2"/>
      <c r="D1871" s="11"/>
      <c r="E1871" s="12"/>
      <c r="F1871" s="12"/>
      <c r="G1871" s="12"/>
      <c r="H1871" s="12"/>
      <c r="I1871" s="11"/>
      <c r="J1871" s="61"/>
      <c r="K1871" s="3"/>
      <c r="L1871" s="14"/>
      <c r="M1871" s="10"/>
      <c r="N1871" s="10"/>
      <c r="O1871" s="14"/>
      <c r="P1871" s="2"/>
      <c r="Q1871" s="2"/>
      <c r="R1871" s="4"/>
      <c r="S1871" s="61"/>
    </row>
    <row r="1872" spans="1:19" x14ac:dyDescent="0.15">
      <c r="A1872" s="59"/>
      <c r="B1872" s="13"/>
      <c r="C1872" s="2"/>
      <c r="D1872" s="11"/>
      <c r="E1872" s="12"/>
      <c r="F1872" s="12"/>
      <c r="G1872" s="12"/>
      <c r="H1872" s="12"/>
      <c r="I1872" s="11"/>
      <c r="J1872" s="61"/>
      <c r="K1872" s="3"/>
      <c r="L1872" s="14"/>
      <c r="M1872" s="10"/>
      <c r="N1872" s="10"/>
      <c r="O1872" s="14"/>
      <c r="P1872" s="2"/>
      <c r="Q1872" s="2"/>
      <c r="R1872" s="4"/>
      <c r="S1872" s="61"/>
    </row>
    <row r="1873" spans="1:19" x14ac:dyDescent="0.15">
      <c r="A1873" s="59"/>
      <c r="B1873" s="13"/>
      <c r="C1873" s="2"/>
      <c r="D1873" s="11"/>
      <c r="E1873" s="12"/>
      <c r="F1873" s="12"/>
      <c r="G1873" s="12"/>
      <c r="H1873" s="12"/>
      <c r="I1873" s="11"/>
      <c r="J1873" s="61"/>
      <c r="K1873" s="3"/>
      <c r="L1873" s="14"/>
      <c r="M1873" s="10"/>
      <c r="N1873" s="10"/>
      <c r="O1873" s="14"/>
      <c r="P1873" s="2"/>
      <c r="Q1873" s="2"/>
      <c r="R1873" s="4"/>
      <c r="S1873" s="61"/>
    </row>
    <row r="1874" spans="1:19" x14ac:dyDescent="0.15">
      <c r="A1874" s="59"/>
      <c r="B1874" s="13"/>
      <c r="C1874" s="2"/>
      <c r="D1874" s="11"/>
      <c r="E1874" s="12"/>
      <c r="F1874" s="12"/>
      <c r="G1874" s="12"/>
      <c r="H1874" s="12"/>
      <c r="I1874" s="11"/>
      <c r="J1874" s="61"/>
      <c r="K1874" s="3"/>
      <c r="L1874" s="14"/>
      <c r="M1874" s="10"/>
      <c r="N1874" s="10"/>
      <c r="O1874" s="14"/>
      <c r="P1874" s="2"/>
      <c r="Q1874" s="2"/>
      <c r="R1874" s="4"/>
      <c r="S1874" s="61"/>
    </row>
    <row r="1875" spans="1:19" x14ac:dyDescent="0.15">
      <c r="A1875" s="59"/>
      <c r="B1875" s="13"/>
      <c r="C1875" s="2"/>
      <c r="D1875" s="11"/>
      <c r="E1875" s="12"/>
      <c r="F1875" s="12"/>
      <c r="G1875" s="12"/>
      <c r="H1875" s="12"/>
      <c r="I1875" s="11"/>
      <c r="J1875" s="61"/>
      <c r="K1875" s="3"/>
      <c r="L1875" s="14"/>
      <c r="M1875" s="10"/>
      <c r="N1875" s="10"/>
      <c r="O1875" s="14"/>
      <c r="P1875" s="2"/>
      <c r="Q1875" s="2"/>
      <c r="R1875" s="4"/>
      <c r="S1875" s="61"/>
    </row>
    <row r="1876" spans="1:19" x14ac:dyDescent="0.15">
      <c r="A1876" s="59"/>
      <c r="B1876" s="13"/>
      <c r="C1876" s="2"/>
      <c r="D1876" s="11"/>
      <c r="E1876" s="12"/>
      <c r="F1876" s="12"/>
      <c r="G1876" s="12"/>
      <c r="H1876" s="12"/>
      <c r="I1876" s="11"/>
      <c r="J1876" s="61"/>
      <c r="K1876" s="3"/>
      <c r="L1876" s="14"/>
      <c r="M1876" s="10"/>
      <c r="N1876" s="10"/>
      <c r="O1876" s="14"/>
      <c r="P1876" s="2"/>
      <c r="Q1876" s="2"/>
      <c r="R1876" s="4"/>
      <c r="S1876" s="61"/>
    </row>
    <row r="1877" spans="1:19" x14ac:dyDescent="0.15">
      <c r="A1877" s="59"/>
      <c r="B1877" s="13"/>
      <c r="C1877" s="2"/>
      <c r="D1877" s="11"/>
      <c r="E1877" s="12"/>
      <c r="F1877" s="12"/>
      <c r="G1877" s="12"/>
      <c r="H1877" s="12"/>
      <c r="I1877" s="11"/>
      <c r="J1877" s="61"/>
      <c r="K1877" s="3"/>
      <c r="L1877" s="14"/>
      <c r="M1877" s="10"/>
      <c r="N1877" s="10"/>
      <c r="O1877" s="14"/>
      <c r="P1877" s="2"/>
      <c r="Q1877" s="2"/>
      <c r="R1877" s="4"/>
      <c r="S1877" s="61"/>
    </row>
    <row r="1878" spans="1:19" x14ac:dyDescent="0.15">
      <c r="A1878" s="59"/>
      <c r="B1878" s="13"/>
      <c r="C1878" s="2"/>
      <c r="D1878" s="11"/>
      <c r="E1878" s="12"/>
      <c r="F1878" s="12"/>
      <c r="G1878" s="12"/>
      <c r="H1878" s="12"/>
      <c r="I1878" s="11"/>
      <c r="J1878" s="61"/>
      <c r="K1878" s="3"/>
      <c r="L1878" s="14"/>
      <c r="M1878" s="10"/>
      <c r="N1878" s="10"/>
      <c r="O1878" s="14"/>
      <c r="P1878" s="2"/>
      <c r="Q1878" s="2"/>
      <c r="R1878" s="4"/>
      <c r="S1878" s="61"/>
    </row>
    <row r="1879" spans="1:19" x14ac:dyDescent="0.15">
      <c r="A1879" s="59"/>
      <c r="B1879" s="13"/>
      <c r="C1879" s="2"/>
      <c r="D1879" s="11"/>
      <c r="E1879" s="12"/>
      <c r="F1879" s="12"/>
      <c r="G1879" s="12"/>
      <c r="H1879" s="12"/>
      <c r="I1879" s="11"/>
      <c r="J1879" s="61"/>
      <c r="K1879" s="3"/>
      <c r="L1879" s="14"/>
      <c r="M1879" s="10"/>
      <c r="N1879" s="10"/>
      <c r="O1879" s="14"/>
      <c r="P1879" s="2"/>
      <c r="Q1879" s="2"/>
      <c r="R1879" s="4"/>
      <c r="S1879" s="61"/>
    </row>
    <row r="1880" spans="1:19" x14ac:dyDescent="0.15">
      <c r="A1880" s="59"/>
      <c r="B1880" s="13"/>
      <c r="C1880" s="2"/>
      <c r="D1880" s="11"/>
      <c r="E1880" s="12"/>
      <c r="F1880" s="12"/>
      <c r="G1880" s="12"/>
      <c r="H1880" s="12"/>
      <c r="I1880" s="11"/>
      <c r="J1880" s="61"/>
      <c r="K1880" s="3"/>
      <c r="L1880" s="14"/>
      <c r="M1880" s="10"/>
      <c r="N1880" s="10"/>
      <c r="O1880" s="14"/>
      <c r="P1880" s="2"/>
      <c r="Q1880" s="2"/>
      <c r="R1880" s="4"/>
      <c r="S1880" s="61"/>
    </row>
    <row r="1881" spans="1:19" x14ac:dyDescent="0.15">
      <c r="A1881" s="59"/>
      <c r="B1881" s="13"/>
      <c r="C1881" s="2"/>
      <c r="D1881" s="11"/>
      <c r="E1881" s="12"/>
      <c r="F1881" s="12"/>
      <c r="G1881" s="12"/>
      <c r="H1881" s="12"/>
      <c r="I1881" s="11"/>
      <c r="J1881" s="61"/>
      <c r="K1881" s="3"/>
      <c r="L1881" s="14"/>
      <c r="M1881" s="10"/>
      <c r="N1881" s="10"/>
      <c r="O1881" s="14"/>
      <c r="P1881" s="2"/>
      <c r="Q1881" s="2"/>
      <c r="R1881" s="4"/>
      <c r="S1881" s="61"/>
    </row>
    <row r="1882" spans="1:19" x14ac:dyDescent="0.15">
      <c r="A1882" s="59"/>
      <c r="B1882" s="13"/>
      <c r="C1882" s="2"/>
      <c r="D1882" s="11"/>
      <c r="E1882" s="12"/>
      <c r="F1882" s="12"/>
      <c r="G1882" s="12"/>
      <c r="H1882" s="12"/>
      <c r="I1882" s="11"/>
      <c r="J1882" s="61"/>
      <c r="K1882" s="3"/>
      <c r="L1882" s="14"/>
      <c r="M1882" s="10"/>
      <c r="N1882" s="10"/>
      <c r="O1882" s="14"/>
      <c r="P1882" s="2"/>
      <c r="Q1882" s="2"/>
      <c r="R1882" s="4"/>
      <c r="S1882" s="61"/>
    </row>
    <row r="1883" spans="1:19" x14ac:dyDescent="0.15">
      <c r="A1883" s="59"/>
      <c r="B1883" s="13"/>
      <c r="C1883" s="2"/>
      <c r="D1883" s="11"/>
      <c r="E1883" s="12"/>
      <c r="F1883" s="12"/>
      <c r="G1883" s="12"/>
      <c r="H1883" s="12"/>
      <c r="I1883" s="11"/>
      <c r="J1883" s="61"/>
      <c r="K1883" s="3"/>
      <c r="L1883" s="14"/>
      <c r="M1883" s="10"/>
      <c r="N1883" s="10"/>
      <c r="O1883" s="14"/>
      <c r="P1883" s="2"/>
      <c r="Q1883" s="2"/>
      <c r="R1883" s="4"/>
      <c r="S1883" s="61"/>
    </row>
    <row r="1884" spans="1:19" x14ac:dyDescent="0.15">
      <c r="A1884" s="59"/>
      <c r="B1884" s="13"/>
      <c r="C1884" s="2"/>
      <c r="D1884" s="11"/>
      <c r="E1884" s="12"/>
      <c r="F1884" s="12"/>
      <c r="G1884" s="12"/>
      <c r="H1884" s="12"/>
      <c r="I1884" s="11"/>
      <c r="J1884" s="61"/>
      <c r="K1884" s="3"/>
      <c r="L1884" s="14"/>
      <c r="M1884" s="10"/>
      <c r="N1884" s="10"/>
      <c r="O1884" s="14"/>
      <c r="P1884" s="2"/>
      <c r="Q1884" s="2"/>
      <c r="R1884" s="4"/>
      <c r="S1884" s="61"/>
    </row>
    <row r="1885" spans="1:19" x14ac:dyDescent="0.15">
      <c r="A1885" s="59"/>
      <c r="B1885" s="13"/>
      <c r="C1885" s="2"/>
      <c r="D1885" s="11"/>
      <c r="E1885" s="12"/>
      <c r="F1885" s="12"/>
      <c r="G1885" s="12"/>
      <c r="H1885" s="12"/>
      <c r="I1885" s="11"/>
      <c r="J1885" s="61"/>
      <c r="K1885" s="3"/>
      <c r="L1885" s="14"/>
      <c r="M1885" s="10"/>
      <c r="N1885" s="10"/>
      <c r="O1885" s="14"/>
      <c r="P1885" s="2"/>
      <c r="Q1885" s="2"/>
      <c r="R1885" s="4"/>
      <c r="S1885" s="61"/>
    </row>
    <row r="1886" spans="1:19" x14ac:dyDescent="0.15">
      <c r="A1886" s="59"/>
      <c r="B1886" s="13"/>
      <c r="C1886" s="2"/>
      <c r="D1886" s="11"/>
      <c r="E1886" s="12"/>
      <c r="F1886" s="12"/>
      <c r="G1886" s="12"/>
      <c r="H1886" s="12"/>
      <c r="I1886" s="11"/>
      <c r="J1886" s="61"/>
      <c r="K1886" s="3"/>
      <c r="L1886" s="14"/>
      <c r="M1886" s="10"/>
      <c r="N1886" s="10"/>
      <c r="O1886" s="14"/>
      <c r="P1886" s="2"/>
      <c r="Q1886" s="2"/>
      <c r="R1886" s="4"/>
      <c r="S1886" s="61"/>
    </row>
    <row r="1887" spans="1:19" x14ac:dyDescent="0.15">
      <c r="A1887" s="59"/>
      <c r="B1887" s="13"/>
      <c r="C1887" s="2"/>
      <c r="D1887" s="11"/>
      <c r="E1887" s="12"/>
      <c r="F1887" s="12"/>
      <c r="G1887" s="12"/>
      <c r="H1887" s="12"/>
      <c r="I1887" s="11"/>
      <c r="J1887" s="61"/>
      <c r="K1887" s="3"/>
      <c r="L1887" s="14"/>
      <c r="M1887" s="10"/>
      <c r="N1887" s="10"/>
      <c r="O1887" s="14"/>
      <c r="P1887" s="2"/>
      <c r="Q1887" s="2"/>
      <c r="R1887" s="4"/>
      <c r="S1887" s="61"/>
    </row>
    <row r="1888" spans="1:19" x14ac:dyDescent="0.15">
      <c r="A1888" s="59"/>
      <c r="B1888" s="13"/>
      <c r="C1888" s="2"/>
      <c r="D1888" s="11"/>
      <c r="E1888" s="12"/>
      <c r="F1888" s="12"/>
      <c r="G1888" s="12"/>
      <c r="H1888" s="12"/>
      <c r="I1888" s="11"/>
      <c r="J1888" s="61"/>
      <c r="K1888" s="3"/>
      <c r="L1888" s="14"/>
      <c r="M1888" s="10"/>
      <c r="N1888" s="10"/>
      <c r="O1888" s="14"/>
      <c r="P1888" s="2"/>
      <c r="Q1888" s="2"/>
      <c r="R1888" s="4"/>
      <c r="S1888" s="61"/>
    </row>
    <row r="1889" spans="1:19" x14ac:dyDescent="0.15">
      <c r="A1889" s="59"/>
      <c r="B1889" s="13"/>
      <c r="C1889" s="2"/>
      <c r="D1889" s="11"/>
      <c r="E1889" s="12"/>
      <c r="F1889" s="12"/>
      <c r="G1889" s="12"/>
      <c r="H1889" s="12"/>
      <c r="I1889" s="11"/>
      <c r="J1889" s="61"/>
      <c r="K1889" s="3"/>
      <c r="L1889" s="14"/>
      <c r="M1889" s="10"/>
      <c r="N1889" s="10"/>
      <c r="O1889" s="14"/>
      <c r="P1889" s="2"/>
      <c r="Q1889" s="2"/>
      <c r="R1889" s="4"/>
      <c r="S1889" s="61"/>
    </row>
    <row r="1890" spans="1:19" x14ac:dyDescent="0.15">
      <c r="A1890" s="59"/>
      <c r="B1890" s="13"/>
      <c r="C1890" s="2"/>
      <c r="D1890" s="11"/>
      <c r="E1890" s="12"/>
      <c r="F1890" s="12"/>
      <c r="G1890" s="12"/>
      <c r="H1890" s="12"/>
      <c r="I1890" s="11"/>
      <c r="J1890" s="61"/>
      <c r="K1890" s="3"/>
      <c r="L1890" s="14"/>
      <c r="M1890" s="10"/>
      <c r="N1890" s="10"/>
      <c r="O1890" s="14"/>
      <c r="P1890" s="2"/>
      <c r="Q1890" s="2"/>
      <c r="R1890" s="4"/>
      <c r="S1890" s="61"/>
    </row>
    <row r="1891" spans="1:19" x14ac:dyDescent="0.15">
      <c r="A1891" s="59"/>
      <c r="B1891" s="13"/>
      <c r="C1891" s="2"/>
      <c r="D1891" s="11"/>
      <c r="E1891" s="12"/>
      <c r="F1891" s="12"/>
      <c r="G1891" s="12"/>
      <c r="H1891" s="12"/>
      <c r="I1891" s="11"/>
      <c r="J1891" s="61"/>
      <c r="K1891" s="3"/>
      <c r="L1891" s="14"/>
      <c r="M1891" s="10"/>
      <c r="N1891" s="10"/>
      <c r="O1891" s="14"/>
      <c r="P1891" s="2"/>
      <c r="Q1891" s="2"/>
      <c r="R1891" s="4"/>
      <c r="S1891" s="61"/>
    </row>
    <row r="1892" spans="1:19" x14ac:dyDescent="0.15">
      <c r="A1892" s="59"/>
      <c r="B1892" s="13"/>
      <c r="C1892" s="2"/>
      <c r="D1892" s="11"/>
      <c r="E1892" s="12"/>
      <c r="F1892" s="12"/>
      <c r="G1892" s="12"/>
      <c r="H1892" s="12"/>
      <c r="I1892" s="11"/>
      <c r="J1892" s="61"/>
      <c r="K1892" s="3"/>
      <c r="L1892" s="14"/>
      <c r="M1892" s="10"/>
      <c r="N1892" s="10"/>
      <c r="O1892" s="14"/>
      <c r="P1892" s="2"/>
      <c r="Q1892" s="2"/>
      <c r="R1892" s="4"/>
      <c r="S1892" s="61"/>
    </row>
    <row r="1893" spans="1:19" x14ac:dyDescent="0.15">
      <c r="A1893" s="59"/>
      <c r="B1893" s="13"/>
      <c r="C1893" s="2"/>
      <c r="D1893" s="11"/>
      <c r="E1893" s="12"/>
      <c r="F1893" s="12"/>
      <c r="G1893" s="12"/>
      <c r="H1893" s="12"/>
      <c r="I1893" s="11"/>
      <c r="J1893" s="61"/>
      <c r="K1893" s="3"/>
      <c r="L1893" s="14"/>
      <c r="M1893" s="10"/>
      <c r="N1893" s="10"/>
      <c r="O1893" s="14"/>
      <c r="P1893" s="2"/>
      <c r="Q1893" s="2"/>
      <c r="R1893" s="4"/>
      <c r="S1893" s="61"/>
    </row>
    <row r="1894" spans="1:19" x14ac:dyDescent="0.15">
      <c r="A1894" s="59"/>
      <c r="B1894" s="13"/>
      <c r="C1894" s="2"/>
      <c r="D1894" s="11"/>
      <c r="E1894" s="12"/>
      <c r="F1894" s="12"/>
      <c r="G1894" s="12"/>
      <c r="H1894" s="12"/>
      <c r="I1894" s="11"/>
      <c r="J1894" s="61"/>
      <c r="K1894" s="3"/>
      <c r="L1894" s="14"/>
      <c r="M1894" s="10"/>
      <c r="N1894" s="10"/>
      <c r="O1894" s="14"/>
      <c r="P1894" s="2"/>
      <c r="Q1894" s="2"/>
      <c r="R1894" s="4"/>
      <c r="S1894" s="61"/>
    </row>
    <row r="1895" spans="1:19" x14ac:dyDescent="0.15">
      <c r="A1895" s="59"/>
      <c r="B1895" s="13"/>
      <c r="C1895" s="2"/>
      <c r="D1895" s="11"/>
      <c r="E1895" s="12"/>
      <c r="F1895" s="12"/>
      <c r="G1895" s="12"/>
      <c r="H1895" s="12"/>
      <c r="I1895" s="11"/>
      <c r="J1895" s="61"/>
      <c r="K1895" s="3"/>
      <c r="L1895" s="14"/>
      <c r="M1895" s="10"/>
      <c r="N1895" s="10"/>
      <c r="O1895" s="14"/>
      <c r="P1895" s="2"/>
      <c r="Q1895" s="2"/>
      <c r="R1895" s="4"/>
      <c r="S1895" s="61"/>
    </row>
    <row r="1896" spans="1:19" x14ac:dyDescent="0.15">
      <c r="A1896" s="59"/>
      <c r="B1896" s="13"/>
      <c r="C1896" s="2"/>
      <c r="D1896" s="11"/>
      <c r="E1896" s="12"/>
      <c r="F1896" s="12"/>
      <c r="G1896" s="12"/>
      <c r="H1896" s="12"/>
      <c r="I1896" s="11"/>
      <c r="J1896" s="61"/>
      <c r="K1896" s="3"/>
      <c r="L1896" s="14"/>
      <c r="M1896" s="10"/>
      <c r="N1896" s="10"/>
      <c r="O1896" s="14"/>
      <c r="P1896" s="2"/>
      <c r="Q1896" s="2"/>
      <c r="R1896" s="4"/>
      <c r="S1896" s="61"/>
    </row>
    <row r="1897" spans="1:19" x14ac:dyDescent="0.15">
      <c r="A1897" s="59"/>
      <c r="B1897" s="13"/>
      <c r="C1897" s="2"/>
      <c r="D1897" s="11"/>
      <c r="E1897" s="12"/>
      <c r="F1897" s="12"/>
      <c r="G1897" s="12"/>
      <c r="H1897" s="12"/>
      <c r="I1897" s="11"/>
      <c r="J1897" s="61"/>
      <c r="K1897" s="3"/>
      <c r="L1897" s="14"/>
      <c r="M1897" s="10"/>
      <c r="N1897" s="10"/>
      <c r="O1897" s="14"/>
      <c r="P1897" s="2"/>
      <c r="Q1897" s="2"/>
      <c r="R1897" s="4"/>
      <c r="S1897" s="61"/>
    </row>
    <row r="1898" spans="1:19" x14ac:dyDescent="0.15">
      <c r="A1898" s="59"/>
      <c r="B1898" s="13"/>
      <c r="C1898" s="2"/>
      <c r="D1898" s="11"/>
      <c r="E1898" s="12"/>
      <c r="F1898" s="12"/>
      <c r="G1898" s="12"/>
      <c r="H1898" s="12"/>
      <c r="I1898" s="11"/>
      <c r="J1898" s="61"/>
      <c r="K1898" s="3"/>
      <c r="L1898" s="14"/>
      <c r="M1898" s="10"/>
      <c r="N1898" s="10"/>
      <c r="O1898" s="14"/>
      <c r="P1898" s="2"/>
      <c r="Q1898" s="2"/>
      <c r="R1898" s="4"/>
      <c r="S1898" s="61"/>
    </row>
    <row r="1899" spans="1:19" x14ac:dyDescent="0.15">
      <c r="A1899" s="59"/>
      <c r="B1899" s="13"/>
      <c r="C1899" s="2"/>
      <c r="D1899" s="11"/>
      <c r="E1899" s="12"/>
      <c r="F1899" s="12"/>
      <c r="G1899" s="12"/>
      <c r="H1899" s="12"/>
      <c r="I1899" s="11"/>
      <c r="J1899" s="61"/>
      <c r="K1899" s="3"/>
      <c r="L1899" s="14"/>
      <c r="M1899" s="10"/>
      <c r="N1899" s="10"/>
      <c r="O1899" s="14"/>
      <c r="P1899" s="2"/>
      <c r="Q1899" s="2"/>
      <c r="R1899" s="4"/>
      <c r="S1899" s="61"/>
    </row>
    <row r="1900" spans="1:19" x14ac:dyDescent="0.15">
      <c r="A1900" s="59"/>
      <c r="B1900" s="13"/>
      <c r="C1900" s="2"/>
      <c r="D1900" s="11"/>
      <c r="E1900" s="12"/>
      <c r="F1900" s="12"/>
      <c r="G1900" s="12"/>
      <c r="H1900" s="12"/>
      <c r="I1900" s="11"/>
      <c r="J1900" s="61"/>
      <c r="K1900" s="3"/>
      <c r="L1900" s="14"/>
      <c r="M1900" s="10"/>
      <c r="N1900" s="10"/>
      <c r="O1900" s="14"/>
      <c r="P1900" s="2"/>
      <c r="Q1900" s="2"/>
      <c r="R1900" s="4"/>
      <c r="S1900" s="61"/>
    </row>
    <row r="1901" spans="1:19" x14ac:dyDescent="0.15">
      <c r="A1901" s="59"/>
      <c r="B1901" s="13"/>
      <c r="C1901" s="2"/>
      <c r="D1901" s="11"/>
      <c r="E1901" s="12"/>
      <c r="F1901" s="12"/>
      <c r="G1901" s="12"/>
      <c r="H1901" s="12"/>
      <c r="I1901" s="11"/>
      <c r="J1901" s="61"/>
      <c r="K1901" s="3"/>
      <c r="L1901" s="14"/>
      <c r="M1901" s="10"/>
      <c r="N1901" s="10"/>
      <c r="O1901" s="14"/>
      <c r="P1901" s="2"/>
      <c r="Q1901" s="2"/>
      <c r="R1901" s="4"/>
      <c r="S1901" s="61"/>
    </row>
    <row r="1902" spans="1:19" x14ac:dyDescent="0.15">
      <c r="A1902" s="59"/>
      <c r="B1902" s="13"/>
      <c r="C1902" s="2"/>
      <c r="D1902" s="11"/>
      <c r="E1902" s="12"/>
      <c r="F1902" s="12"/>
      <c r="G1902" s="12"/>
      <c r="H1902" s="12"/>
      <c r="I1902" s="11"/>
      <c r="J1902" s="61"/>
      <c r="K1902" s="3"/>
      <c r="L1902" s="14"/>
      <c r="M1902" s="10"/>
      <c r="N1902" s="10"/>
      <c r="O1902" s="14"/>
      <c r="P1902" s="2"/>
      <c r="Q1902" s="2"/>
      <c r="R1902" s="4"/>
      <c r="S1902" s="61"/>
    </row>
    <row r="1903" spans="1:19" x14ac:dyDescent="0.15">
      <c r="A1903" s="59"/>
      <c r="B1903" s="13"/>
      <c r="C1903" s="2"/>
      <c r="D1903" s="11"/>
      <c r="E1903" s="12"/>
      <c r="F1903" s="12"/>
      <c r="G1903" s="12"/>
      <c r="H1903" s="12"/>
      <c r="I1903" s="11"/>
      <c r="J1903" s="61"/>
      <c r="K1903" s="3"/>
      <c r="L1903" s="14"/>
      <c r="M1903" s="10"/>
      <c r="N1903" s="10"/>
      <c r="O1903" s="14"/>
      <c r="P1903" s="2"/>
      <c r="Q1903" s="2"/>
      <c r="R1903" s="4"/>
      <c r="S1903" s="61"/>
    </row>
    <row r="1904" spans="1:19" x14ac:dyDescent="0.15">
      <c r="A1904" s="59"/>
      <c r="B1904" s="13"/>
      <c r="C1904" s="2"/>
      <c r="D1904" s="11"/>
      <c r="E1904" s="12"/>
      <c r="F1904" s="12"/>
      <c r="G1904" s="12"/>
      <c r="H1904" s="12"/>
      <c r="I1904" s="11"/>
      <c r="J1904" s="61"/>
      <c r="K1904" s="3"/>
      <c r="L1904" s="14"/>
      <c r="M1904" s="10"/>
      <c r="N1904" s="10"/>
      <c r="O1904" s="14"/>
      <c r="P1904" s="2"/>
      <c r="Q1904" s="2"/>
      <c r="R1904" s="4"/>
      <c r="S1904" s="61"/>
    </row>
    <row r="1905" spans="1:19" x14ac:dyDescent="0.15">
      <c r="A1905" s="59"/>
      <c r="B1905" s="13"/>
      <c r="C1905" s="2"/>
      <c r="D1905" s="11"/>
      <c r="E1905" s="12"/>
      <c r="F1905" s="12"/>
      <c r="G1905" s="12"/>
      <c r="H1905" s="12"/>
      <c r="I1905" s="11"/>
      <c r="J1905" s="61"/>
      <c r="K1905" s="3"/>
      <c r="L1905" s="14"/>
      <c r="M1905" s="10"/>
      <c r="N1905" s="10"/>
      <c r="O1905" s="14"/>
      <c r="P1905" s="2"/>
      <c r="Q1905" s="2"/>
      <c r="R1905" s="4"/>
      <c r="S1905" s="61"/>
    </row>
    <row r="1906" spans="1:19" x14ac:dyDescent="0.15">
      <c r="A1906" s="59"/>
      <c r="B1906" s="13"/>
      <c r="C1906" s="2"/>
      <c r="D1906" s="11"/>
      <c r="E1906" s="12"/>
      <c r="F1906" s="12"/>
      <c r="G1906" s="12"/>
      <c r="H1906" s="12"/>
      <c r="I1906" s="11"/>
      <c r="J1906" s="61"/>
      <c r="K1906" s="3"/>
      <c r="L1906" s="14"/>
      <c r="M1906" s="10"/>
      <c r="N1906" s="10"/>
      <c r="O1906" s="14"/>
      <c r="P1906" s="2"/>
      <c r="Q1906" s="2"/>
      <c r="R1906" s="4"/>
      <c r="S1906" s="61"/>
    </row>
    <row r="1907" spans="1:19" x14ac:dyDescent="0.15">
      <c r="A1907" s="59"/>
      <c r="B1907" s="13"/>
      <c r="C1907" s="2"/>
      <c r="D1907" s="11"/>
      <c r="E1907" s="12"/>
      <c r="F1907" s="12"/>
      <c r="G1907" s="12"/>
      <c r="H1907" s="12"/>
      <c r="I1907" s="11"/>
      <c r="J1907" s="61"/>
      <c r="K1907" s="3"/>
      <c r="L1907" s="14"/>
      <c r="M1907" s="10"/>
      <c r="N1907" s="10"/>
      <c r="O1907" s="14"/>
      <c r="P1907" s="2"/>
      <c r="Q1907" s="2"/>
      <c r="R1907" s="4"/>
      <c r="S1907" s="61"/>
    </row>
    <row r="1908" spans="1:19" x14ac:dyDescent="0.15">
      <c r="A1908" s="59"/>
      <c r="B1908" s="13"/>
      <c r="C1908" s="2"/>
      <c r="D1908" s="11"/>
      <c r="E1908" s="12"/>
      <c r="F1908" s="12"/>
      <c r="G1908" s="12"/>
      <c r="H1908" s="12"/>
      <c r="I1908" s="11"/>
      <c r="J1908" s="61"/>
      <c r="K1908" s="3"/>
      <c r="L1908" s="14"/>
      <c r="M1908" s="10"/>
      <c r="N1908" s="10"/>
      <c r="O1908" s="14"/>
      <c r="P1908" s="2"/>
      <c r="Q1908" s="2"/>
      <c r="R1908" s="4"/>
      <c r="S1908" s="61"/>
    </row>
    <row r="1909" spans="1:19" x14ac:dyDescent="0.15">
      <c r="A1909" s="59"/>
      <c r="B1909" s="13"/>
      <c r="C1909" s="2"/>
      <c r="D1909" s="11"/>
      <c r="E1909" s="12"/>
      <c r="F1909" s="12"/>
      <c r="G1909" s="12"/>
      <c r="H1909" s="12"/>
      <c r="I1909" s="11"/>
      <c r="J1909" s="61"/>
      <c r="K1909" s="3"/>
      <c r="L1909" s="14"/>
      <c r="M1909" s="10"/>
      <c r="N1909" s="10"/>
      <c r="O1909" s="14"/>
      <c r="P1909" s="2"/>
      <c r="Q1909" s="2"/>
      <c r="R1909" s="4"/>
      <c r="S1909" s="61"/>
    </row>
    <row r="1910" spans="1:19" x14ac:dyDescent="0.15">
      <c r="A1910" s="59"/>
      <c r="B1910" s="13"/>
      <c r="C1910" s="2"/>
      <c r="D1910" s="11"/>
      <c r="E1910" s="12"/>
      <c r="F1910" s="12"/>
      <c r="G1910" s="12"/>
      <c r="H1910" s="12"/>
      <c r="I1910" s="11"/>
      <c r="J1910" s="61"/>
      <c r="K1910" s="3"/>
      <c r="L1910" s="14"/>
      <c r="M1910" s="10"/>
      <c r="N1910" s="10"/>
      <c r="O1910" s="14"/>
      <c r="P1910" s="2"/>
      <c r="Q1910" s="2"/>
      <c r="R1910" s="4"/>
      <c r="S1910" s="61"/>
    </row>
    <row r="1911" spans="1:19" x14ac:dyDescent="0.15">
      <c r="A1911" s="59"/>
      <c r="B1911" s="13"/>
      <c r="C1911" s="2"/>
      <c r="D1911" s="11"/>
      <c r="E1911" s="12"/>
      <c r="F1911" s="12"/>
      <c r="G1911" s="12"/>
      <c r="H1911" s="12"/>
      <c r="I1911" s="11"/>
      <c r="J1911" s="61"/>
      <c r="K1911" s="3"/>
      <c r="L1911" s="14"/>
      <c r="M1911" s="10"/>
      <c r="N1911" s="10"/>
      <c r="O1911" s="14"/>
      <c r="P1911" s="2"/>
      <c r="Q1911" s="2"/>
      <c r="R1911" s="4"/>
      <c r="S1911" s="61"/>
    </row>
    <row r="1912" spans="1:19" x14ac:dyDescent="0.15">
      <c r="A1912" s="59"/>
      <c r="B1912" s="13"/>
      <c r="C1912" s="2"/>
      <c r="D1912" s="11"/>
      <c r="E1912" s="12"/>
      <c r="F1912" s="12"/>
      <c r="G1912" s="12"/>
      <c r="H1912" s="12"/>
      <c r="I1912" s="11"/>
      <c r="J1912" s="61"/>
      <c r="K1912" s="3"/>
      <c r="L1912" s="14"/>
      <c r="M1912" s="10"/>
      <c r="N1912" s="10"/>
      <c r="O1912" s="14"/>
      <c r="P1912" s="2"/>
      <c r="Q1912" s="2"/>
      <c r="R1912" s="4"/>
      <c r="S1912" s="61"/>
    </row>
    <row r="1913" spans="1:19" x14ac:dyDescent="0.15">
      <c r="A1913" s="59"/>
      <c r="B1913" s="13"/>
      <c r="C1913" s="2"/>
      <c r="D1913" s="11"/>
      <c r="E1913" s="12"/>
      <c r="F1913" s="12"/>
      <c r="G1913" s="12"/>
      <c r="H1913" s="12"/>
      <c r="I1913" s="11"/>
      <c r="J1913" s="61"/>
      <c r="K1913" s="3"/>
      <c r="L1913" s="14"/>
      <c r="M1913" s="10"/>
      <c r="N1913" s="10"/>
      <c r="O1913" s="14"/>
      <c r="P1913" s="2"/>
      <c r="Q1913" s="2"/>
      <c r="R1913" s="4"/>
      <c r="S1913" s="61"/>
    </row>
    <row r="1914" spans="1:19" x14ac:dyDescent="0.15">
      <c r="A1914" s="59"/>
      <c r="B1914" s="13"/>
      <c r="C1914" s="2"/>
      <c r="D1914" s="11"/>
      <c r="E1914" s="12"/>
      <c r="F1914" s="12"/>
      <c r="G1914" s="12"/>
      <c r="H1914" s="12"/>
      <c r="I1914" s="11"/>
      <c r="J1914" s="61"/>
      <c r="K1914" s="3"/>
      <c r="L1914" s="14"/>
      <c r="M1914" s="10"/>
      <c r="N1914" s="10"/>
      <c r="O1914" s="14"/>
      <c r="P1914" s="2"/>
      <c r="Q1914" s="2"/>
      <c r="R1914" s="4"/>
      <c r="S1914" s="61"/>
    </row>
    <row r="1915" spans="1:19" x14ac:dyDescent="0.15">
      <c r="A1915" s="59"/>
      <c r="B1915" s="13"/>
      <c r="C1915" s="2"/>
      <c r="D1915" s="11"/>
      <c r="E1915" s="12"/>
      <c r="F1915" s="12"/>
      <c r="G1915" s="12"/>
      <c r="H1915" s="12"/>
      <c r="I1915" s="11"/>
      <c r="J1915" s="61"/>
      <c r="K1915" s="3"/>
      <c r="L1915" s="14"/>
      <c r="M1915" s="10"/>
      <c r="N1915" s="10"/>
      <c r="O1915" s="14"/>
      <c r="P1915" s="2"/>
      <c r="Q1915" s="2"/>
      <c r="R1915" s="4"/>
      <c r="S1915" s="61"/>
    </row>
    <row r="1916" spans="1:19" x14ac:dyDescent="0.15">
      <c r="A1916" s="59"/>
      <c r="B1916" s="13"/>
      <c r="C1916" s="2"/>
      <c r="D1916" s="11"/>
      <c r="E1916" s="12"/>
      <c r="F1916" s="12"/>
      <c r="G1916" s="12"/>
      <c r="H1916" s="12"/>
      <c r="I1916" s="11"/>
      <c r="J1916" s="61"/>
      <c r="K1916" s="3"/>
      <c r="L1916" s="14"/>
      <c r="M1916" s="10"/>
      <c r="N1916" s="10"/>
      <c r="O1916" s="14"/>
      <c r="P1916" s="2"/>
      <c r="Q1916" s="2"/>
      <c r="R1916" s="4"/>
      <c r="S1916" s="61"/>
    </row>
    <row r="1917" spans="1:19" x14ac:dyDescent="0.15">
      <c r="A1917" s="59"/>
      <c r="B1917" s="13"/>
      <c r="C1917" s="2"/>
      <c r="D1917" s="11"/>
      <c r="E1917" s="12"/>
      <c r="F1917" s="12"/>
      <c r="G1917" s="12"/>
      <c r="H1917" s="12"/>
      <c r="I1917" s="11"/>
      <c r="J1917" s="61"/>
      <c r="K1917" s="3"/>
      <c r="L1917" s="14"/>
      <c r="M1917" s="10"/>
      <c r="N1917" s="10"/>
      <c r="O1917" s="14"/>
      <c r="P1917" s="2"/>
      <c r="Q1917" s="2"/>
      <c r="R1917" s="4"/>
      <c r="S1917" s="61"/>
    </row>
    <row r="1918" spans="1:19" x14ac:dyDescent="0.15">
      <c r="A1918" s="59"/>
      <c r="B1918" s="13"/>
      <c r="C1918" s="2"/>
      <c r="D1918" s="11"/>
      <c r="E1918" s="12"/>
      <c r="F1918" s="12"/>
      <c r="G1918" s="12"/>
      <c r="H1918" s="12"/>
      <c r="I1918" s="11"/>
      <c r="J1918" s="61"/>
      <c r="K1918" s="3"/>
      <c r="L1918" s="14"/>
      <c r="M1918" s="10"/>
      <c r="N1918" s="10"/>
      <c r="O1918" s="14"/>
      <c r="P1918" s="2"/>
      <c r="Q1918" s="2"/>
      <c r="R1918" s="4"/>
      <c r="S1918" s="61"/>
    </row>
    <row r="1919" spans="1:19" x14ac:dyDescent="0.15">
      <c r="A1919" s="59"/>
      <c r="B1919" s="13"/>
      <c r="C1919" s="2"/>
      <c r="D1919" s="11"/>
      <c r="E1919" s="12"/>
      <c r="F1919" s="12"/>
      <c r="G1919" s="12"/>
      <c r="H1919" s="12"/>
      <c r="I1919" s="11"/>
      <c r="J1919" s="61"/>
      <c r="K1919" s="3"/>
      <c r="L1919" s="14"/>
      <c r="M1919" s="10"/>
      <c r="N1919" s="10"/>
      <c r="O1919" s="14"/>
      <c r="P1919" s="2"/>
      <c r="Q1919" s="2"/>
      <c r="R1919" s="4"/>
      <c r="S1919" s="61"/>
    </row>
    <row r="1920" spans="1:19" x14ac:dyDescent="0.15">
      <c r="A1920" s="59"/>
      <c r="B1920" s="13"/>
      <c r="C1920" s="2"/>
      <c r="D1920" s="11"/>
      <c r="E1920" s="12"/>
      <c r="F1920" s="12"/>
      <c r="G1920" s="12"/>
      <c r="H1920" s="12"/>
      <c r="I1920" s="11"/>
      <c r="J1920" s="61"/>
      <c r="K1920" s="3"/>
      <c r="L1920" s="14"/>
      <c r="M1920" s="10"/>
      <c r="N1920" s="10"/>
      <c r="O1920" s="14"/>
      <c r="P1920" s="2"/>
      <c r="Q1920" s="2"/>
      <c r="R1920" s="4"/>
      <c r="S1920" s="61"/>
    </row>
    <row r="1921" spans="1:19" x14ac:dyDescent="0.15">
      <c r="A1921" s="59"/>
      <c r="B1921" s="13"/>
      <c r="C1921" s="2"/>
      <c r="D1921" s="11"/>
      <c r="E1921" s="12"/>
      <c r="F1921" s="12"/>
      <c r="G1921" s="12"/>
      <c r="H1921" s="12"/>
      <c r="I1921" s="11"/>
      <c r="J1921" s="61"/>
      <c r="K1921" s="3"/>
      <c r="L1921" s="14"/>
      <c r="M1921" s="10"/>
      <c r="N1921" s="10"/>
      <c r="O1921" s="14"/>
      <c r="P1921" s="2"/>
      <c r="Q1921" s="2"/>
      <c r="R1921" s="4"/>
      <c r="S1921" s="61"/>
    </row>
    <row r="1922" spans="1:19" x14ac:dyDescent="0.15">
      <c r="A1922" s="59"/>
      <c r="B1922" s="13"/>
      <c r="C1922" s="2"/>
      <c r="D1922" s="11"/>
      <c r="E1922" s="12"/>
      <c r="F1922" s="12"/>
      <c r="G1922" s="12"/>
      <c r="H1922" s="12"/>
      <c r="I1922" s="11"/>
      <c r="J1922" s="61"/>
      <c r="K1922" s="3"/>
      <c r="L1922" s="14"/>
      <c r="M1922" s="10"/>
      <c r="N1922" s="10"/>
      <c r="O1922" s="14"/>
      <c r="P1922" s="2"/>
      <c r="Q1922" s="2"/>
      <c r="R1922" s="4"/>
      <c r="S1922" s="61"/>
    </row>
    <row r="1923" spans="1:19" x14ac:dyDescent="0.15">
      <c r="A1923" s="59"/>
      <c r="B1923" s="13"/>
      <c r="C1923" s="2"/>
      <c r="D1923" s="11"/>
      <c r="E1923" s="12"/>
      <c r="F1923" s="12"/>
      <c r="G1923" s="12"/>
      <c r="H1923" s="12"/>
      <c r="I1923" s="11"/>
      <c r="J1923" s="61"/>
      <c r="K1923" s="3"/>
      <c r="L1923" s="14"/>
      <c r="M1923" s="10"/>
      <c r="N1923" s="10"/>
      <c r="O1923" s="14"/>
      <c r="P1923" s="2"/>
      <c r="Q1923" s="2"/>
      <c r="R1923" s="4"/>
      <c r="S1923" s="61"/>
    </row>
    <row r="1924" spans="1:19" x14ac:dyDescent="0.15">
      <c r="A1924" s="59"/>
      <c r="B1924" s="13"/>
      <c r="C1924" s="2"/>
      <c r="D1924" s="11"/>
      <c r="E1924" s="12"/>
      <c r="F1924" s="12"/>
      <c r="G1924" s="12"/>
      <c r="H1924" s="12"/>
      <c r="I1924" s="11"/>
      <c r="J1924" s="61"/>
      <c r="K1924" s="3"/>
      <c r="L1924" s="14"/>
      <c r="M1924" s="10"/>
      <c r="N1924" s="10"/>
      <c r="O1924" s="14"/>
      <c r="P1924" s="2"/>
      <c r="Q1924" s="2"/>
      <c r="R1924" s="4"/>
      <c r="S1924" s="61"/>
    </row>
    <row r="1925" spans="1:19" x14ac:dyDescent="0.15">
      <c r="A1925" s="59"/>
      <c r="B1925" s="13"/>
      <c r="C1925" s="2"/>
      <c r="D1925" s="11"/>
      <c r="E1925" s="12"/>
      <c r="F1925" s="12"/>
      <c r="G1925" s="12"/>
      <c r="H1925" s="12"/>
      <c r="I1925" s="11"/>
      <c r="J1925" s="61"/>
      <c r="K1925" s="3"/>
      <c r="L1925" s="14"/>
      <c r="M1925" s="10"/>
      <c r="N1925" s="10"/>
      <c r="O1925" s="14"/>
      <c r="P1925" s="2"/>
      <c r="Q1925" s="2"/>
      <c r="R1925" s="4"/>
      <c r="S1925" s="61"/>
    </row>
    <row r="1926" spans="1:19" x14ac:dyDescent="0.15">
      <c r="A1926" s="59"/>
      <c r="B1926" s="13"/>
      <c r="C1926" s="2"/>
      <c r="D1926" s="11"/>
      <c r="E1926" s="12"/>
      <c r="F1926" s="12"/>
      <c r="G1926" s="12"/>
      <c r="H1926" s="12"/>
      <c r="I1926" s="11"/>
      <c r="J1926" s="61"/>
      <c r="K1926" s="3"/>
      <c r="L1926" s="14"/>
      <c r="M1926" s="10"/>
      <c r="N1926" s="10"/>
      <c r="O1926" s="14"/>
      <c r="P1926" s="2"/>
      <c r="Q1926" s="2"/>
      <c r="R1926" s="4"/>
      <c r="S1926" s="61"/>
    </row>
    <row r="1927" spans="1:19" x14ac:dyDescent="0.15">
      <c r="A1927" s="59"/>
      <c r="B1927" s="13"/>
      <c r="C1927" s="2"/>
      <c r="D1927" s="11"/>
      <c r="E1927" s="12"/>
      <c r="F1927" s="12"/>
      <c r="G1927" s="12"/>
      <c r="H1927" s="12"/>
      <c r="I1927" s="11"/>
      <c r="J1927" s="61"/>
      <c r="K1927" s="3"/>
      <c r="L1927" s="14"/>
      <c r="M1927" s="10"/>
      <c r="N1927" s="10"/>
      <c r="O1927" s="14"/>
      <c r="P1927" s="2"/>
      <c r="Q1927" s="2"/>
      <c r="R1927" s="4"/>
      <c r="S1927" s="61"/>
    </row>
    <row r="1928" spans="1:19" x14ac:dyDescent="0.15">
      <c r="A1928" s="59"/>
      <c r="B1928" s="13"/>
      <c r="C1928" s="2"/>
      <c r="D1928" s="11"/>
      <c r="E1928" s="12"/>
      <c r="F1928" s="12"/>
      <c r="G1928" s="12"/>
      <c r="H1928" s="12"/>
      <c r="I1928" s="11"/>
      <c r="J1928" s="61"/>
      <c r="K1928" s="3"/>
      <c r="L1928" s="14"/>
      <c r="M1928" s="10"/>
      <c r="N1928" s="10"/>
      <c r="O1928" s="14"/>
      <c r="P1928" s="2"/>
      <c r="Q1928" s="2"/>
      <c r="R1928" s="4"/>
      <c r="S1928" s="61"/>
    </row>
    <row r="1929" spans="1:19" x14ac:dyDescent="0.15">
      <c r="A1929" s="59"/>
      <c r="B1929" s="13"/>
      <c r="C1929" s="2"/>
      <c r="D1929" s="11"/>
      <c r="E1929" s="12"/>
      <c r="F1929" s="12"/>
      <c r="G1929" s="12"/>
      <c r="H1929" s="12"/>
      <c r="I1929" s="11"/>
      <c r="J1929" s="61"/>
      <c r="K1929" s="3"/>
      <c r="L1929" s="14"/>
      <c r="M1929" s="10"/>
      <c r="N1929" s="10"/>
      <c r="O1929" s="14"/>
      <c r="P1929" s="2"/>
      <c r="Q1929" s="2"/>
      <c r="R1929" s="4"/>
      <c r="S1929" s="61"/>
    </row>
    <row r="1930" spans="1:19" x14ac:dyDescent="0.15">
      <c r="A1930" s="59"/>
      <c r="B1930" s="13"/>
      <c r="C1930" s="2"/>
      <c r="D1930" s="11"/>
      <c r="E1930" s="12"/>
      <c r="F1930" s="12"/>
      <c r="G1930" s="12"/>
      <c r="H1930" s="12"/>
      <c r="I1930" s="11"/>
      <c r="J1930" s="61"/>
      <c r="K1930" s="3"/>
      <c r="L1930" s="14"/>
      <c r="M1930" s="10"/>
      <c r="N1930" s="10"/>
      <c r="O1930" s="14"/>
      <c r="P1930" s="2"/>
      <c r="Q1930" s="2"/>
      <c r="R1930" s="4"/>
      <c r="S1930" s="61"/>
    </row>
    <row r="1931" spans="1:19" x14ac:dyDescent="0.15">
      <c r="A1931" s="59"/>
      <c r="B1931" s="13"/>
      <c r="C1931" s="2"/>
      <c r="D1931" s="11"/>
      <c r="E1931" s="12"/>
      <c r="F1931" s="12"/>
      <c r="G1931" s="12"/>
      <c r="H1931" s="12"/>
      <c r="I1931" s="11"/>
      <c r="J1931" s="61"/>
      <c r="K1931" s="3"/>
      <c r="L1931" s="14"/>
      <c r="M1931" s="10"/>
      <c r="N1931" s="10"/>
      <c r="O1931" s="14"/>
      <c r="P1931" s="2"/>
      <c r="Q1931" s="2"/>
      <c r="R1931" s="4"/>
      <c r="S1931" s="61"/>
    </row>
    <row r="1932" spans="1:19" x14ac:dyDescent="0.15">
      <c r="A1932" s="59"/>
      <c r="B1932" s="13"/>
      <c r="C1932" s="2"/>
      <c r="D1932" s="11"/>
      <c r="E1932" s="12"/>
      <c r="F1932" s="12"/>
      <c r="G1932" s="12"/>
      <c r="H1932" s="12"/>
      <c r="I1932" s="11"/>
      <c r="J1932" s="61"/>
      <c r="K1932" s="3"/>
      <c r="L1932" s="14"/>
      <c r="M1932" s="10"/>
      <c r="N1932" s="10"/>
      <c r="O1932" s="14"/>
      <c r="P1932" s="2"/>
      <c r="Q1932" s="2"/>
      <c r="R1932" s="4"/>
      <c r="S1932" s="61"/>
    </row>
    <row r="1933" spans="1:19" x14ac:dyDescent="0.15">
      <c r="A1933" s="59"/>
      <c r="B1933" s="13"/>
      <c r="C1933" s="2"/>
      <c r="D1933" s="11"/>
      <c r="E1933" s="12"/>
      <c r="F1933" s="12"/>
      <c r="G1933" s="12"/>
      <c r="H1933" s="12"/>
      <c r="I1933" s="11"/>
      <c r="J1933" s="61"/>
      <c r="K1933" s="3"/>
      <c r="L1933" s="14"/>
      <c r="M1933" s="10"/>
      <c r="N1933" s="10"/>
      <c r="O1933" s="14"/>
      <c r="P1933" s="2"/>
      <c r="Q1933" s="2"/>
      <c r="R1933" s="4"/>
      <c r="S1933" s="61"/>
    </row>
    <row r="1934" spans="1:19" x14ac:dyDescent="0.15">
      <c r="A1934" s="59"/>
      <c r="B1934" s="13"/>
      <c r="C1934" s="2"/>
      <c r="D1934" s="11"/>
      <c r="E1934" s="12"/>
      <c r="F1934" s="12"/>
      <c r="G1934" s="12"/>
      <c r="H1934" s="12"/>
      <c r="I1934" s="11"/>
      <c r="J1934" s="61"/>
      <c r="K1934" s="3"/>
      <c r="L1934" s="14"/>
      <c r="M1934" s="10"/>
      <c r="N1934" s="10"/>
      <c r="O1934" s="14"/>
      <c r="P1934" s="2"/>
      <c r="Q1934" s="2"/>
      <c r="R1934" s="4"/>
      <c r="S1934" s="61"/>
    </row>
    <row r="1935" spans="1:19" x14ac:dyDescent="0.15">
      <c r="A1935" s="59"/>
      <c r="B1935" s="13"/>
      <c r="C1935" s="2"/>
      <c r="D1935" s="11"/>
      <c r="E1935" s="12"/>
      <c r="F1935" s="12"/>
      <c r="G1935" s="12"/>
      <c r="H1935" s="12"/>
      <c r="I1935" s="11"/>
      <c r="J1935" s="61"/>
      <c r="K1935" s="3"/>
      <c r="L1935" s="14"/>
      <c r="M1935" s="10"/>
      <c r="N1935" s="10"/>
      <c r="O1935" s="14"/>
      <c r="P1935" s="2"/>
      <c r="Q1935" s="2"/>
      <c r="R1935" s="4"/>
      <c r="S1935" s="61"/>
    </row>
    <row r="1936" spans="1:19" x14ac:dyDescent="0.15">
      <c r="A1936" s="59"/>
      <c r="B1936" s="13"/>
      <c r="C1936" s="2"/>
      <c r="D1936" s="11"/>
      <c r="E1936" s="12"/>
      <c r="F1936" s="12"/>
      <c r="G1936" s="12"/>
      <c r="H1936" s="12"/>
      <c r="I1936" s="11"/>
      <c r="J1936" s="61"/>
      <c r="K1936" s="3"/>
      <c r="L1936" s="14"/>
      <c r="M1936" s="10"/>
      <c r="N1936" s="10"/>
      <c r="O1936" s="14"/>
      <c r="P1936" s="2"/>
      <c r="Q1936" s="2"/>
      <c r="R1936" s="4"/>
      <c r="S1936" s="61"/>
    </row>
    <row r="1937" spans="1:19" x14ac:dyDescent="0.15">
      <c r="A1937" s="59"/>
      <c r="B1937" s="13"/>
      <c r="C1937" s="2"/>
      <c r="D1937" s="11"/>
      <c r="E1937" s="12"/>
      <c r="F1937" s="12"/>
      <c r="G1937" s="12"/>
      <c r="H1937" s="12"/>
      <c r="I1937" s="11"/>
      <c r="J1937" s="61"/>
      <c r="K1937" s="3"/>
      <c r="L1937" s="14"/>
      <c r="M1937" s="10"/>
      <c r="N1937" s="10"/>
      <c r="O1937" s="14"/>
      <c r="P1937" s="2"/>
      <c r="Q1937" s="2"/>
      <c r="R1937" s="4"/>
      <c r="S1937" s="61"/>
    </row>
    <row r="1938" spans="1:19" x14ac:dyDescent="0.15">
      <c r="A1938" s="59"/>
      <c r="B1938" s="13"/>
      <c r="C1938" s="2"/>
      <c r="D1938" s="11"/>
      <c r="E1938" s="12"/>
      <c r="F1938" s="12"/>
      <c r="G1938" s="12"/>
      <c r="H1938" s="12"/>
      <c r="I1938" s="11"/>
      <c r="J1938" s="61"/>
      <c r="K1938" s="3"/>
      <c r="L1938" s="14"/>
      <c r="M1938" s="10"/>
      <c r="N1938" s="10"/>
      <c r="O1938" s="14"/>
      <c r="P1938" s="2"/>
      <c r="Q1938" s="2"/>
      <c r="R1938" s="4"/>
      <c r="S1938" s="61"/>
    </row>
    <row r="1939" spans="1:19" x14ac:dyDescent="0.15">
      <c r="A1939" s="59"/>
      <c r="B1939" s="13"/>
      <c r="C1939" s="2"/>
      <c r="D1939" s="11"/>
      <c r="E1939" s="12"/>
      <c r="F1939" s="12"/>
      <c r="G1939" s="12"/>
      <c r="H1939" s="12"/>
      <c r="I1939" s="11"/>
      <c r="J1939" s="61"/>
      <c r="K1939" s="3"/>
      <c r="L1939" s="14"/>
      <c r="M1939" s="10"/>
      <c r="N1939" s="10"/>
      <c r="O1939" s="14"/>
      <c r="P1939" s="2"/>
      <c r="Q1939" s="2"/>
      <c r="R1939" s="4"/>
      <c r="S1939" s="61"/>
    </row>
    <row r="1940" spans="1:19" x14ac:dyDescent="0.15">
      <c r="A1940" s="59"/>
      <c r="B1940" s="13"/>
      <c r="C1940" s="2"/>
      <c r="D1940" s="11"/>
      <c r="E1940" s="12"/>
      <c r="F1940" s="12"/>
      <c r="G1940" s="12"/>
      <c r="H1940" s="12"/>
      <c r="I1940" s="11"/>
      <c r="J1940" s="61"/>
      <c r="K1940" s="3"/>
      <c r="L1940" s="14"/>
      <c r="M1940" s="10"/>
      <c r="N1940" s="10"/>
      <c r="O1940" s="14"/>
      <c r="P1940" s="2"/>
      <c r="Q1940" s="2"/>
      <c r="R1940" s="4"/>
      <c r="S1940" s="61"/>
    </row>
    <row r="1941" spans="1:19" x14ac:dyDescent="0.15">
      <c r="A1941" s="59"/>
      <c r="B1941" s="13"/>
      <c r="C1941" s="2"/>
      <c r="D1941" s="11"/>
      <c r="E1941" s="12"/>
      <c r="F1941" s="12"/>
      <c r="G1941" s="12"/>
      <c r="H1941" s="12"/>
      <c r="I1941" s="11"/>
      <c r="J1941" s="61"/>
      <c r="K1941" s="3"/>
      <c r="L1941" s="14"/>
      <c r="M1941" s="10"/>
      <c r="N1941" s="10"/>
      <c r="O1941" s="14"/>
      <c r="P1941" s="2"/>
      <c r="Q1941" s="2"/>
      <c r="R1941" s="4"/>
      <c r="S1941" s="61"/>
    </row>
    <row r="1942" spans="1:19" x14ac:dyDescent="0.15">
      <c r="A1942" s="59"/>
      <c r="B1942" s="13"/>
      <c r="C1942" s="2"/>
      <c r="D1942" s="11"/>
      <c r="E1942" s="12"/>
      <c r="F1942" s="12"/>
      <c r="G1942" s="12"/>
      <c r="H1942" s="12"/>
      <c r="I1942" s="11"/>
      <c r="J1942" s="61"/>
      <c r="K1942" s="3"/>
      <c r="L1942" s="14"/>
      <c r="M1942" s="10"/>
      <c r="N1942" s="10"/>
      <c r="O1942" s="14"/>
      <c r="P1942" s="2"/>
      <c r="Q1942" s="2"/>
      <c r="R1942" s="4"/>
      <c r="S1942" s="61"/>
    </row>
    <row r="1943" spans="1:19" x14ac:dyDescent="0.15">
      <c r="A1943" s="59"/>
      <c r="B1943" s="13"/>
      <c r="C1943" s="2"/>
      <c r="D1943" s="11"/>
      <c r="E1943" s="12"/>
      <c r="F1943" s="12"/>
      <c r="G1943" s="12"/>
      <c r="H1943" s="12"/>
      <c r="I1943" s="11"/>
      <c r="J1943" s="61"/>
      <c r="K1943" s="3"/>
      <c r="L1943" s="14"/>
      <c r="M1943" s="10"/>
      <c r="N1943" s="10"/>
      <c r="O1943" s="14"/>
      <c r="P1943" s="2"/>
      <c r="Q1943" s="2"/>
      <c r="R1943" s="4"/>
      <c r="S1943" s="61"/>
    </row>
    <row r="1944" spans="1:19" x14ac:dyDescent="0.15">
      <c r="A1944" s="59"/>
      <c r="B1944" s="13"/>
      <c r="C1944" s="2"/>
      <c r="D1944" s="11"/>
      <c r="E1944" s="12"/>
      <c r="F1944" s="12"/>
      <c r="G1944" s="12"/>
      <c r="H1944" s="12"/>
      <c r="I1944" s="11"/>
      <c r="J1944" s="61"/>
      <c r="K1944" s="3"/>
      <c r="L1944" s="14"/>
      <c r="M1944" s="10"/>
      <c r="N1944" s="10"/>
      <c r="O1944" s="14"/>
      <c r="P1944" s="2"/>
      <c r="Q1944" s="2"/>
      <c r="R1944" s="4"/>
      <c r="S1944" s="61"/>
    </row>
    <row r="1945" spans="1:19" x14ac:dyDescent="0.15">
      <c r="A1945" s="59"/>
      <c r="B1945" s="13"/>
      <c r="C1945" s="2"/>
      <c r="D1945" s="11"/>
      <c r="E1945" s="12"/>
      <c r="F1945" s="12"/>
      <c r="G1945" s="12"/>
      <c r="H1945" s="12"/>
      <c r="I1945" s="11"/>
      <c r="J1945" s="61"/>
      <c r="K1945" s="3"/>
      <c r="L1945" s="14"/>
      <c r="M1945" s="10"/>
      <c r="N1945" s="10"/>
      <c r="O1945" s="14"/>
      <c r="P1945" s="2"/>
      <c r="Q1945" s="2"/>
      <c r="R1945" s="4"/>
      <c r="S1945" s="61"/>
    </row>
    <row r="1946" spans="1:19" x14ac:dyDescent="0.15">
      <c r="A1946" s="59"/>
      <c r="B1946" s="13"/>
      <c r="C1946" s="2"/>
      <c r="D1946" s="11"/>
      <c r="E1946" s="12"/>
      <c r="F1946" s="12"/>
      <c r="G1946" s="12"/>
      <c r="H1946" s="12"/>
      <c r="I1946" s="11"/>
      <c r="J1946" s="61"/>
      <c r="K1946" s="3"/>
      <c r="L1946" s="14"/>
      <c r="M1946" s="10"/>
      <c r="N1946" s="10"/>
      <c r="O1946" s="14"/>
      <c r="P1946" s="2"/>
      <c r="Q1946" s="2"/>
      <c r="R1946" s="4"/>
      <c r="S1946" s="61"/>
    </row>
    <row r="1947" spans="1:19" x14ac:dyDescent="0.15">
      <c r="A1947" s="59"/>
      <c r="B1947" s="13"/>
      <c r="C1947" s="2"/>
      <c r="D1947" s="11"/>
      <c r="E1947" s="12"/>
      <c r="F1947" s="12"/>
      <c r="G1947" s="12"/>
      <c r="H1947" s="12"/>
      <c r="I1947" s="11"/>
      <c r="J1947" s="61"/>
      <c r="K1947" s="3"/>
      <c r="L1947" s="14"/>
      <c r="M1947" s="10"/>
      <c r="N1947" s="10"/>
      <c r="O1947" s="14"/>
      <c r="P1947" s="2"/>
      <c r="Q1947" s="2"/>
      <c r="R1947" s="4"/>
      <c r="S1947" s="61"/>
    </row>
    <row r="1948" spans="1:19" x14ac:dyDescent="0.15">
      <c r="A1948" s="59"/>
      <c r="B1948" s="13"/>
      <c r="C1948" s="2"/>
      <c r="D1948" s="11"/>
      <c r="E1948" s="12"/>
      <c r="F1948" s="12"/>
      <c r="G1948" s="12"/>
      <c r="H1948" s="12"/>
      <c r="I1948" s="11"/>
      <c r="J1948" s="61"/>
      <c r="K1948" s="3"/>
      <c r="L1948" s="14"/>
      <c r="M1948" s="10"/>
      <c r="N1948" s="10"/>
      <c r="O1948" s="14"/>
      <c r="P1948" s="2"/>
      <c r="Q1948" s="2"/>
      <c r="R1948" s="4"/>
      <c r="S1948" s="61"/>
    </row>
    <row r="1949" spans="1:19" x14ac:dyDescent="0.15">
      <c r="A1949" s="59"/>
      <c r="B1949" s="13"/>
      <c r="C1949" s="2"/>
      <c r="D1949" s="11"/>
      <c r="E1949" s="12"/>
      <c r="F1949" s="12"/>
      <c r="G1949" s="12"/>
      <c r="H1949" s="12"/>
      <c r="I1949" s="11"/>
      <c r="J1949" s="61"/>
      <c r="K1949" s="3"/>
      <c r="L1949" s="14"/>
      <c r="M1949" s="10"/>
      <c r="N1949" s="10"/>
      <c r="O1949" s="14"/>
      <c r="P1949" s="2"/>
      <c r="Q1949" s="2"/>
      <c r="R1949" s="4"/>
      <c r="S1949" s="61"/>
    </row>
    <row r="1950" spans="1:19" x14ac:dyDescent="0.15">
      <c r="A1950" s="59"/>
      <c r="B1950" s="13"/>
      <c r="C1950" s="2"/>
      <c r="D1950" s="11"/>
      <c r="E1950" s="12"/>
      <c r="F1950" s="12"/>
      <c r="G1950" s="12"/>
      <c r="H1950" s="12"/>
      <c r="I1950" s="11"/>
      <c r="J1950" s="61"/>
      <c r="K1950" s="3"/>
      <c r="L1950" s="14"/>
      <c r="M1950" s="10"/>
      <c r="N1950" s="10"/>
      <c r="O1950" s="14"/>
      <c r="P1950" s="2"/>
      <c r="Q1950" s="2"/>
      <c r="R1950" s="4"/>
      <c r="S1950" s="61"/>
    </row>
    <row r="1951" spans="1:19" x14ac:dyDescent="0.15">
      <c r="A1951" s="59"/>
      <c r="B1951" s="13"/>
      <c r="C1951" s="2"/>
      <c r="D1951" s="11"/>
      <c r="E1951" s="12"/>
      <c r="F1951" s="12"/>
      <c r="G1951" s="12"/>
      <c r="H1951" s="12"/>
      <c r="I1951" s="11"/>
      <c r="J1951" s="61"/>
      <c r="K1951" s="3"/>
      <c r="L1951" s="14"/>
      <c r="M1951" s="10"/>
      <c r="N1951" s="10"/>
      <c r="O1951" s="14"/>
      <c r="P1951" s="2"/>
      <c r="Q1951" s="2"/>
      <c r="R1951" s="4"/>
      <c r="S1951" s="61"/>
    </row>
    <row r="1952" spans="1:19" x14ac:dyDescent="0.15">
      <c r="A1952" s="59"/>
      <c r="B1952" s="13"/>
      <c r="C1952" s="2"/>
      <c r="D1952" s="11"/>
      <c r="E1952" s="12"/>
      <c r="F1952" s="12"/>
      <c r="G1952" s="12"/>
      <c r="H1952" s="12"/>
      <c r="I1952" s="11"/>
      <c r="J1952" s="61"/>
      <c r="K1952" s="3"/>
      <c r="L1952" s="14"/>
      <c r="M1952" s="10"/>
      <c r="N1952" s="10"/>
      <c r="O1952" s="14"/>
      <c r="P1952" s="2"/>
      <c r="Q1952" s="2"/>
      <c r="R1952" s="4"/>
      <c r="S1952" s="61"/>
    </row>
    <row r="1953" spans="1:19" x14ac:dyDescent="0.15">
      <c r="A1953" s="59"/>
      <c r="B1953" s="13"/>
      <c r="C1953" s="2"/>
      <c r="D1953" s="11"/>
      <c r="E1953" s="12"/>
      <c r="F1953" s="12"/>
      <c r="G1953" s="12"/>
      <c r="H1953" s="12"/>
      <c r="I1953" s="11"/>
      <c r="J1953" s="61"/>
      <c r="K1953" s="3"/>
      <c r="L1953" s="14"/>
      <c r="M1953" s="10"/>
      <c r="N1953" s="10"/>
      <c r="O1953" s="14"/>
      <c r="P1953" s="2"/>
      <c r="Q1953" s="2"/>
      <c r="R1953" s="4"/>
      <c r="S1953" s="61"/>
    </row>
    <row r="1954" spans="1:19" x14ac:dyDescent="0.15">
      <c r="A1954" s="59"/>
      <c r="B1954" s="13"/>
      <c r="C1954" s="2"/>
      <c r="D1954" s="11"/>
      <c r="E1954" s="12"/>
      <c r="F1954" s="12"/>
      <c r="G1954" s="12"/>
      <c r="H1954" s="12"/>
      <c r="I1954" s="11"/>
      <c r="J1954" s="61"/>
      <c r="K1954" s="3"/>
      <c r="L1954" s="14"/>
      <c r="M1954" s="10"/>
      <c r="N1954" s="10"/>
      <c r="O1954" s="14"/>
      <c r="P1954" s="2"/>
      <c r="Q1954" s="2"/>
      <c r="R1954" s="4"/>
      <c r="S1954" s="61"/>
    </row>
    <row r="1955" spans="1:19" x14ac:dyDescent="0.15">
      <c r="A1955" s="59"/>
      <c r="B1955" s="13"/>
      <c r="C1955" s="2"/>
      <c r="D1955" s="11"/>
      <c r="E1955" s="12"/>
      <c r="F1955" s="12"/>
      <c r="G1955" s="12"/>
      <c r="H1955" s="12"/>
      <c r="I1955" s="11"/>
      <c r="J1955" s="61"/>
      <c r="K1955" s="3"/>
      <c r="L1955" s="14"/>
      <c r="M1955" s="10"/>
      <c r="N1955" s="10"/>
      <c r="O1955" s="14"/>
      <c r="P1955" s="2"/>
      <c r="Q1955" s="2"/>
      <c r="R1955" s="4"/>
      <c r="S1955" s="61"/>
    </row>
    <row r="1956" spans="1:19" x14ac:dyDescent="0.15">
      <c r="A1956" s="59"/>
      <c r="B1956" s="13"/>
      <c r="C1956" s="2"/>
      <c r="D1956" s="11"/>
      <c r="E1956" s="12"/>
      <c r="F1956" s="12"/>
      <c r="G1956" s="12"/>
      <c r="H1956" s="12"/>
      <c r="I1956" s="11"/>
      <c r="J1956" s="61"/>
      <c r="K1956" s="3"/>
      <c r="L1956" s="14"/>
      <c r="M1956" s="10"/>
      <c r="N1956" s="10"/>
      <c r="O1956" s="14"/>
      <c r="P1956" s="2"/>
      <c r="Q1956" s="2"/>
      <c r="R1956" s="4"/>
      <c r="S1956" s="61"/>
    </row>
    <row r="1957" spans="1:19" x14ac:dyDescent="0.15">
      <c r="A1957" s="59"/>
      <c r="B1957" s="13"/>
      <c r="C1957" s="2"/>
      <c r="D1957" s="11"/>
      <c r="E1957" s="12"/>
      <c r="F1957" s="12"/>
      <c r="G1957" s="12"/>
      <c r="H1957" s="12"/>
      <c r="I1957" s="11"/>
      <c r="J1957" s="61"/>
      <c r="K1957" s="3"/>
      <c r="L1957" s="14"/>
      <c r="M1957" s="10"/>
      <c r="N1957" s="10"/>
      <c r="O1957" s="14"/>
      <c r="P1957" s="2"/>
      <c r="Q1957" s="2"/>
      <c r="R1957" s="4"/>
      <c r="S1957" s="61"/>
    </row>
    <row r="1958" spans="1:19" x14ac:dyDescent="0.15">
      <c r="A1958" s="59"/>
      <c r="B1958" s="13"/>
      <c r="C1958" s="2"/>
      <c r="D1958" s="11"/>
      <c r="E1958" s="12"/>
      <c r="F1958" s="12"/>
      <c r="G1958" s="12"/>
      <c r="H1958" s="12"/>
      <c r="I1958" s="11"/>
      <c r="J1958" s="61"/>
      <c r="K1958" s="3"/>
      <c r="L1958" s="14"/>
      <c r="M1958" s="10"/>
      <c r="N1958" s="10"/>
      <c r="O1958" s="14"/>
      <c r="P1958" s="2"/>
      <c r="Q1958" s="2"/>
      <c r="R1958" s="4"/>
      <c r="S1958" s="61"/>
    </row>
    <row r="1959" spans="1:19" x14ac:dyDescent="0.15">
      <c r="A1959" s="59"/>
      <c r="B1959" s="13"/>
      <c r="C1959" s="2"/>
      <c r="D1959" s="11"/>
      <c r="E1959" s="12"/>
      <c r="F1959" s="12"/>
      <c r="G1959" s="12"/>
      <c r="H1959" s="12"/>
      <c r="I1959" s="11"/>
      <c r="J1959" s="61"/>
      <c r="K1959" s="3"/>
      <c r="L1959" s="14"/>
      <c r="M1959" s="10"/>
      <c r="N1959" s="10"/>
      <c r="O1959" s="14"/>
      <c r="P1959" s="2"/>
      <c r="Q1959" s="2"/>
      <c r="R1959" s="4"/>
      <c r="S1959" s="61"/>
    </row>
    <row r="1960" spans="1:19" x14ac:dyDescent="0.15">
      <c r="A1960" s="59"/>
      <c r="B1960" s="13"/>
      <c r="C1960" s="2"/>
      <c r="D1960" s="11"/>
      <c r="E1960" s="12"/>
      <c r="F1960" s="12"/>
      <c r="G1960" s="12"/>
      <c r="H1960" s="12"/>
      <c r="I1960" s="11"/>
      <c r="J1960" s="61"/>
      <c r="K1960" s="3"/>
      <c r="L1960" s="14"/>
      <c r="M1960" s="10"/>
      <c r="N1960" s="10"/>
      <c r="O1960" s="14"/>
      <c r="P1960" s="2"/>
      <c r="Q1960" s="2"/>
      <c r="R1960" s="4"/>
      <c r="S1960" s="61"/>
    </row>
    <row r="1961" spans="1:19" x14ac:dyDescent="0.15">
      <c r="A1961" s="59"/>
      <c r="B1961" s="13"/>
      <c r="C1961" s="2"/>
      <c r="D1961" s="11"/>
      <c r="E1961" s="12"/>
      <c r="F1961" s="12"/>
      <c r="G1961" s="12"/>
      <c r="H1961" s="12"/>
      <c r="I1961" s="11"/>
      <c r="J1961" s="61"/>
      <c r="K1961" s="3"/>
      <c r="L1961" s="14"/>
      <c r="M1961" s="10"/>
      <c r="N1961" s="10"/>
      <c r="O1961" s="14"/>
      <c r="P1961" s="2"/>
      <c r="Q1961" s="2"/>
      <c r="R1961" s="4"/>
      <c r="S1961" s="61"/>
    </row>
    <row r="1962" spans="1:19" x14ac:dyDescent="0.15">
      <c r="A1962" s="59"/>
      <c r="B1962" s="13"/>
      <c r="C1962" s="2"/>
      <c r="D1962" s="11"/>
      <c r="E1962" s="12"/>
      <c r="F1962" s="12"/>
      <c r="G1962" s="12"/>
      <c r="H1962" s="12"/>
      <c r="I1962" s="11"/>
      <c r="J1962" s="61"/>
      <c r="K1962" s="3"/>
      <c r="L1962" s="14"/>
      <c r="M1962" s="10"/>
      <c r="N1962" s="10"/>
      <c r="O1962" s="14"/>
      <c r="P1962" s="2"/>
      <c r="Q1962" s="2"/>
      <c r="R1962" s="4"/>
      <c r="S1962" s="61"/>
    </row>
    <row r="1963" spans="1:19" x14ac:dyDescent="0.15">
      <c r="A1963" s="59"/>
      <c r="B1963" s="13"/>
      <c r="C1963" s="2"/>
      <c r="D1963" s="11"/>
      <c r="E1963" s="12"/>
      <c r="F1963" s="12"/>
      <c r="G1963" s="12"/>
      <c r="H1963" s="12"/>
      <c r="I1963" s="11"/>
      <c r="J1963" s="61"/>
      <c r="K1963" s="3"/>
      <c r="L1963" s="14"/>
      <c r="M1963" s="10"/>
      <c r="N1963" s="10"/>
      <c r="O1963" s="14"/>
      <c r="P1963" s="2"/>
      <c r="Q1963" s="2"/>
      <c r="R1963" s="4"/>
      <c r="S1963" s="61"/>
    </row>
    <row r="1964" spans="1:19" x14ac:dyDescent="0.15">
      <c r="A1964" s="59"/>
      <c r="B1964" s="13"/>
      <c r="C1964" s="2"/>
      <c r="D1964" s="11"/>
      <c r="E1964" s="12"/>
      <c r="F1964" s="12"/>
      <c r="G1964" s="12"/>
      <c r="H1964" s="12"/>
      <c r="I1964" s="11"/>
      <c r="J1964" s="61"/>
      <c r="K1964" s="3"/>
      <c r="L1964" s="14"/>
      <c r="M1964" s="10"/>
      <c r="N1964" s="10"/>
      <c r="O1964" s="14"/>
      <c r="P1964" s="2"/>
      <c r="Q1964" s="2"/>
      <c r="R1964" s="4"/>
      <c r="S1964" s="61"/>
    </row>
    <row r="1965" spans="1:19" x14ac:dyDescent="0.15">
      <c r="A1965" s="59"/>
      <c r="B1965" s="13"/>
      <c r="C1965" s="2"/>
      <c r="D1965" s="11"/>
      <c r="E1965" s="12"/>
      <c r="F1965" s="12"/>
      <c r="G1965" s="12"/>
      <c r="H1965" s="12"/>
      <c r="I1965" s="11"/>
      <c r="J1965" s="61"/>
      <c r="K1965" s="3"/>
      <c r="L1965" s="14"/>
      <c r="M1965" s="10"/>
      <c r="N1965" s="10"/>
      <c r="O1965" s="14"/>
      <c r="P1965" s="2"/>
      <c r="Q1965" s="2"/>
      <c r="R1965" s="4"/>
      <c r="S1965" s="61"/>
    </row>
    <row r="1966" spans="1:19" x14ac:dyDescent="0.15">
      <c r="A1966" s="59"/>
      <c r="B1966" s="13"/>
      <c r="C1966" s="2"/>
      <c r="D1966" s="11"/>
      <c r="E1966" s="12"/>
      <c r="F1966" s="12"/>
      <c r="G1966" s="12"/>
      <c r="H1966" s="12"/>
      <c r="I1966" s="11"/>
      <c r="J1966" s="61"/>
      <c r="K1966" s="3"/>
      <c r="L1966" s="14"/>
      <c r="M1966" s="10"/>
      <c r="N1966" s="10"/>
      <c r="O1966" s="14"/>
      <c r="P1966" s="2"/>
      <c r="Q1966" s="2"/>
      <c r="R1966" s="4"/>
      <c r="S1966" s="61"/>
    </row>
  </sheetData>
  <mergeCells count="1">
    <mergeCell ref="U71:V71"/>
  </mergeCells>
  <conditionalFormatting sqref="A12:S12 B998:S1316 A13 C13:S997">
    <cfRule type="expression" dxfId="15" priority="16">
      <formula>$O12&gt;0</formula>
    </cfRule>
  </conditionalFormatting>
  <conditionalFormatting sqref="P13:P1316 P1570:P1838">
    <cfRule type="expression" dxfId="14" priority="15">
      <formula>$O13&gt;0</formula>
    </cfRule>
  </conditionalFormatting>
  <conditionalFormatting sqref="B998:B1316 B1570:B1836">
    <cfRule type="expression" dxfId="13" priority="14">
      <formula>$O998&gt;0</formula>
    </cfRule>
  </conditionalFormatting>
  <conditionalFormatting sqref="E14:H1316 E1570:H1836">
    <cfRule type="expression" dxfId="12" priority="13">
      <formula>$O14&gt;0</formula>
    </cfRule>
  </conditionalFormatting>
  <conditionalFormatting sqref="O14:O1316">
    <cfRule type="expression" dxfId="11" priority="12">
      <formula>$O14&gt;0</formula>
    </cfRule>
  </conditionalFormatting>
  <conditionalFormatting sqref="Q14:Q1316">
    <cfRule type="expression" dxfId="10" priority="11">
      <formula>$O14&gt;0</formula>
    </cfRule>
  </conditionalFormatting>
  <conditionalFormatting sqref="R14:S1316">
    <cfRule type="expression" dxfId="9" priority="10">
      <formula>$O14&gt;0</formula>
    </cfRule>
  </conditionalFormatting>
  <conditionalFormatting sqref="A1446:S1569 B1317:S1445">
    <cfRule type="expression" dxfId="8" priority="9">
      <formula>$O1317&gt;0</formula>
    </cfRule>
  </conditionalFormatting>
  <conditionalFormatting sqref="P1317:P1569">
    <cfRule type="expression" dxfId="7" priority="8">
      <formula>$O1317&gt;0</formula>
    </cfRule>
  </conditionalFormatting>
  <conditionalFormatting sqref="B1317:B1569">
    <cfRule type="expression" dxfId="6" priority="7">
      <formula>$O1317&gt;0</formula>
    </cfRule>
  </conditionalFormatting>
  <conditionalFormatting sqref="E1317:H1569">
    <cfRule type="expression" dxfId="5" priority="6">
      <formula>$O1317&gt;0</formula>
    </cfRule>
  </conditionalFormatting>
  <conditionalFormatting sqref="O1317:O1569">
    <cfRule type="expression" dxfId="4" priority="5">
      <formula>$O1317&gt;0</formula>
    </cfRule>
  </conditionalFormatting>
  <conditionalFormatting sqref="Q1317:Q1569">
    <cfRule type="expression" dxfId="3" priority="4">
      <formula>$O1317&gt;0</formula>
    </cfRule>
  </conditionalFormatting>
  <conditionalFormatting sqref="R1317:S1569">
    <cfRule type="expression" dxfId="2" priority="3">
      <formula>$O1317&gt;0</formula>
    </cfRule>
  </conditionalFormatting>
  <conditionalFormatting sqref="A14:A1445">
    <cfRule type="expression" dxfId="1" priority="2">
      <formula>$O14&gt;0</formula>
    </cfRule>
  </conditionalFormatting>
  <conditionalFormatting sqref="B13:B997">
    <cfRule type="expression" dxfId="0" priority="1">
      <formula>$O13&gt;0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2017-01-17T19:58:43Z</dcterms:created>
  <dcterms:modified xsi:type="dcterms:W3CDTF">2025-04-28T16:37:51Z</dcterms:modified>
</cp:coreProperties>
</file>