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A8B0CC2-31B4-4BB1-B833-72E1AE2D6A2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6" i="1" l="1"/>
  <c r="AE166" i="1" s="1"/>
  <c r="AC165" i="1"/>
  <c r="AE165" i="1" s="1"/>
  <c r="AC161" i="1"/>
  <c r="Y18" i="1" l="1"/>
  <c r="Y17" i="1"/>
  <c r="AH16" i="1" l="1"/>
  <c r="AA18" i="1"/>
  <c r="AH17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X13" i="1"/>
  <c r="X14" i="1" s="1"/>
  <c r="X15" i="1" s="1"/>
  <c r="X16" i="1" s="1"/>
  <c r="X17" i="1" s="1"/>
  <c r="X1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E14" i="1" l="1"/>
  <c r="E13" i="1"/>
  <c r="F13" i="1" s="1"/>
  <c r="AC16" i="1"/>
  <c r="AC18" i="1"/>
  <c r="AC17" i="1"/>
  <c r="AC15" i="1"/>
  <c r="AH15" i="1"/>
  <c r="AA17" i="1"/>
  <c r="A15" i="1"/>
  <c r="D15" i="1" s="1"/>
  <c r="E15" i="1" s="1"/>
  <c r="AC14" i="1"/>
  <c r="AC13" i="1"/>
  <c r="Z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16" i="1"/>
  <c r="D16" i="1" s="1"/>
  <c r="E16" i="1" s="1"/>
  <c r="Z14" i="1"/>
  <c r="Z15" i="1" s="1"/>
  <c r="AA13" i="1"/>
  <c r="AB13" i="1" s="1"/>
  <c r="AE13" i="1" s="1"/>
  <c r="AH13" i="1"/>
  <c r="AA14" i="1"/>
  <c r="J28" i="1"/>
  <c r="AB15" i="1" l="1"/>
  <c r="AE15" i="1" s="1"/>
  <c r="Z16" i="1"/>
  <c r="AB16" i="1"/>
  <c r="AE16" i="1" s="1"/>
  <c r="A17" i="1"/>
  <c r="D17" i="1" s="1"/>
  <c r="E17" i="1" s="1"/>
  <c r="F14" i="1"/>
  <c r="AH14" i="1"/>
  <c r="AB14" i="1"/>
  <c r="AE14" i="1" s="1"/>
  <c r="J29" i="1"/>
  <c r="Z17" i="1" l="1"/>
  <c r="AB17" i="1"/>
  <c r="AE17" i="1" s="1"/>
  <c r="A18" i="1"/>
  <c r="D18" i="1" s="1"/>
  <c r="E18" i="1" s="1"/>
  <c r="F15" i="1"/>
  <c r="J30" i="1"/>
  <c r="Z18" i="1" l="1"/>
  <c r="AB18" i="1"/>
  <c r="AE18" i="1" s="1"/>
  <c r="A19" i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C564" i="1" s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C653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S677" i="1" l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C678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F749" i="1"/>
  <c r="L683" i="1"/>
  <c r="M683" i="1" s="1"/>
  <c r="N683" i="1" s="1"/>
  <c r="K684" i="1"/>
  <c r="R749" i="1"/>
  <c r="S749" i="1" s="1"/>
  <c r="U750" i="1"/>
  <c r="T750" i="1"/>
  <c r="C737" i="1"/>
  <c r="P750" i="1"/>
  <c r="D752" i="1" l="1"/>
  <c r="E752" i="1" s="1"/>
  <c r="A753" i="1"/>
  <c r="D753" i="1" s="1"/>
  <c r="E753" i="1" s="1"/>
  <c r="F750" i="1"/>
  <c r="L684" i="1"/>
  <c r="M684" i="1" s="1"/>
  <c r="N684" i="1" s="1"/>
  <c r="K685" i="1"/>
  <c r="C738" i="1"/>
  <c r="R750" i="1"/>
  <c r="S750" i="1" s="1"/>
  <c r="T751" i="1"/>
  <c r="U751" i="1"/>
  <c r="P751" i="1"/>
  <c r="S738" i="1" l="1"/>
  <c r="C739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A755" i="1" l="1"/>
  <c r="D755" i="1" s="1"/>
  <c r="E755" i="1" s="1"/>
  <c r="F752" i="1"/>
  <c r="L686" i="1"/>
  <c r="M686" i="1" s="1"/>
  <c r="N686" i="1" s="1"/>
  <c r="K687" i="1"/>
  <c r="P753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P756" i="1"/>
  <c r="A759" i="1" l="1"/>
  <c r="F756" i="1"/>
  <c r="K691" i="1"/>
  <c r="L690" i="1"/>
  <c r="M690" i="1" s="1"/>
  <c r="N690" i="1" s="1"/>
  <c r="P757" i="1"/>
  <c r="U757" i="1"/>
  <c r="R756" i="1"/>
  <c r="T757" i="1"/>
  <c r="C744" i="1"/>
  <c r="D759" i="1" l="1"/>
  <c r="E759" i="1" s="1"/>
  <c r="A760" i="1"/>
  <c r="D760" i="1" s="1"/>
  <c r="E760" i="1" s="1"/>
  <c r="F757" i="1"/>
  <c r="K692" i="1"/>
  <c r="L691" i="1"/>
  <c r="M691" i="1" s="1"/>
  <c r="N691" i="1" s="1"/>
  <c r="C745" i="1"/>
  <c r="P758" i="1"/>
  <c r="R757" i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C747" i="1"/>
  <c r="A763" i="1" l="1"/>
  <c r="F760" i="1"/>
  <c r="L694" i="1"/>
  <c r="M694" i="1" s="1"/>
  <c r="N694" i="1" s="1"/>
  <c r="K695" i="1"/>
  <c r="U761" i="1"/>
  <c r="T761" i="1"/>
  <c r="R760" i="1"/>
  <c r="S760" i="1" s="1"/>
  <c r="C748" i="1"/>
  <c r="P761" i="1"/>
  <c r="A764" i="1" l="1"/>
  <c r="D763" i="1"/>
  <c r="E763" i="1" s="1"/>
  <c r="F761" i="1"/>
  <c r="K696" i="1"/>
  <c r="L695" i="1"/>
  <c r="M695" i="1" s="1"/>
  <c r="N695" i="1" s="1"/>
  <c r="C749" i="1"/>
  <c r="R761" i="1"/>
  <c r="U762" i="1"/>
  <c r="T762" i="1"/>
  <c r="P762" i="1"/>
  <c r="F762" i="1" l="1"/>
  <c r="K697" i="1"/>
  <c r="L696" i="1"/>
  <c r="M696" i="1" s="1"/>
  <c r="N696" i="1" s="1"/>
  <c r="C750" i="1"/>
  <c r="R762" i="1"/>
  <c r="U763" i="1"/>
  <c r="T763" i="1"/>
  <c r="P763" i="1"/>
  <c r="F763" i="1" l="1"/>
  <c r="L697" i="1"/>
  <c r="M697" i="1" s="1"/>
  <c r="N697" i="1" s="1"/>
  <c r="K698" i="1"/>
  <c r="R763" i="1"/>
  <c r="C751" i="1"/>
  <c r="L698" i="1" l="1"/>
  <c r="M698" i="1" s="1"/>
  <c r="N698" i="1" s="1"/>
  <c r="K699" i="1"/>
  <c r="S751" i="1"/>
  <c r="C752" i="1" s="1"/>
  <c r="K700" i="1" l="1"/>
  <c r="L699" i="1"/>
  <c r="M699" i="1" s="1"/>
  <c r="N699" i="1" s="1"/>
  <c r="S752" i="1"/>
  <c r="C753" i="1" s="1"/>
  <c r="L700" i="1" l="1"/>
  <c r="M700" i="1" s="1"/>
  <c r="N700" i="1" s="1"/>
  <c r="K701" i="1"/>
  <c r="C754" i="1"/>
  <c r="L701" i="1" l="1"/>
  <c r="M701" i="1" s="1"/>
  <c r="N701" i="1" s="1"/>
  <c r="K702" i="1"/>
  <c r="S754" i="1"/>
  <c r="C755" i="1" s="1"/>
  <c r="K703" i="1" l="1"/>
  <c r="L702" i="1"/>
  <c r="M702" i="1" s="1"/>
  <c r="N702" i="1" s="1"/>
  <c r="C756" i="1"/>
  <c r="S756" i="1" l="1"/>
  <c r="C757" i="1" s="1"/>
  <c r="L703" i="1"/>
  <c r="M703" i="1" s="1"/>
  <c r="N703" i="1" s="1"/>
  <c r="K704" i="1"/>
  <c r="S757" i="1" l="1"/>
  <c r="C758" i="1" s="1"/>
  <c r="L704" i="1"/>
  <c r="M704" i="1" s="1"/>
  <c r="N704" i="1" s="1"/>
  <c r="K705" i="1"/>
  <c r="L705" i="1" l="1"/>
  <c r="M705" i="1" s="1"/>
  <c r="N705" i="1" s="1"/>
  <c r="K706" i="1"/>
  <c r="C759" i="1"/>
  <c r="L706" i="1" l="1"/>
  <c r="M706" i="1" s="1"/>
  <c r="N706" i="1" s="1"/>
  <c r="K707" i="1"/>
  <c r="C760" i="1"/>
  <c r="K708" i="1" l="1"/>
  <c r="L707" i="1"/>
  <c r="M707" i="1" s="1"/>
  <c r="N707" i="1" s="1"/>
  <c r="C761" i="1"/>
  <c r="S761" i="1" l="1"/>
  <c r="C762" i="1" s="1"/>
  <c r="K709" i="1"/>
  <c r="L708" i="1"/>
  <c r="M708" i="1" s="1"/>
  <c r="N708" i="1" s="1"/>
  <c r="K710" i="1" l="1"/>
  <c r="L709" i="1"/>
  <c r="M709" i="1" s="1"/>
  <c r="N709" i="1" s="1"/>
  <c r="S762" i="1"/>
  <c r="C763" i="1" s="1"/>
  <c r="S763" i="1" l="1"/>
  <c r="C764" i="1" s="1"/>
  <c r="K711" i="1"/>
  <c r="L710" i="1"/>
  <c r="M710" i="1" s="1"/>
  <c r="N710" i="1" s="1"/>
  <c r="L711" i="1" l="1"/>
  <c r="M711" i="1" s="1"/>
  <c r="N711" i="1" s="1"/>
  <c r="K712" i="1"/>
  <c r="L712" i="1" l="1"/>
  <c r="M712" i="1" s="1"/>
  <c r="N712" i="1" s="1"/>
  <c r="K713" i="1"/>
  <c r="L713" i="1" l="1"/>
  <c r="M713" i="1" s="1"/>
  <c r="N713" i="1" s="1"/>
  <c r="K714" i="1"/>
  <c r="K715" i="1" l="1"/>
  <c r="L714" i="1"/>
  <c r="M714" i="1" s="1"/>
  <c r="N714" i="1" s="1"/>
  <c r="K716" i="1" l="1"/>
  <c r="L715" i="1"/>
  <c r="M715" i="1" s="1"/>
  <c r="N715" i="1" s="1"/>
  <c r="L716" i="1" l="1"/>
  <c r="M716" i="1" s="1"/>
  <c r="N716" i="1" s="1"/>
  <c r="K717" i="1"/>
  <c r="K718" i="1" l="1"/>
  <c r="L717" i="1"/>
  <c r="M717" i="1" s="1"/>
  <c r="N717" i="1" s="1"/>
  <c r="K719" i="1" l="1"/>
  <c r="L718" i="1"/>
  <c r="M718" i="1" s="1"/>
  <c r="N718" i="1" s="1"/>
  <c r="K720" i="1" l="1"/>
  <c r="L719" i="1"/>
  <c r="M719" i="1" s="1"/>
  <c r="N719" i="1" s="1"/>
  <c r="L720" i="1" l="1"/>
  <c r="M720" i="1" s="1"/>
  <c r="N720" i="1" s="1"/>
  <c r="K721" i="1"/>
  <c r="K722" i="1" l="1"/>
  <c r="L721" i="1"/>
  <c r="M721" i="1" s="1"/>
  <c r="N721" i="1" s="1"/>
  <c r="L722" i="1" l="1"/>
  <c r="M722" i="1" s="1"/>
  <c r="N722" i="1" s="1"/>
  <c r="K723" i="1"/>
  <c r="L723" i="1" l="1"/>
  <c r="M723" i="1" s="1"/>
  <c r="N723" i="1" s="1"/>
  <c r="K724" i="1"/>
  <c r="L724" i="1" l="1"/>
  <c r="M724" i="1" s="1"/>
  <c r="N724" i="1" s="1"/>
  <c r="K725" i="1"/>
  <c r="L725" i="1" l="1"/>
  <c r="M725" i="1" s="1"/>
  <c r="N725" i="1" s="1"/>
  <c r="K726" i="1"/>
  <c r="K727" i="1" l="1"/>
  <c r="L726" i="1"/>
  <c r="M726" i="1" s="1"/>
  <c r="N726" i="1" s="1"/>
  <c r="L727" i="1" l="1"/>
  <c r="M727" i="1" s="1"/>
  <c r="N727" i="1" s="1"/>
  <c r="K728" i="1"/>
  <c r="K729" i="1" l="1"/>
  <c r="L728" i="1"/>
  <c r="M728" i="1" s="1"/>
  <c r="N728" i="1" s="1"/>
  <c r="K730" i="1" l="1"/>
  <c r="L729" i="1"/>
  <c r="M729" i="1" s="1"/>
  <c r="N729" i="1" s="1"/>
  <c r="L730" i="1" l="1"/>
  <c r="M730" i="1" s="1"/>
  <c r="N730" i="1" s="1"/>
  <c r="K731" i="1"/>
  <c r="L731" i="1" l="1"/>
  <c r="M731" i="1" s="1"/>
  <c r="N731" i="1" s="1"/>
  <c r="K732" i="1"/>
  <c r="L732" i="1" l="1"/>
  <c r="M732" i="1" s="1"/>
  <c r="N732" i="1" s="1"/>
  <c r="K733" i="1"/>
  <c r="L733" i="1" l="1"/>
  <c r="M733" i="1" s="1"/>
  <c r="N733" i="1" s="1"/>
  <c r="K734" i="1"/>
  <c r="L734" i="1" l="1"/>
  <c r="M734" i="1" s="1"/>
  <c r="N734" i="1" s="1"/>
  <c r="K735" i="1"/>
  <c r="L735" i="1" l="1"/>
  <c r="M735" i="1" s="1"/>
  <c r="N735" i="1" s="1"/>
  <c r="K736" i="1"/>
  <c r="L736" i="1" l="1"/>
  <c r="M736" i="1" s="1"/>
  <c r="N736" i="1" s="1"/>
  <c r="K737" i="1"/>
  <c r="K738" i="1" l="1"/>
  <c r="L737" i="1"/>
  <c r="M737" i="1" s="1"/>
  <c r="N737" i="1" s="1"/>
  <c r="L738" i="1" l="1"/>
  <c r="M738" i="1" s="1"/>
  <c r="N738" i="1" s="1"/>
  <c r="K739" i="1"/>
  <c r="K740" i="1" l="1"/>
  <c r="L739" i="1"/>
  <c r="M739" i="1" s="1"/>
  <c r="N739" i="1" s="1"/>
  <c r="L740" i="1" l="1"/>
  <c r="M740" i="1" s="1"/>
  <c r="N740" i="1" s="1"/>
  <c r="K741" i="1"/>
  <c r="K742" i="1" l="1"/>
  <c r="L741" i="1"/>
  <c r="M741" i="1" s="1"/>
  <c r="N741" i="1" s="1"/>
  <c r="K743" i="1" l="1"/>
  <c r="L742" i="1"/>
  <c r="M742" i="1" s="1"/>
  <c r="N742" i="1" s="1"/>
  <c r="K744" i="1" l="1"/>
  <c r="L743" i="1"/>
  <c r="M743" i="1" s="1"/>
  <c r="N743" i="1" s="1"/>
  <c r="L744" i="1" l="1"/>
  <c r="M744" i="1" s="1"/>
  <c r="N744" i="1" s="1"/>
  <c r="K745" i="1"/>
  <c r="K746" i="1" l="1"/>
  <c r="L745" i="1"/>
  <c r="M745" i="1" s="1"/>
  <c r="N745" i="1" s="1"/>
  <c r="L746" i="1" l="1"/>
  <c r="M746" i="1" s="1"/>
  <c r="N746" i="1" s="1"/>
  <c r="K747" i="1"/>
  <c r="K748" i="1" l="1"/>
  <c r="L747" i="1"/>
  <c r="M747" i="1" s="1"/>
  <c r="N747" i="1" s="1"/>
  <c r="K749" i="1" l="1"/>
  <c r="L748" i="1"/>
  <c r="M748" i="1" s="1"/>
  <c r="N748" i="1" s="1"/>
  <c r="L749" i="1" l="1"/>
  <c r="M749" i="1" s="1"/>
  <c r="N749" i="1" s="1"/>
  <c r="K750" i="1"/>
  <c r="K751" i="1" l="1"/>
  <c r="L750" i="1"/>
  <c r="M750" i="1" s="1"/>
  <c r="N750" i="1" s="1"/>
  <c r="L751" i="1" l="1"/>
  <c r="M751" i="1" s="1"/>
  <c r="N751" i="1" s="1"/>
  <c r="K752" i="1"/>
  <c r="L752" i="1" l="1"/>
  <c r="M752" i="1" s="1"/>
  <c r="N752" i="1" s="1"/>
  <c r="K753" i="1"/>
  <c r="L753" i="1" l="1"/>
  <c r="M753" i="1" s="1"/>
  <c r="N753" i="1" s="1"/>
  <c r="K754" i="1"/>
  <c r="K755" i="1" l="1"/>
  <c r="L754" i="1"/>
  <c r="M754" i="1" s="1"/>
  <c r="N754" i="1" s="1"/>
  <c r="L755" i="1" l="1"/>
  <c r="M755" i="1" s="1"/>
  <c r="N755" i="1" s="1"/>
  <c r="K756" i="1"/>
  <c r="K757" i="1" l="1"/>
  <c r="L756" i="1"/>
  <c r="M756" i="1" s="1"/>
  <c r="N756" i="1" s="1"/>
  <c r="L757" i="1" l="1"/>
  <c r="M757" i="1" s="1"/>
  <c r="N757" i="1" s="1"/>
  <c r="K758" i="1"/>
  <c r="L758" i="1" l="1"/>
  <c r="M758" i="1" s="1"/>
  <c r="N758" i="1" s="1"/>
  <c r="K759" i="1"/>
  <c r="K760" i="1" l="1"/>
  <c r="L759" i="1"/>
  <c r="M759" i="1" s="1"/>
  <c r="N759" i="1" s="1"/>
  <c r="L760" i="1" l="1"/>
  <c r="M760" i="1" s="1"/>
  <c r="N760" i="1" s="1"/>
  <c r="K761" i="1"/>
  <c r="K762" i="1" l="1"/>
  <c r="L761" i="1"/>
  <c r="M761" i="1" s="1"/>
  <c r="N761" i="1" s="1"/>
  <c r="K763" i="1" l="1"/>
  <c r="L762" i="1"/>
  <c r="M762" i="1" s="1"/>
  <c r="N762" i="1" s="1"/>
  <c r="L763" i="1" l="1"/>
  <c r="M763" i="1" s="1"/>
  <c r="N763" i="1" s="1"/>
  <c r="A5" i="1" l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709" i="1"/>
  <c r="G753" i="1"/>
  <c r="G755" i="1"/>
  <c r="G757" i="1"/>
  <c r="G759" i="1"/>
  <c r="G761" i="1"/>
  <c r="G763" i="1"/>
  <c r="G751" i="1"/>
  <c r="G678" i="1"/>
  <c r="G680" i="1"/>
  <c r="G682" i="1"/>
  <c r="G684" i="1"/>
  <c r="G686" i="1"/>
  <c r="G668" i="1"/>
  <c r="G749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752" i="1"/>
  <c r="G754" i="1"/>
  <c r="G756" i="1"/>
  <c r="G758" i="1"/>
  <c r="G760" i="1"/>
  <c r="G762" i="1"/>
  <c r="G679" i="1"/>
  <c r="G681" i="1"/>
  <c r="G683" i="1"/>
  <c r="G685" i="1"/>
  <c r="G687" i="1"/>
  <c r="G750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B549" i="1" s="1"/>
  <c r="H550" i="1"/>
  <c r="I550" i="1" l="1"/>
  <c r="O550" i="1" s="1"/>
  <c r="Q550" i="1" s="1"/>
  <c r="H551" i="1"/>
  <c r="B550" i="1" l="1"/>
  <c r="H552" i="1"/>
  <c r="I551" i="1"/>
  <c r="O551" i="1" s="1"/>
  <c r="Q551" i="1" s="1"/>
  <c r="B551" i="1" s="1"/>
  <c r="H553" i="1" l="1"/>
  <c r="I552" i="1"/>
  <c r="O552" i="1" s="1"/>
  <c r="Q552" i="1" s="1"/>
  <c r="B552" i="1" l="1"/>
  <c r="I553" i="1"/>
  <c r="O553" i="1" s="1"/>
  <c r="Q553" i="1" s="1"/>
  <c r="B553" i="1" s="1"/>
  <c r="H554" i="1"/>
  <c r="H555" i="1" l="1"/>
  <c r="I554" i="1"/>
  <c r="O554" i="1" s="1"/>
  <c r="Q554" i="1" s="1"/>
  <c r="B554" i="1" l="1"/>
  <c r="H556" i="1"/>
  <c r="I555" i="1"/>
  <c r="O555" i="1" s="1"/>
  <c r="Q555" i="1" s="1"/>
  <c r="B555" i="1" s="1"/>
  <c r="H557" i="1" l="1"/>
  <c r="I556" i="1"/>
  <c r="O556" i="1" s="1"/>
  <c r="Q556" i="1" s="1"/>
  <c r="B556" i="1" l="1"/>
  <c r="I557" i="1"/>
  <c r="O557" i="1" s="1"/>
  <c r="Q557" i="1" s="1"/>
  <c r="B557" i="1" s="1"/>
  <c r="H558" i="1"/>
  <c r="I558" i="1" l="1"/>
  <c r="O558" i="1" s="1"/>
  <c r="Q558" i="1" s="1"/>
  <c r="H559" i="1"/>
  <c r="B558" i="1" l="1"/>
  <c r="I559" i="1"/>
  <c r="O559" i="1" s="1"/>
  <c r="Q559" i="1" s="1"/>
  <c r="B559" i="1" s="1"/>
  <c r="H560" i="1"/>
  <c r="H561" i="1" l="1"/>
  <c r="I560" i="1"/>
  <c r="O560" i="1" s="1"/>
  <c r="Q560" i="1" s="1"/>
  <c r="B560" i="1" l="1"/>
  <c r="I561" i="1"/>
  <c r="O561" i="1" s="1"/>
  <c r="Q561" i="1" s="1"/>
  <c r="B561" i="1" s="1"/>
  <c r="H562" i="1"/>
  <c r="H563" i="1" l="1"/>
  <c r="I562" i="1"/>
  <c r="O562" i="1" s="1"/>
  <c r="Q562" i="1" s="1"/>
  <c r="B562" i="1" l="1"/>
  <c r="I563" i="1"/>
  <c r="O563" i="1" s="1"/>
  <c r="Q563" i="1" s="1"/>
  <c r="B563" i="1" s="1"/>
  <c r="H564" i="1"/>
  <c r="I564" i="1" l="1"/>
  <c r="O564" i="1" s="1"/>
  <c r="Q564" i="1" s="1"/>
  <c r="H565" i="1"/>
  <c r="B564" i="1" l="1"/>
  <c r="H566" i="1"/>
  <c r="I565" i="1"/>
  <c r="O565" i="1" s="1"/>
  <c r="Q565" i="1" s="1"/>
  <c r="B565" i="1" s="1"/>
  <c r="H567" i="1" l="1"/>
  <c r="I566" i="1"/>
  <c r="O566" i="1" s="1"/>
  <c r="Q566" i="1" s="1"/>
  <c r="B566" i="1" l="1"/>
  <c r="I567" i="1"/>
  <c r="O567" i="1" s="1"/>
  <c r="Q567" i="1" s="1"/>
  <c r="B567" i="1" s="1"/>
  <c r="H568" i="1"/>
  <c r="H569" i="1" l="1"/>
  <c r="I568" i="1"/>
  <c r="O568" i="1" s="1"/>
  <c r="Q568" i="1" s="1"/>
  <c r="B568" i="1" l="1"/>
  <c r="H570" i="1"/>
  <c r="I569" i="1"/>
  <c r="O569" i="1" s="1"/>
  <c r="Q569" i="1" s="1"/>
  <c r="B569" i="1" s="1"/>
  <c r="H571" i="1" l="1"/>
  <c r="I570" i="1"/>
  <c r="O570" i="1" s="1"/>
  <c r="Q570" i="1" s="1"/>
  <c r="B570" i="1" l="1"/>
  <c r="H572" i="1"/>
  <c r="I571" i="1"/>
  <c r="O571" i="1" s="1"/>
  <c r="Q571" i="1" s="1"/>
  <c r="B571" i="1" s="1"/>
  <c r="H573" i="1" l="1"/>
  <c r="I572" i="1"/>
  <c r="O572" i="1" s="1"/>
  <c r="Q572" i="1" s="1"/>
  <c r="B572" i="1" l="1"/>
  <c r="H574" i="1"/>
  <c r="I573" i="1"/>
  <c r="O573" i="1" s="1"/>
  <c r="Q573" i="1" s="1"/>
  <c r="B573" i="1" s="1"/>
  <c r="H575" i="1" l="1"/>
  <c r="I574" i="1"/>
  <c r="O574" i="1" s="1"/>
  <c r="Q574" i="1" s="1"/>
  <c r="B574" i="1" l="1"/>
  <c r="H576" i="1"/>
  <c r="I575" i="1"/>
  <c r="O575" i="1" s="1"/>
  <c r="Q575" i="1" s="1"/>
  <c r="B575" i="1" s="1"/>
  <c r="H577" i="1" l="1"/>
  <c r="I576" i="1"/>
  <c r="O576" i="1" s="1"/>
  <c r="Q576" i="1" s="1"/>
  <c r="B576" i="1" l="1"/>
  <c r="H578" i="1"/>
  <c r="I577" i="1"/>
  <c r="O577" i="1" s="1"/>
  <c r="Q577" i="1" s="1"/>
  <c r="B577" i="1" s="1"/>
  <c r="H579" i="1" l="1"/>
  <c r="I578" i="1"/>
  <c r="O578" i="1" s="1"/>
  <c r="Q578" i="1" s="1"/>
  <c r="B578" i="1" l="1"/>
  <c r="H580" i="1"/>
  <c r="I579" i="1"/>
  <c r="O579" i="1" s="1"/>
  <c r="Q579" i="1" s="1"/>
  <c r="B579" i="1" s="1"/>
  <c r="H581" i="1" l="1"/>
  <c r="I580" i="1"/>
  <c r="O580" i="1" s="1"/>
  <c r="Q580" i="1" s="1"/>
  <c r="B580" i="1" l="1"/>
  <c r="H582" i="1"/>
  <c r="I581" i="1"/>
  <c r="O581" i="1" s="1"/>
  <c r="Q581" i="1" s="1"/>
  <c r="B581" i="1" s="1"/>
  <c r="I582" i="1" l="1"/>
  <c r="O582" i="1" s="1"/>
  <c r="Q582" i="1" s="1"/>
  <c r="H583" i="1"/>
  <c r="B582" i="1" l="1"/>
  <c r="H584" i="1"/>
  <c r="I583" i="1"/>
  <c r="O583" i="1" s="1"/>
  <c r="Q583" i="1" s="1"/>
  <c r="B583" i="1" s="1"/>
  <c r="I584" i="1" l="1"/>
  <c r="O584" i="1" s="1"/>
  <c r="Q584" i="1" s="1"/>
  <c r="H585" i="1"/>
  <c r="B584" i="1" l="1"/>
  <c r="H586" i="1"/>
  <c r="I585" i="1"/>
  <c r="O585" i="1" s="1"/>
  <c r="Q585" i="1" s="1"/>
  <c r="B585" i="1" s="1"/>
  <c r="I586" i="1" l="1"/>
  <c r="O586" i="1" s="1"/>
  <c r="Q586" i="1" s="1"/>
  <c r="H587" i="1"/>
  <c r="B586" i="1" l="1"/>
  <c r="H588" i="1"/>
  <c r="I587" i="1"/>
  <c r="O587" i="1" s="1"/>
  <c r="Q587" i="1" s="1"/>
  <c r="B587" i="1" s="1"/>
  <c r="I588" i="1" l="1"/>
  <c r="O588" i="1" s="1"/>
  <c r="Q588" i="1" s="1"/>
  <c r="H589" i="1"/>
  <c r="B588" i="1" l="1"/>
  <c r="H590" i="1"/>
  <c r="I589" i="1"/>
  <c r="O589" i="1" s="1"/>
  <c r="Q589" i="1" s="1"/>
  <c r="B589" i="1" s="1"/>
  <c r="H591" i="1" l="1"/>
  <c r="I590" i="1"/>
  <c r="O590" i="1" s="1"/>
  <c r="Q590" i="1" s="1"/>
  <c r="B590" i="1" l="1"/>
  <c r="H592" i="1"/>
  <c r="I591" i="1"/>
  <c r="O591" i="1" s="1"/>
  <c r="Q591" i="1" s="1"/>
  <c r="B591" i="1" s="1"/>
  <c r="I592" i="1" l="1"/>
  <c r="O592" i="1" s="1"/>
  <c r="Q592" i="1" s="1"/>
  <c r="H593" i="1"/>
  <c r="B592" i="1" l="1"/>
  <c r="I593" i="1"/>
  <c r="O593" i="1" s="1"/>
  <c r="Q593" i="1" s="1"/>
  <c r="B593" i="1" s="1"/>
  <c r="H594" i="1"/>
  <c r="H595" i="1" l="1"/>
  <c r="I594" i="1"/>
  <c r="O594" i="1" s="1"/>
  <c r="Q594" i="1" s="1"/>
  <c r="B594" i="1" l="1"/>
  <c r="H596" i="1"/>
  <c r="I595" i="1"/>
  <c r="O595" i="1" s="1"/>
  <c r="Q595" i="1" s="1"/>
  <c r="B595" i="1" s="1"/>
  <c r="H597" i="1" l="1"/>
  <c r="I596" i="1"/>
  <c r="O596" i="1" s="1"/>
  <c r="Q596" i="1" s="1"/>
  <c r="B596" i="1" l="1"/>
  <c r="H598" i="1"/>
  <c r="I597" i="1"/>
  <c r="O597" i="1" s="1"/>
  <c r="Q597" i="1" s="1"/>
  <c r="B597" i="1" s="1"/>
  <c r="I598" i="1" l="1"/>
  <c r="O598" i="1" s="1"/>
  <c r="Q598" i="1" s="1"/>
  <c r="H599" i="1"/>
  <c r="B598" i="1" l="1"/>
  <c r="H600" i="1"/>
  <c r="I599" i="1"/>
  <c r="O599" i="1" s="1"/>
  <c r="Q599" i="1" s="1"/>
  <c r="B599" i="1" s="1"/>
  <c r="H601" i="1" l="1"/>
  <c r="I600" i="1"/>
  <c r="O600" i="1" s="1"/>
  <c r="Q600" i="1" s="1"/>
  <c r="B600" i="1" l="1"/>
  <c r="H602" i="1"/>
  <c r="I601" i="1"/>
  <c r="O601" i="1" s="1"/>
  <c r="Q601" i="1" s="1"/>
  <c r="B601" i="1" s="1"/>
  <c r="H603" i="1" l="1"/>
  <c r="I602" i="1"/>
  <c r="O602" i="1" s="1"/>
  <c r="Q602" i="1" s="1"/>
  <c r="B602" i="1" l="1"/>
  <c r="H604" i="1"/>
  <c r="I603" i="1"/>
  <c r="O603" i="1" s="1"/>
  <c r="Q603" i="1" s="1"/>
  <c r="B603" i="1" s="1"/>
  <c r="I604" i="1" l="1"/>
  <c r="O604" i="1" s="1"/>
  <c r="Q604" i="1" s="1"/>
  <c r="H605" i="1"/>
  <c r="B604" i="1" l="1"/>
  <c r="I605" i="1"/>
  <c r="O605" i="1" s="1"/>
  <c r="Q605" i="1" s="1"/>
  <c r="B605" i="1" s="1"/>
  <c r="H606" i="1"/>
  <c r="H607" i="1" l="1"/>
  <c r="I606" i="1"/>
  <c r="O606" i="1" s="1"/>
  <c r="Q606" i="1" s="1"/>
  <c r="B606" i="1" l="1"/>
  <c r="I607" i="1"/>
  <c r="O607" i="1" s="1"/>
  <c r="Q607" i="1" s="1"/>
  <c r="B607" i="1" s="1"/>
  <c r="H608" i="1"/>
  <c r="H609" i="1" l="1"/>
  <c r="I608" i="1"/>
  <c r="O608" i="1" s="1"/>
  <c r="Q608" i="1" s="1"/>
  <c r="B608" i="1" l="1"/>
  <c r="H610" i="1"/>
  <c r="I609" i="1"/>
  <c r="O609" i="1" s="1"/>
  <c r="Q609" i="1" s="1"/>
  <c r="B609" i="1" s="1"/>
  <c r="H611" i="1" l="1"/>
  <c r="I610" i="1"/>
  <c r="O610" i="1" s="1"/>
  <c r="Q610" i="1" s="1"/>
  <c r="B610" i="1" l="1"/>
  <c r="H612" i="1"/>
  <c r="I611" i="1"/>
  <c r="O611" i="1" s="1"/>
  <c r="Q611" i="1" s="1"/>
  <c r="B611" i="1" s="1"/>
  <c r="I612" i="1" l="1"/>
  <c r="O612" i="1" s="1"/>
  <c r="Q612" i="1" s="1"/>
  <c r="H613" i="1"/>
  <c r="B612" i="1" l="1"/>
  <c r="H614" i="1"/>
  <c r="I613" i="1"/>
  <c r="O613" i="1" s="1"/>
  <c r="Q613" i="1" s="1"/>
  <c r="B613" i="1" s="1"/>
  <c r="H615" i="1" l="1"/>
  <c r="I614" i="1"/>
  <c r="O614" i="1" s="1"/>
  <c r="Q614" i="1" s="1"/>
  <c r="B614" i="1" l="1"/>
  <c r="H616" i="1"/>
  <c r="I615" i="1"/>
  <c r="O615" i="1" s="1"/>
  <c r="Q615" i="1" s="1"/>
  <c r="B615" i="1" s="1"/>
  <c r="I616" i="1" l="1"/>
  <c r="O616" i="1" s="1"/>
  <c r="Q616" i="1" s="1"/>
  <c r="H617" i="1"/>
  <c r="B616" i="1" l="1"/>
  <c r="H618" i="1"/>
  <c r="I617" i="1"/>
  <c r="O617" i="1" s="1"/>
  <c r="Q617" i="1" s="1"/>
  <c r="B617" i="1" s="1"/>
  <c r="H619" i="1" l="1"/>
  <c r="I618" i="1"/>
  <c r="O618" i="1" s="1"/>
  <c r="Q618" i="1" s="1"/>
  <c r="B618" i="1" l="1"/>
  <c r="H620" i="1"/>
  <c r="I619" i="1"/>
  <c r="O619" i="1" s="1"/>
  <c r="Q619" i="1" s="1"/>
  <c r="B619" i="1" s="1"/>
  <c r="H621" i="1" l="1"/>
  <c r="I620" i="1"/>
  <c r="O620" i="1" s="1"/>
  <c r="Q620" i="1" s="1"/>
  <c r="B620" i="1" l="1"/>
  <c r="H622" i="1"/>
  <c r="I621" i="1"/>
  <c r="O621" i="1" s="1"/>
  <c r="Q621" i="1" s="1"/>
  <c r="B621" i="1" s="1"/>
  <c r="H623" i="1" l="1"/>
  <c r="I622" i="1"/>
  <c r="O622" i="1" s="1"/>
  <c r="Q622" i="1" s="1"/>
  <c r="B622" i="1" l="1"/>
  <c r="I623" i="1"/>
  <c r="O623" i="1" s="1"/>
  <c r="Q623" i="1" s="1"/>
  <c r="B623" i="1" s="1"/>
  <c r="H624" i="1"/>
  <c r="I624" i="1" l="1"/>
  <c r="O624" i="1" s="1"/>
  <c r="Q624" i="1" s="1"/>
  <c r="H625" i="1"/>
  <c r="B624" i="1" l="1"/>
  <c r="H626" i="1"/>
  <c r="I625" i="1"/>
  <c r="O625" i="1" s="1"/>
  <c r="Q625" i="1" s="1"/>
  <c r="B625" i="1" s="1"/>
  <c r="I626" i="1" l="1"/>
  <c r="O626" i="1" s="1"/>
  <c r="Q626" i="1" s="1"/>
  <c r="H627" i="1"/>
  <c r="B626" i="1" l="1"/>
  <c r="H628" i="1"/>
  <c r="I627" i="1"/>
  <c r="O627" i="1" s="1"/>
  <c r="Q627" i="1" s="1"/>
  <c r="B627" i="1" s="1"/>
  <c r="I628" i="1" l="1"/>
  <c r="O628" i="1" s="1"/>
  <c r="Q628" i="1" s="1"/>
  <c r="H629" i="1"/>
  <c r="B628" i="1" l="1"/>
  <c r="I629" i="1"/>
  <c r="O629" i="1" s="1"/>
  <c r="Q629" i="1" s="1"/>
  <c r="B629" i="1" s="1"/>
  <c r="H630" i="1"/>
  <c r="I630" i="1" l="1"/>
  <c r="O630" i="1" s="1"/>
  <c r="Q630" i="1" s="1"/>
  <c r="H631" i="1"/>
  <c r="B630" i="1" l="1"/>
  <c r="I631" i="1"/>
  <c r="O631" i="1" s="1"/>
  <c r="Q631" i="1" s="1"/>
  <c r="B631" i="1" s="1"/>
  <c r="H632" i="1"/>
  <c r="I632" i="1" l="1"/>
  <c r="O632" i="1" s="1"/>
  <c r="Q632" i="1" s="1"/>
  <c r="H633" i="1"/>
  <c r="B632" i="1" l="1"/>
  <c r="H634" i="1"/>
  <c r="I633" i="1"/>
  <c r="O633" i="1" s="1"/>
  <c r="Q633" i="1" s="1"/>
  <c r="B633" i="1" s="1"/>
  <c r="H635" i="1" l="1"/>
  <c r="I634" i="1"/>
  <c r="O634" i="1" s="1"/>
  <c r="Q634" i="1" s="1"/>
  <c r="B634" i="1" l="1"/>
  <c r="H636" i="1"/>
  <c r="I635" i="1"/>
  <c r="O635" i="1" s="1"/>
  <c r="Q635" i="1" s="1"/>
  <c r="B635" i="1" s="1"/>
  <c r="I636" i="1" l="1"/>
  <c r="O636" i="1" s="1"/>
  <c r="Q636" i="1" s="1"/>
  <c r="H637" i="1"/>
  <c r="B636" i="1" l="1"/>
  <c r="I637" i="1"/>
  <c r="O637" i="1" s="1"/>
  <c r="Q637" i="1" s="1"/>
  <c r="B637" i="1" s="1"/>
  <c r="H638" i="1"/>
  <c r="H639" i="1" l="1"/>
  <c r="I638" i="1"/>
  <c r="O638" i="1" s="1"/>
  <c r="Q638" i="1" s="1"/>
  <c r="B638" i="1" l="1"/>
  <c r="I639" i="1"/>
  <c r="O639" i="1" s="1"/>
  <c r="Q639" i="1" s="1"/>
  <c r="B639" i="1" s="1"/>
  <c r="H640" i="1"/>
  <c r="H641" i="1" l="1"/>
  <c r="I640" i="1"/>
  <c r="O640" i="1" s="1"/>
  <c r="Q640" i="1" s="1"/>
  <c r="B640" i="1" l="1"/>
  <c r="H642" i="1"/>
  <c r="I641" i="1"/>
  <c r="O641" i="1" s="1"/>
  <c r="Q641" i="1" s="1"/>
  <c r="B641" i="1" s="1"/>
  <c r="H643" i="1" l="1"/>
  <c r="I642" i="1"/>
  <c r="O642" i="1" s="1"/>
  <c r="Q642" i="1" s="1"/>
  <c r="B642" i="1" l="1"/>
  <c r="H644" i="1"/>
  <c r="I643" i="1"/>
  <c r="O643" i="1" s="1"/>
  <c r="Q643" i="1" s="1"/>
  <c r="B643" i="1" s="1"/>
  <c r="I644" i="1" l="1"/>
  <c r="O644" i="1" s="1"/>
  <c r="Q644" i="1" s="1"/>
  <c r="H645" i="1"/>
  <c r="B644" i="1" l="1"/>
  <c r="I645" i="1"/>
  <c r="O645" i="1" s="1"/>
  <c r="Q645" i="1" s="1"/>
  <c r="B645" i="1" s="1"/>
  <c r="H646" i="1"/>
  <c r="I646" i="1" l="1"/>
  <c r="O646" i="1" s="1"/>
  <c r="Q646" i="1" s="1"/>
  <c r="H647" i="1"/>
  <c r="B646" i="1" l="1"/>
  <c r="I647" i="1"/>
  <c r="O647" i="1" s="1"/>
  <c r="Q647" i="1" s="1"/>
  <c r="B647" i="1" s="1"/>
  <c r="H648" i="1"/>
  <c r="H649" i="1" l="1"/>
  <c r="I648" i="1"/>
  <c r="O648" i="1" s="1"/>
  <c r="Q648" i="1" s="1"/>
  <c r="B648" i="1" l="1"/>
  <c r="H650" i="1"/>
  <c r="I649" i="1"/>
  <c r="O649" i="1" s="1"/>
  <c r="Q649" i="1" s="1"/>
  <c r="B649" i="1" s="1"/>
  <c r="I650" i="1" l="1"/>
  <c r="O650" i="1" s="1"/>
  <c r="Q650" i="1" s="1"/>
  <c r="H651" i="1"/>
  <c r="B650" i="1" l="1"/>
  <c r="H652" i="1"/>
  <c r="I651" i="1"/>
  <c r="O651" i="1" s="1"/>
  <c r="Q651" i="1" s="1"/>
  <c r="B651" i="1" s="1"/>
  <c r="H653" i="1" l="1"/>
  <c r="I652" i="1"/>
  <c r="O652" i="1" s="1"/>
  <c r="Q652" i="1" s="1"/>
  <c r="B652" i="1" l="1"/>
  <c r="H654" i="1"/>
  <c r="I653" i="1"/>
  <c r="O653" i="1" s="1"/>
  <c r="Q653" i="1" s="1"/>
  <c r="B653" i="1" s="1"/>
  <c r="I654" i="1" l="1"/>
  <c r="O654" i="1" s="1"/>
  <c r="Q654" i="1" s="1"/>
  <c r="H655" i="1"/>
  <c r="B654" i="1" l="1"/>
  <c r="H656" i="1"/>
  <c r="I655" i="1"/>
  <c r="O655" i="1" s="1"/>
  <c r="Q655" i="1" s="1"/>
  <c r="B655" i="1" s="1"/>
  <c r="I656" i="1" l="1"/>
  <c r="O656" i="1" s="1"/>
  <c r="Q656" i="1" s="1"/>
  <c r="H657" i="1"/>
  <c r="B656" i="1" l="1"/>
  <c r="H658" i="1"/>
  <c r="I657" i="1"/>
  <c r="O657" i="1" s="1"/>
  <c r="Q657" i="1" s="1"/>
  <c r="B657" i="1" s="1"/>
  <c r="H659" i="1" l="1"/>
  <c r="I658" i="1"/>
  <c r="O658" i="1" s="1"/>
  <c r="Q658" i="1" s="1"/>
  <c r="B658" i="1" l="1"/>
  <c r="I659" i="1"/>
  <c r="O659" i="1" s="1"/>
  <c r="Q659" i="1" s="1"/>
  <c r="B659" i="1" s="1"/>
  <c r="H660" i="1"/>
  <c r="H661" i="1" l="1"/>
  <c r="I660" i="1"/>
  <c r="O660" i="1" s="1"/>
  <c r="Q660" i="1" s="1"/>
  <c r="B660" i="1" l="1"/>
  <c r="H662" i="1"/>
  <c r="I661" i="1"/>
  <c r="O661" i="1" s="1"/>
  <c r="Q661" i="1" s="1"/>
  <c r="B661" i="1" s="1"/>
  <c r="H663" i="1" l="1"/>
  <c r="I662" i="1"/>
  <c r="O662" i="1" s="1"/>
  <c r="Q662" i="1" s="1"/>
  <c r="B662" i="1" l="1"/>
  <c r="H664" i="1"/>
  <c r="I663" i="1"/>
  <c r="O663" i="1" s="1"/>
  <c r="Q663" i="1" s="1"/>
  <c r="B663" i="1" s="1"/>
  <c r="H665" i="1" l="1"/>
  <c r="I664" i="1"/>
  <c r="O664" i="1" s="1"/>
  <c r="Q664" i="1" s="1"/>
  <c r="B664" i="1" l="1"/>
  <c r="H666" i="1"/>
  <c r="I665" i="1"/>
  <c r="O665" i="1" s="1"/>
  <c r="Q665" i="1" s="1"/>
  <c r="B665" i="1" s="1"/>
  <c r="I666" i="1" l="1"/>
  <c r="O666" i="1" s="1"/>
  <c r="Q666" i="1" s="1"/>
  <c r="H667" i="1"/>
  <c r="B666" i="1" l="1"/>
  <c r="H668" i="1"/>
  <c r="I667" i="1"/>
  <c r="O667" i="1" s="1"/>
  <c r="Q667" i="1" s="1"/>
  <c r="B667" i="1" s="1"/>
  <c r="I668" i="1" l="1"/>
  <c r="O668" i="1" s="1"/>
  <c r="Q668" i="1" s="1"/>
  <c r="H669" i="1"/>
  <c r="B668" i="1" l="1"/>
  <c r="H670" i="1"/>
  <c r="I669" i="1"/>
  <c r="O669" i="1" s="1"/>
  <c r="Q669" i="1" s="1"/>
  <c r="B669" i="1" s="1"/>
  <c r="H671" i="1" l="1"/>
  <c r="I670" i="1"/>
  <c r="O670" i="1" s="1"/>
  <c r="Q670" i="1" s="1"/>
  <c r="B670" i="1" l="1"/>
  <c r="H672" i="1"/>
  <c r="I671" i="1"/>
  <c r="O671" i="1" s="1"/>
  <c r="Q671" i="1" s="1"/>
  <c r="B671" i="1" s="1"/>
  <c r="I672" i="1" l="1"/>
  <c r="O672" i="1" s="1"/>
  <c r="Q672" i="1" s="1"/>
  <c r="H673" i="1"/>
  <c r="B672" i="1" l="1"/>
  <c r="H674" i="1"/>
  <c r="I673" i="1"/>
  <c r="O673" i="1" s="1"/>
  <c r="Q673" i="1" s="1"/>
  <c r="B673" i="1" s="1"/>
  <c r="H675" i="1" l="1"/>
  <c r="I674" i="1"/>
  <c r="O674" i="1" s="1"/>
  <c r="Q674" i="1" s="1"/>
  <c r="B674" i="1" l="1"/>
  <c r="I675" i="1"/>
  <c r="O675" i="1" s="1"/>
  <c r="Q675" i="1" s="1"/>
  <c r="B675" i="1" s="1"/>
  <c r="H676" i="1"/>
  <c r="H677" i="1" l="1"/>
  <c r="I676" i="1"/>
  <c r="O676" i="1" s="1"/>
  <c r="Q676" i="1" s="1"/>
  <c r="B676" i="1" l="1"/>
  <c r="I677" i="1"/>
  <c r="O677" i="1" s="1"/>
  <c r="Q677" i="1" s="1"/>
  <c r="B677" i="1" s="1"/>
  <c r="H678" i="1"/>
  <c r="H679" i="1" l="1"/>
  <c r="I678" i="1"/>
  <c r="O678" i="1" s="1"/>
  <c r="Q678" i="1" s="1"/>
  <c r="B678" i="1" l="1"/>
  <c r="H680" i="1"/>
  <c r="I679" i="1"/>
  <c r="O679" i="1" s="1"/>
  <c r="Q679" i="1" s="1"/>
  <c r="B679" i="1" s="1"/>
  <c r="H681" i="1" l="1"/>
  <c r="I680" i="1"/>
  <c r="O680" i="1" s="1"/>
  <c r="Q680" i="1" s="1"/>
  <c r="B680" i="1" l="1"/>
  <c r="H682" i="1"/>
  <c r="I681" i="1"/>
  <c r="O681" i="1" s="1"/>
  <c r="Q681" i="1" s="1"/>
  <c r="B681" i="1" s="1"/>
  <c r="I682" i="1" l="1"/>
  <c r="O682" i="1" s="1"/>
  <c r="Q682" i="1" s="1"/>
  <c r="H683" i="1"/>
  <c r="B682" i="1" l="1"/>
  <c r="H684" i="1"/>
  <c r="I683" i="1"/>
  <c r="O683" i="1" s="1"/>
  <c r="Q683" i="1" s="1"/>
  <c r="B683" i="1" s="1"/>
  <c r="H685" i="1" l="1"/>
  <c r="I684" i="1"/>
  <c r="O684" i="1" s="1"/>
  <c r="Q684" i="1" s="1"/>
  <c r="B684" i="1" l="1"/>
  <c r="I685" i="1"/>
  <c r="O685" i="1" s="1"/>
  <c r="Q685" i="1" s="1"/>
  <c r="B685" i="1" s="1"/>
  <c r="H686" i="1"/>
  <c r="H687" i="1" l="1"/>
  <c r="I686" i="1"/>
  <c r="O686" i="1" s="1"/>
  <c r="Q686" i="1" s="1"/>
  <c r="B686" i="1" l="1"/>
  <c r="I687" i="1"/>
  <c r="O687" i="1" s="1"/>
  <c r="Q687" i="1" s="1"/>
  <c r="B687" i="1" s="1"/>
  <c r="H688" i="1"/>
  <c r="H689" i="1" l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s="1"/>
  <c r="I735" i="1" l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I763" i="1" l="1"/>
  <c r="O763" i="1" s="1"/>
  <c r="Q763" i="1" s="1"/>
  <c r="B763" i="1" l="1"/>
</calcChain>
</file>

<file path=xl/sharedStrings.xml><?xml version="1.0" encoding="utf-8"?>
<sst xmlns="http://schemas.openxmlformats.org/spreadsheetml/2006/main" count="128" uniqueCount="89">
  <si>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</si>
  <si>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</si>
  <si>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</si>
  <si>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</si>
  <si>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</si>
  <si>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</si>
  <si>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</si>
  <si>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</si>
  <si>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</si>
  <si>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</si>
  <si>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</si>
  <si>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</si>
  <si>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</si>
  <si>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</si>
  <si>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</si>
  <si>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</si>
  <si>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</si>
  <si>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</si>
  <si>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</si>
  <si>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</si>
  <si>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</si>
  <si>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</si>
  <si>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</si>
  <si>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</si>
  <si>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</si>
  <si>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</si>
  <si>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</si>
  <si>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</si>
  <si>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</si>
  <si>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</si>
  <si>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</si>
  <si>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</si>
  <si>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</si>
  <si>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</si>
  <si>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</si>
  <si>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</si>
  <si>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</si>
  <si>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</si>
  <si>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</si>
  <si>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</si>
  <si>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</si>
  <si>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</si>
  <si>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</si>
  <si>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</si>
  <si>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</si>
  <si>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</si>
  <si>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</si>
  <si>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</si>
  <si>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</si>
  <si>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</si>
  <si>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</si>
  <si>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</si>
  <si>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</si>
  <si>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</si>
  <si>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</si>
  <si>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</si>
  <si>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</si>
  <si>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</si>
  <si>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</si>
  <si>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</si>
  <si>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</si>
  <si>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</si>
  <si>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</si>
  <si>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</si>
  <si>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</si>
  <si>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</si>
  <si>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</si>
  <si>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</si>
  <si>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</si>
  <si>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</si>
  <si>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</si>
  <si>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</si>
  <si>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</si>
  <si>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</si>
  <si>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</si>
  <si>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</si>
  <si>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</si>
  <si>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</si>
  <si>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</si>
  <si>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</si>
  <si>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</si>
  <si>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VERT CIA SECURITIZADORA S.A. - 50ª EMISSÃO DE CRA - 1ª SÉRIE - R$ 70.000.000,00</t>
  </si>
  <si>
    <t>50ª EMI / 1ª SER</t>
  </si>
  <si>
    <t>DATA VENCIMENTO</t>
  </si>
  <si>
    <t>VERT / USINA STA FÉ</t>
  </si>
  <si>
    <t>BRVERTCRA278</t>
  </si>
  <si>
    <t>CRA0210005M</t>
  </si>
  <si>
    <t>[CRONOGRAMA]</t>
  </si>
  <si>
    <t>DI + 2,50% (base 252)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</si>
</sst>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9" fillId="5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5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4" fillId="3" borderId="0" xfId="0" applyNumberFormat="1" applyFont="1" applyFill="1" applyAlignment="1">
      <alignment horizontal="center" vertical="center"/>
    </xf>
    <xf numFmtId="4" fontId="7" fillId="3" borderId="0" xfId="0" applyNumberFormat="1" applyFont="1" applyFill="1" applyAlignment="1">
      <alignment horizontal="center"/>
    </xf>
    <xf numFmtId="0" fontId="19" fillId="5" borderId="0" xfId="2" applyAlignment="1">
      <alignment horizontal="centerContinuous"/>
    </xf>
    <xf numFmtId="167" fontId="19" fillId="5" borderId="0" xfId="2" applyNumberFormat="1" applyAlignment="1">
      <alignment horizontal="centerContinuous"/>
    </xf>
    <xf numFmtId="168" fontId="19" fillId="5" borderId="0" xfId="2" applyNumberFormat="1" applyAlignment="1">
      <alignment horizontal="centerContinuous"/>
    </xf>
    <xf numFmtId="10" fontId="19" fillId="5" borderId="0" xfId="2" applyNumberFormat="1" applyAlignment="1">
      <alignment horizontal="centerContinuous"/>
    </xf>
    <xf numFmtId="169" fontId="19" fillId="5" borderId="0" xfId="2" applyNumberFormat="1" applyAlignment="1">
      <alignment horizontal="centerContinuous"/>
    </xf>
    <xf numFmtId="1" fontId="19" fillId="5" borderId="0" xfId="2" applyNumberFormat="1" applyAlignment="1">
      <alignment horizontal="centerContinuous"/>
    </xf>
    <xf numFmtId="166" fontId="19" fillId="5" borderId="0" xfId="2" applyNumberFormat="1" applyAlignment="1">
      <alignment horizontal="centerContinuous"/>
    </xf>
    <xf numFmtId="4" fontId="19" fillId="5" borderId="0" xfId="2" applyNumberFormat="1" applyAlignment="1">
      <alignment horizontal="centerContinuous"/>
    </xf>
    <xf numFmtId="165" fontId="19" fillId="5" borderId="0" xfId="2" applyNumberFormat="1" applyAlignment="1">
      <alignment horizontal="lef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152400</xdr:rowOff>
    </xdr:from>
    <xdr:to>
      <xdr:col>0</xdr:col>
      <xdr:colOff>1323976</xdr:colOff>
      <xdr:row>2</xdr:row>
      <xdr:rowOff>186681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FC1F743-C449-4869-A6EC-12E4E4A4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52400"/>
          <a:ext cx="1257300" cy="41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4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55"/>
      <c r="B1" s="104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64" t="s">
        <v>0</v>
      </c>
      <c r="Y1" s="38"/>
      <c r="Z1" s="64" t="s">
        <v>87</v>
      </c>
      <c r="AA1" s="32"/>
      <c r="AB1" s="32"/>
      <c r="AC1" s="64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05" t="s">
        <v>81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65" t="s">
        <v>88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58"/>
      <c r="B4" s="103" t="s">
        <v>85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5" x14ac:dyDescent="0.25">
      <c r="A5" s="59" t="str">
        <f>IF(A4="Sim",VLOOKUP($B$1,$A$12:$U$4692,16),"")</f>
        <v/>
      </c>
      <c r="B5" s="128" t="s">
        <v>61</v>
      </c>
      <c r="C5" s="128" t="s">
        <v>62</v>
      </c>
      <c r="D5" s="128" t="s">
        <v>63</v>
      </c>
      <c r="E5" s="128" t="s">
        <v>64</v>
      </c>
      <c r="F5" s="129" t="s">
        <v>65</v>
      </c>
      <c r="G5" s="130" t="s">
        <v>66</v>
      </c>
      <c r="H5" s="130" t="s">
        <v>67</v>
      </c>
      <c r="I5" s="130" t="s">
        <v>68</v>
      </c>
      <c r="J5" s="131" t="s">
        <v>69</v>
      </c>
      <c r="K5" s="131" t="s">
        <v>70</v>
      </c>
      <c r="L5" s="129" t="s">
        <v>71</v>
      </c>
      <c r="M5" s="129" t="s">
        <v>72</v>
      </c>
      <c r="N5" s="132" t="s">
        <v>73</v>
      </c>
      <c r="O5" s="132" t="s">
        <v>74</v>
      </c>
      <c r="P5" s="133" t="s">
        <v>75</v>
      </c>
      <c r="Q5" s="134" t="s">
        <v>76</v>
      </c>
      <c r="R5" s="134" t="s">
        <v>77</v>
      </c>
      <c r="S5" s="135" t="s">
        <v>78</v>
      </c>
      <c r="T5" s="128" t="s">
        <v>79</v>
      </c>
      <c r="U5" s="136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56" t="s">
        <v>56</v>
      </c>
      <c r="B6" s="124">
        <v>2</v>
      </c>
      <c r="C6" s="124">
        <f t="shared" ref="C6" si="0">(B6+1)</f>
        <v>3</v>
      </c>
      <c r="D6" s="124">
        <f t="shared" ref="D6" si="1">(C6+1)</f>
        <v>4</v>
      </c>
      <c r="E6" s="124">
        <f t="shared" ref="E6" si="2">(D6+1)</f>
        <v>5</v>
      </c>
      <c r="F6" s="124">
        <f t="shared" ref="F6" si="3">(E6+1)</f>
        <v>6</v>
      </c>
      <c r="G6" s="124">
        <f t="shared" ref="G6" si="4">(F6+1)</f>
        <v>7</v>
      </c>
      <c r="H6" s="124">
        <f t="shared" ref="H6" si="5">(G6+1)</f>
        <v>8</v>
      </c>
      <c r="I6" s="124">
        <f t="shared" ref="I6" si="6">(H6+1)</f>
        <v>9</v>
      </c>
      <c r="J6" s="124">
        <f t="shared" ref="J6" si="7">(I6+1)</f>
        <v>10</v>
      </c>
      <c r="K6" s="124">
        <f t="shared" ref="K6" si="8">(J6+1)</f>
        <v>11</v>
      </c>
      <c r="L6" s="124">
        <f t="shared" ref="L6" si="9">(K6+1)</f>
        <v>12</v>
      </c>
      <c r="M6" s="124">
        <f t="shared" ref="M6" si="10">(L6+1)</f>
        <v>13</v>
      </c>
      <c r="N6" s="124">
        <f t="shared" ref="N6" si="11">(M6+1)</f>
        <v>14</v>
      </c>
      <c r="O6" s="124">
        <f t="shared" ref="O6" si="12">(N6+1)</f>
        <v>15</v>
      </c>
      <c r="P6" s="124">
        <f t="shared" ref="P6" si="13">(O6+1)</f>
        <v>16</v>
      </c>
      <c r="Q6" s="124">
        <f t="shared" ref="Q6" si="14">(P6+1)</f>
        <v>17</v>
      </c>
      <c r="R6" s="124">
        <f t="shared" ref="R6" si="15">(Q6+1)</f>
        <v>18</v>
      </c>
      <c r="S6" s="124">
        <f t="shared" ref="S6" si="16">(R6+1)</f>
        <v>19</v>
      </c>
      <c r="T6" s="124">
        <f t="shared" ref="T6" si="17">(S6+1)</f>
        <v>20</v>
      </c>
      <c r="U6" s="124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5" x14ac:dyDescent="0.15">
      <c r="A7" s="60">
        <v>44226</v>
      </c>
      <c r="B7" s="124" t="s">
        <v>4</v>
      </c>
      <c r="C7" s="124" t="s">
        <v>5</v>
      </c>
      <c r="D7" s="142" t="s">
        <v>6</v>
      </c>
      <c r="E7" s="142" t="s">
        <v>6</v>
      </c>
      <c r="F7" s="143" t="s">
        <v>6</v>
      </c>
      <c r="G7" s="142" t="s">
        <v>6</v>
      </c>
      <c r="H7" s="142" t="s">
        <v>6</v>
      </c>
      <c r="I7" s="142" t="s">
        <v>6</v>
      </c>
      <c r="J7" s="144" t="s">
        <v>7</v>
      </c>
      <c r="K7" s="144" t="s">
        <v>7</v>
      </c>
      <c r="L7" s="144" t="s">
        <v>7</v>
      </c>
      <c r="M7" s="144" t="s">
        <v>7</v>
      </c>
      <c r="N7" s="145" t="s">
        <v>7</v>
      </c>
      <c r="O7" s="146" t="s">
        <v>8</v>
      </c>
      <c r="P7" s="147" t="s">
        <v>9</v>
      </c>
      <c r="Q7" s="124" t="s">
        <v>10</v>
      </c>
      <c r="R7" s="148" t="s">
        <v>11</v>
      </c>
      <c r="S7" s="148" t="s">
        <v>11</v>
      </c>
      <c r="T7" s="149" t="s">
        <v>12</v>
      </c>
      <c r="U7" s="150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57" t="s">
        <v>57</v>
      </c>
      <c r="B8" s="124" t="s">
        <v>82</v>
      </c>
      <c r="C8" s="124" t="s">
        <v>13</v>
      </c>
      <c r="D8" s="151" t="s">
        <v>14</v>
      </c>
      <c r="E8" s="151" t="s">
        <v>14</v>
      </c>
      <c r="F8" s="152" t="s">
        <v>15</v>
      </c>
      <c r="G8" s="124" t="s">
        <v>15</v>
      </c>
      <c r="H8" s="124" t="s">
        <v>15</v>
      </c>
      <c r="I8" s="124" t="s">
        <v>15</v>
      </c>
      <c r="J8" s="153"/>
      <c r="K8" s="153" t="s">
        <v>3</v>
      </c>
      <c r="L8" s="154" t="s">
        <v>16</v>
      </c>
      <c r="M8" s="154" t="s">
        <v>16</v>
      </c>
      <c r="N8" s="146" t="s">
        <v>15</v>
      </c>
      <c r="O8" s="146" t="s">
        <v>17</v>
      </c>
      <c r="P8" s="147"/>
      <c r="Q8" s="124" t="s">
        <v>60</v>
      </c>
      <c r="R8" s="124"/>
      <c r="S8" s="148"/>
      <c r="T8" s="149" t="s">
        <v>18</v>
      </c>
      <c r="U8" s="150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5" x14ac:dyDescent="0.2">
      <c r="A9" s="60">
        <v>44236</v>
      </c>
      <c r="B9" s="155" t="s">
        <v>86</v>
      </c>
      <c r="C9" s="124"/>
      <c r="D9" s="151" t="s">
        <v>58</v>
      </c>
      <c r="E9" s="124"/>
      <c r="F9" s="152" t="s">
        <v>19</v>
      </c>
      <c r="G9" s="124" t="s">
        <v>20</v>
      </c>
      <c r="H9" s="124" t="s">
        <v>20</v>
      </c>
      <c r="I9" s="124" t="s">
        <v>20</v>
      </c>
      <c r="J9" s="153" t="s">
        <v>21</v>
      </c>
      <c r="K9" s="153" t="s">
        <v>22</v>
      </c>
      <c r="L9" s="154" t="s">
        <v>23</v>
      </c>
      <c r="M9" s="154" t="s">
        <v>23</v>
      </c>
      <c r="N9" s="146" t="s">
        <v>24</v>
      </c>
      <c r="O9" s="124" t="s">
        <v>20</v>
      </c>
      <c r="P9" s="147"/>
      <c r="Q9" s="124"/>
      <c r="R9" s="124"/>
      <c r="S9" s="148"/>
      <c r="T9" s="149" t="s">
        <v>25</v>
      </c>
      <c r="U9" s="150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57" t="s">
        <v>83</v>
      </c>
      <c r="B10" s="124" t="s">
        <v>84</v>
      </c>
      <c r="C10" s="124" t="s">
        <v>26</v>
      </c>
      <c r="D10" s="151" t="s">
        <v>27</v>
      </c>
      <c r="E10" s="151" t="s">
        <v>27</v>
      </c>
      <c r="F10" s="152" t="s">
        <v>28</v>
      </c>
      <c r="G10" s="124" t="s">
        <v>29</v>
      </c>
      <c r="H10" s="124" t="s">
        <v>30</v>
      </c>
      <c r="I10" s="124" t="s">
        <v>31</v>
      </c>
      <c r="J10" s="153" t="s">
        <v>32</v>
      </c>
      <c r="K10" s="153" t="s">
        <v>16</v>
      </c>
      <c r="L10" s="124" t="s">
        <v>33</v>
      </c>
      <c r="M10" s="124" t="s">
        <v>34</v>
      </c>
      <c r="N10" s="124" t="s">
        <v>35</v>
      </c>
      <c r="O10" s="146" t="s">
        <v>36</v>
      </c>
      <c r="P10" s="147"/>
      <c r="Q10" s="124" t="s">
        <v>37</v>
      </c>
      <c r="R10" s="124" t="s">
        <v>49</v>
      </c>
      <c r="S10" s="148"/>
      <c r="T10" s="149"/>
      <c r="U10" s="150"/>
      <c r="V10" s="32"/>
      <c r="W10" s="35"/>
      <c r="X10" s="137" t="s">
        <v>38</v>
      </c>
      <c r="Y10" s="138" t="s">
        <v>2</v>
      </c>
      <c r="Z10" s="137" t="s">
        <v>39</v>
      </c>
      <c r="AA10" s="137" t="s">
        <v>40</v>
      </c>
      <c r="AB10" s="137" t="s">
        <v>41</v>
      </c>
      <c r="AC10" s="137" t="s">
        <v>42</v>
      </c>
      <c r="AD10" s="139" t="s">
        <v>42</v>
      </c>
      <c r="AE10" s="137" t="s">
        <v>43</v>
      </c>
      <c r="AF10" s="137" t="s">
        <v>44</v>
      </c>
      <c r="AG10" s="140" t="s">
        <v>45</v>
      </c>
      <c r="AH10" s="137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60">
        <v>45321</v>
      </c>
      <c r="B11" s="124" t="s">
        <v>46</v>
      </c>
      <c r="C11" s="124" t="s">
        <v>46</v>
      </c>
      <c r="D11" s="124"/>
      <c r="E11" s="153"/>
      <c r="F11" s="152"/>
      <c r="G11" s="156"/>
      <c r="H11" s="156" t="s">
        <v>47</v>
      </c>
      <c r="I11" s="156"/>
      <c r="J11" s="153"/>
      <c r="K11" s="153" t="s">
        <v>23</v>
      </c>
      <c r="L11" s="152"/>
      <c r="M11" s="152"/>
      <c r="N11" s="157"/>
      <c r="O11" s="157"/>
      <c r="P11" s="147"/>
      <c r="Q11" s="124" t="s">
        <v>46</v>
      </c>
      <c r="R11" s="150"/>
      <c r="S11" s="148" t="s">
        <v>46</v>
      </c>
      <c r="T11" s="149"/>
      <c r="U11" s="150"/>
      <c r="V11" s="34"/>
      <c r="W11" s="35"/>
      <c r="X11" s="137"/>
      <c r="Y11" s="138"/>
      <c r="Z11" s="137" t="s">
        <v>46</v>
      </c>
      <c r="AA11" s="137" t="s">
        <v>48</v>
      </c>
      <c r="AB11" s="141">
        <f>J12</f>
        <v>2.5000000000000001E-2</v>
      </c>
      <c r="AC11" s="137" t="s">
        <v>46</v>
      </c>
      <c r="AD11" s="139" t="s">
        <v>49</v>
      </c>
      <c r="AE11" s="137" t="s">
        <v>46</v>
      </c>
      <c r="AF11" s="137"/>
      <c r="AG11" s="140" t="s">
        <v>50</v>
      </c>
      <c r="AH11" s="137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62">
        <f>A9</f>
        <v>44236</v>
      </c>
      <c r="B12" s="101">
        <f ca="1">IF(D12&lt;=TODAY(),C12+Q12,IF(AND(D12&gt;TODAY(),A12&lt;=$B$1),IF(VLOOKUP(TODAY(),$A$10:$E$5000,4,FALSE)=0,"n.d",C12+Q12),"n.d"))</f>
        <v>1000</v>
      </c>
      <c r="C12" s="61">
        <v>1000</v>
      </c>
      <c r="D12" s="81">
        <f>WORKDAY($A12,-2,$X$160:$X$544)</f>
        <v>44232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63">
        <v>2.5000000000000001E-2</v>
      </c>
      <c r="K12" s="98">
        <f>AE160</f>
        <v>44236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44407</v>
      </c>
      <c r="V12" s="3"/>
      <c r="W12" s="19"/>
      <c r="X12" s="106">
        <v>0</v>
      </c>
      <c r="Y12" s="107">
        <f t="shared" ref="Y12:Y14" si="26">AE160</f>
        <v>44236</v>
      </c>
      <c r="Z12" s="108">
        <f>C12</f>
        <v>1000</v>
      </c>
      <c r="AA12" s="109"/>
      <c r="AB12" s="110"/>
      <c r="AC12" s="109"/>
      <c r="AD12" s="111"/>
      <c r="AE12" s="110"/>
      <c r="AF12" s="106">
        <v>0</v>
      </c>
      <c r="AG12" s="112" t="s">
        <v>59</v>
      </c>
      <c r="AH12" s="107">
        <f t="shared" ref="AH12:AH14" si="27">Y13</f>
        <v>44407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00">
        <f t="shared" ref="A13:A76" si="28">WORKDAY($A12,1,$X$166:$X$544)</f>
        <v>44237</v>
      </c>
      <c r="B13" s="101">
        <f ca="1">IF(D13&lt;=TODAY(),C13+Q13,IF(AND(D13&gt;TODAY(),A13&lt;=$B$1),IF(VLOOKUP(TODAY(),$A$10:$E$5000,4,FALSE)=0,"n.d",C13+Q13),"n.d"))</f>
        <v>1000.17268799</v>
      </c>
      <c r="C13" s="7">
        <f t="shared" ref="C13:C76" si="29">(C12-S12)</f>
        <v>1000</v>
      </c>
      <c r="D13" s="81">
        <f t="shared" ref="D13:D76" si="30">WORKDAY($A13,-2,$X$160:$X$544)</f>
        <v>44235</v>
      </c>
      <c r="E13" s="13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2.5000000000000001E-2</v>
      </c>
      <c r="K13" s="29">
        <f t="shared" ref="K13:K76" si="33">IF(P12&gt;0,VLOOKUP(P12,X$12:AH$150,2),K12)</f>
        <v>44236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1.0000979910000001</v>
      </c>
      <c r="O13" s="12">
        <f t="shared" ca="1" si="22"/>
        <v>1.0001726879999999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0.17268799000000001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44407</v>
      </c>
      <c r="V13" s="3"/>
      <c r="W13" s="4"/>
      <c r="X13" s="106">
        <f t="shared" ref="X13:X18" si="39">X12+1</f>
        <v>1</v>
      </c>
      <c r="Y13" s="107">
        <f t="shared" si="26"/>
        <v>44407</v>
      </c>
      <c r="Z13" s="109">
        <f t="shared" ref="Z13:Z14" si="40">(Z12-AC13)</f>
        <v>1000</v>
      </c>
      <c r="AA13" s="110">
        <f t="shared" ref="AA13:AA14" si="41">NETWORKDAYS(Y12,Y13,X$160:X$444)-1</f>
        <v>118</v>
      </c>
      <c r="AB13" s="113">
        <f>TRUNC((ROUND(((1+AB$11)^(AA13/252)),9)-1)*Z12,8)</f>
        <v>11.629517</v>
      </c>
      <c r="AC13" s="113">
        <f>TRUNC(Z$12*AD13,8)</f>
        <v>0</v>
      </c>
      <c r="AD13" s="111">
        <v>0</v>
      </c>
      <c r="AE13" s="113">
        <f t="shared" ref="AE13:AE14" si="42">(AB13+AC13)</f>
        <v>11.629517</v>
      </c>
      <c r="AF13" s="106">
        <f t="shared" ref="AF13:AF18" si="43">AF12+1</f>
        <v>1</v>
      </c>
      <c r="AG13" s="112" t="s">
        <v>59</v>
      </c>
      <c r="AH13" s="107">
        <f t="shared" si="27"/>
        <v>44592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00">
        <f t="shared" si="28"/>
        <v>44238</v>
      </c>
      <c r="B14" s="101">
        <f t="shared" ref="B14:B77" ca="1" si="44">IF(D14&lt;=TODAY(),C14+Q14,IF(AND(D14&gt;TODAY(),A14&lt;=$B$1),IF(VLOOKUP(TODAY(),$A$10:$E$5000,4,FALSE)=0,"n.d",C14+Q14),"n.d"))</f>
        <v>1000.345411</v>
      </c>
      <c r="C14" s="7">
        <f t="shared" si="29"/>
        <v>1000</v>
      </c>
      <c r="D14" s="81">
        <f t="shared" si="30"/>
        <v>44236</v>
      </c>
      <c r="E14" s="13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2.5000000000000001E-2</v>
      </c>
      <c r="K14" s="29">
        <f t="shared" si="33"/>
        <v>44236</v>
      </c>
      <c r="L14" s="2">
        <f t="shared" si="34"/>
        <v>2</v>
      </c>
      <c r="M14" s="17">
        <f t="shared" si="35"/>
        <v>2</v>
      </c>
      <c r="N14" s="12">
        <f t="shared" si="21"/>
        <v>1.0001959920000001</v>
      </c>
      <c r="O14" s="12">
        <f t="shared" ca="1" si="22"/>
        <v>1.0003454110000001</v>
      </c>
      <c r="P14" s="17">
        <f t="shared" si="36"/>
        <v>0</v>
      </c>
      <c r="Q14" s="14">
        <f t="shared" ca="1" si="23"/>
        <v>0.34541100000000002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44407</v>
      </c>
      <c r="V14" s="3"/>
      <c r="W14" s="4"/>
      <c r="X14" s="106">
        <f t="shared" si="39"/>
        <v>2</v>
      </c>
      <c r="Y14" s="107">
        <f t="shared" si="26"/>
        <v>44592</v>
      </c>
      <c r="Z14" s="109">
        <f t="shared" si="40"/>
        <v>1000</v>
      </c>
      <c r="AA14" s="110">
        <f t="shared" si="41"/>
        <v>127</v>
      </c>
      <c r="AB14" s="113">
        <f t="shared" ref="AB14" si="48">TRUNC((ROUND(((1+AB$11)^(AA14/252)),9)-1)*Z13,8)</f>
        <v>12.522045</v>
      </c>
      <c r="AC14" s="113">
        <f t="shared" ref="AC14" si="49">TRUNC(Z$12*AD14,8)</f>
        <v>0</v>
      </c>
      <c r="AD14" s="111">
        <v>0</v>
      </c>
      <c r="AE14" s="113">
        <f t="shared" si="42"/>
        <v>12.522045</v>
      </c>
      <c r="AF14" s="106">
        <f t="shared" si="43"/>
        <v>2</v>
      </c>
      <c r="AG14" s="112" t="s">
        <v>59</v>
      </c>
      <c r="AH14" s="107">
        <f t="shared" si="27"/>
        <v>44774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00">
        <f t="shared" si="28"/>
        <v>44239</v>
      </c>
      <c r="B15" s="101">
        <f t="shared" ca="1" si="44"/>
        <v>1000.518159</v>
      </c>
      <c r="C15" s="7">
        <f t="shared" si="29"/>
        <v>1000</v>
      </c>
      <c r="D15" s="81">
        <f t="shared" si="30"/>
        <v>44237</v>
      </c>
      <c r="E15" s="13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2.5000000000000001E-2</v>
      </c>
      <c r="K15" s="29">
        <f t="shared" si="33"/>
        <v>44236</v>
      </c>
      <c r="L15" s="2">
        <f t="shared" si="34"/>
        <v>3</v>
      </c>
      <c r="M15" s="17">
        <f t="shared" si="35"/>
        <v>3</v>
      </c>
      <c r="N15" s="12">
        <f t="shared" si="21"/>
        <v>1.000294003</v>
      </c>
      <c r="O15" s="12">
        <f t="shared" ca="1" si="22"/>
        <v>1.0005181590000001</v>
      </c>
      <c r="P15" s="17">
        <f t="shared" si="36"/>
        <v>0</v>
      </c>
      <c r="Q15" s="14">
        <f t="shared" ca="1" si="23"/>
        <v>0.51815900000000004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44407</v>
      </c>
      <c r="V15" s="3"/>
      <c r="W15" s="4"/>
      <c r="X15" s="106">
        <f t="shared" si="39"/>
        <v>3</v>
      </c>
      <c r="Y15" s="107">
        <f t="shared" ref="Y15:Y18" si="50">AE163</f>
        <v>44774</v>
      </c>
      <c r="Z15" s="109">
        <f t="shared" ref="Z15:Z18" si="51">(Z14-AC15)</f>
        <v>1000</v>
      </c>
      <c r="AA15" s="110">
        <f t="shared" ref="AA15:AA18" si="52">NETWORKDAYS(Y14,Y15,X$160:X$444)-1</f>
        <v>125</v>
      </c>
      <c r="AB15" s="113">
        <f t="shared" ref="AB15:AB18" si="53">TRUNC((ROUND(((1+AB$11)^(AA15/252)),9)-1)*Z14,8)</f>
        <v>12.323638000000001</v>
      </c>
      <c r="AC15" s="113">
        <f t="shared" ref="AC15:AC18" si="54">TRUNC(Z$12*AD15,8)</f>
        <v>0</v>
      </c>
      <c r="AD15" s="111">
        <v>0</v>
      </c>
      <c r="AE15" s="113">
        <f t="shared" ref="AE15:AE18" si="55">(AB15+AC15)</f>
        <v>12.323638000000001</v>
      </c>
      <c r="AF15" s="106">
        <f t="shared" si="43"/>
        <v>3</v>
      </c>
      <c r="AG15" s="112" t="s">
        <v>59</v>
      </c>
      <c r="AH15" s="107">
        <f t="shared" ref="AH15:AH17" si="56">Y16</f>
        <v>44956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00">
        <f t="shared" si="28"/>
        <v>44244</v>
      </c>
      <c r="B16" s="101">
        <f t="shared" ca="1" si="44"/>
        <v>1000.69092999</v>
      </c>
      <c r="C16" s="7">
        <f t="shared" si="29"/>
        <v>1000</v>
      </c>
      <c r="D16" s="81">
        <f t="shared" si="30"/>
        <v>44238</v>
      </c>
      <c r="E16" s="13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2.5000000000000001E-2</v>
      </c>
      <c r="K16" s="29">
        <f t="shared" si="33"/>
        <v>44236</v>
      </c>
      <c r="L16" s="2">
        <f t="shared" si="34"/>
        <v>4</v>
      </c>
      <c r="M16" s="17">
        <f t="shared" si="35"/>
        <v>4</v>
      </c>
      <c r="N16" s="12">
        <f t="shared" si="21"/>
        <v>1.0003920230000001</v>
      </c>
      <c r="O16" s="12">
        <f t="shared" ca="1" si="22"/>
        <v>1.00069093</v>
      </c>
      <c r="P16" s="17">
        <f t="shared" si="36"/>
        <v>0</v>
      </c>
      <c r="Q16" s="14">
        <f t="shared" ca="1" si="23"/>
        <v>0.69092998999999999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44407</v>
      </c>
      <c r="V16" s="3"/>
      <c r="W16" s="4"/>
      <c r="X16" s="106">
        <f t="shared" si="39"/>
        <v>4</v>
      </c>
      <c r="Y16" s="107">
        <f t="shared" si="50"/>
        <v>44956</v>
      </c>
      <c r="Z16" s="109">
        <f t="shared" si="51"/>
        <v>1000</v>
      </c>
      <c r="AA16" s="110">
        <f t="shared" si="52"/>
        <v>126</v>
      </c>
      <c r="AB16" s="113">
        <f t="shared" si="53"/>
        <v>12.42283699</v>
      </c>
      <c r="AC16" s="113">
        <f t="shared" si="54"/>
        <v>0</v>
      </c>
      <c r="AD16" s="111">
        <v>0</v>
      </c>
      <c r="AE16" s="113">
        <f t="shared" si="55"/>
        <v>12.42283699</v>
      </c>
      <c r="AF16" s="106">
        <f t="shared" si="43"/>
        <v>4</v>
      </c>
      <c r="AG16" s="112" t="s">
        <v>59</v>
      </c>
      <c r="AH16" s="107">
        <f t="shared" si="56"/>
        <v>45138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00">
        <f t="shared" si="28"/>
        <v>44245</v>
      </c>
      <c r="B17" s="101">
        <f t="shared" ca="1" si="44"/>
        <v>1000.863746</v>
      </c>
      <c r="C17" s="7">
        <f t="shared" si="29"/>
        <v>1000</v>
      </c>
      <c r="D17" s="81">
        <f t="shared" si="30"/>
        <v>44239</v>
      </c>
      <c r="E17" s="13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2.5000000000000001E-2</v>
      </c>
      <c r="K17" s="29">
        <f t="shared" si="33"/>
        <v>44236</v>
      </c>
      <c r="L17" s="2">
        <f t="shared" si="34"/>
        <v>5</v>
      </c>
      <c r="M17" s="17">
        <f t="shared" si="35"/>
        <v>5</v>
      </c>
      <c r="N17" s="12">
        <f t="shared" si="21"/>
        <v>1.000490053</v>
      </c>
      <c r="O17" s="12">
        <f t="shared" ca="1" si="22"/>
        <v>1.0008637460000001</v>
      </c>
      <c r="P17" s="17">
        <f t="shared" si="36"/>
        <v>0</v>
      </c>
      <c r="Q17" s="14">
        <f t="shared" ca="1" si="23"/>
        <v>0.86374600000000001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44407</v>
      </c>
      <c r="V17" s="3"/>
      <c r="W17" s="4"/>
      <c r="X17" s="106">
        <f t="shared" si="39"/>
        <v>5</v>
      </c>
      <c r="Y17" s="107">
        <f t="shared" si="50"/>
        <v>45138</v>
      </c>
      <c r="Z17" s="109">
        <f t="shared" si="51"/>
        <v>1000</v>
      </c>
      <c r="AA17" s="110">
        <f t="shared" si="52"/>
        <v>124</v>
      </c>
      <c r="AB17" s="113">
        <f t="shared" si="53"/>
        <v>12.224448000000001</v>
      </c>
      <c r="AC17" s="113">
        <f t="shared" si="54"/>
        <v>0</v>
      </c>
      <c r="AD17" s="111">
        <v>0</v>
      </c>
      <c r="AE17" s="113">
        <f t="shared" si="55"/>
        <v>12.224448000000001</v>
      </c>
      <c r="AF17" s="106">
        <f t="shared" si="43"/>
        <v>5</v>
      </c>
      <c r="AG17" s="112" t="s">
        <v>51</v>
      </c>
      <c r="AH17" s="107">
        <f t="shared" si="56"/>
        <v>45321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00">
        <f t="shared" si="28"/>
        <v>44246</v>
      </c>
      <c r="B18" s="101">
        <f t="shared" ca="1" si="44"/>
        <v>1001.03657599</v>
      </c>
      <c r="C18" s="7">
        <f t="shared" si="29"/>
        <v>1000</v>
      </c>
      <c r="D18" s="81">
        <f t="shared" si="30"/>
        <v>44244</v>
      </c>
      <c r="E18" s="13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2.5000000000000001E-2</v>
      </c>
      <c r="K18" s="29">
        <f t="shared" si="33"/>
        <v>44236</v>
      </c>
      <c r="L18" s="2">
        <f t="shared" si="34"/>
        <v>6</v>
      </c>
      <c r="M18" s="17">
        <f t="shared" si="35"/>
        <v>6</v>
      </c>
      <c r="N18" s="12">
        <f t="shared" si="21"/>
        <v>1.0005880920000001</v>
      </c>
      <c r="O18" s="12">
        <f t="shared" ca="1" si="22"/>
        <v>1.001036576</v>
      </c>
      <c r="P18" s="17">
        <f t="shared" si="36"/>
        <v>0</v>
      </c>
      <c r="Q18" s="14">
        <f t="shared" ca="1" si="23"/>
        <v>1.03657599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44407</v>
      </c>
      <c r="V18" s="3"/>
      <c r="W18" s="4"/>
      <c r="X18" s="106">
        <f t="shared" si="39"/>
        <v>6</v>
      </c>
      <c r="Y18" s="107">
        <f t="shared" si="50"/>
        <v>45321</v>
      </c>
      <c r="Z18" s="109">
        <f t="shared" si="51"/>
        <v>0</v>
      </c>
      <c r="AA18" s="110">
        <f t="shared" si="52"/>
        <v>125</v>
      </c>
      <c r="AB18" s="113">
        <f t="shared" si="53"/>
        <v>12.323638000000001</v>
      </c>
      <c r="AC18" s="113">
        <f t="shared" si="54"/>
        <v>1000</v>
      </c>
      <c r="AD18" s="111">
        <v>1</v>
      </c>
      <c r="AE18" s="113">
        <f t="shared" si="55"/>
        <v>1012.323638</v>
      </c>
      <c r="AF18" s="106">
        <f t="shared" si="43"/>
        <v>6</v>
      </c>
      <c r="AG18" s="112"/>
      <c r="AH18" s="107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00">
        <f t="shared" si="28"/>
        <v>44249</v>
      </c>
      <c r="B19" s="101">
        <f t="shared" ca="1" si="44"/>
        <v>1001.2094499900001</v>
      </c>
      <c r="C19" s="7">
        <f t="shared" si="29"/>
        <v>1000</v>
      </c>
      <c r="D19" s="81">
        <f t="shared" si="30"/>
        <v>44245</v>
      </c>
      <c r="E19" s="13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2.5000000000000001E-2</v>
      </c>
      <c r="K19" s="29">
        <f t="shared" si="33"/>
        <v>44236</v>
      </c>
      <c r="L19" s="2">
        <f t="shared" si="34"/>
        <v>7</v>
      </c>
      <c r="M19" s="17">
        <f t="shared" si="35"/>
        <v>7</v>
      </c>
      <c r="N19" s="12">
        <f t="shared" si="21"/>
        <v>1.0006861410000001</v>
      </c>
      <c r="O19" s="12">
        <f t="shared" ca="1" si="22"/>
        <v>1.0012094499999999</v>
      </c>
      <c r="P19" s="17">
        <f t="shared" si="36"/>
        <v>0</v>
      </c>
      <c r="Q19" s="14">
        <f t="shared" ca="1" si="23"/>
        <v>1.20944999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44407</v>
      </c>
      <c r="V19" s="3"/>
      <c r="W19" s="4"/>
      <c r="X19" s="106"/>
      <c r="Y19" s="107"/>
      <c r="Z19" s="109"/>
      <c r="AA19" s="110"/>
      <c r="AB19" s="113"/>
      <c r="AC19" s="113"/>
      <c r="AD19" s="111"/>
      <c r="AE19" s="113"/>
      <c r="AF19" s="106"/>
      <c r="AG19" s="112"/>
      <c r="AH19" s="107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00">
        <f t="shared" si="28"/>
        <v>44250</v>
      </c>
      <c r="B20" s="101">
        <f t="shared" ca="1" si="44"/>
        <v>1001.382349</v>
      </c>
      <c r="C20" s="7">
        <f t="shared" si="29"/>
        <v>1000</v>
      </c>
      <c r="D20" s="81">
        <f t="shared" si="30"/>
        <v>44246</v>
      </c>
      <c r="E20" s="13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2.5000000000000001E-2</v>
      </c>
      <c r="K20" s="29">
        <f t="shared" si="33"/>
        <v>44236</v>
      </c>
      <c r="L20" s="2">
        <f t="shared" si="34"/>
        <v>8</v>
      </c>
      <c r="M20" s="17">
        <f t="shared" si="35"/>
        <v>8</v>
      </c>
      <c r="N20" s="12">
        <f t="shared" si="21"/>
        <v>1.0007842</v>
      </c>
      <c r="O20" s="12">
        <f t="shared" ca="1" si="22"/>
        <v>1.001382349</v>
      </c>
      <c r="P20" s="17">
        <f t="shared" si="36"/>
        <v>0</v>
      </c>
      <c r="Q20" s="14">
        <f t="shared" ca="1" si="23"/>
        <v>1.382349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44407</v>
      </c>
      <c r="V20" s="3"/>
      <c r="W20" s="4"/>
      <c r="X20" s="106"/>
      <c r="Y20" s="107"/>
      <c r="Z20" s="109"/>
      <c r="AA20" s="110"/>
      <c r="AB20" s="113"/>
      <c r="AC20" s="113"/>
      <c r="AD20" s="111"/>
      <c r="AE20" s="113"/>
      <c r="AF20" s="106"/>
      <c r="AG20" s="112"/>
      <c r="AH20" s="107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00">
        <f t="shared" si="28"/>
        <v>44251</v>
      </c>
      <c r="B21" s="101">
        <f t="shared" ca="1" si="44"/>
        <v>1001.5552709900001</v>
      </c>
      <c r="C21" s="7">
        <f t="shared" si="29"/>
        <v>1000</v>
      </c>
      <c r="D21" s="81">
        <f t="shared" si="30"/>
        <v>44249</v>
      </c>
      <c r="E21" s="13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2.5000000000000001E-2</v>
      </c>
      <c r="K21" s="29">
        <f t="shared" si="33"/>
        <v>44236</v>
      </c>
      <c r="L21" s="2">
        <f t="shared" si="34"/>
        <v>9</v>
      </c>
      <c r="M21" s="17">
        <f t="shared" si="35"/>
        <v>9</v>
      </c>
      <c r="N21" s="12">
        <f t="shared" si="21"/>
        <v>1.000882268</v>
      </c>
      <c r="O21" s="12">
        <f t="shared" ca="1" si="22"/>
        <v>1.001555271</v>
      </c>
      <c r="P21" s="17">
        <f t="shared" si="36"/>
        <v>0</v>
      </c>
      <c r="Q21" s="14">
        <f t="shared" ca="1" si="23"/>
        <v>1.5552709899999999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44407</v>
      </c>
      <c r="V21" s="3"/>
      <c r="W21" s="4"/>
      <c r="X21" s="106"/>
      <c r="Y21" s="107"/>
      <c r="Z21" s="109"/>
      <c r="AA21" s="110"/>
      <c r="AB21" s="113"/>
      <c r="AC21" s="113"/>
      <c r="AD21" s="111"/>
      <c r="AE21" s="113"/>
      <c r="AF21" s="106"/>
      <c r="AG21" s="112"/>
      <c r="AH21" s="107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00">
        <f t="shared" si="28"/>
        <v>44252</v>
      </c>
      <c r="B22" s="101">
        <f t="shared" ca="1" si="44"/>
        <v>1001.7282279900001</v>
      </c>
      <c r="C22" s="7">
        <f t="shared" si="29"/>
        <v>1000</v>
      </c>
      <c r="D22" s="81">
        <f t="shared" si="30"/>
        <v>44250</v>
      </c>
      <c r="E22" s="13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2.5000000000000001E-2</v>
      </c>
      <c r="K22" s="29">
        <f t="shared" si="33"/>
        <v>44236</v>
      </c>
      <c r="L22" s="2">
        <f t="shared" si="34"/>
        <v>10</v>
      </c>
      <c r="M22" s="17">
        <f t="shared" si="35"/>
        <v>10</v>
      </c>
      <c r="N22" s="12">
        <f t="shared" si="21"/>
        <v>1.000980346</v>
      </c>
      <c r="O22" s="12">
        <f t="shared" ca="1" si="22"/>
        <v>1.0017282279999999</v>
      </c>
      <c r="P22" s="17">
        <f t="shared" si="36"/>
        <v>0</v>
      </c>
      <c r="Q22" s="14">
        <f t="shared" ca="1" si="23"/>
        <v>1.7282279899999999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44407</v>
      </c>
      <c r="V22" s="3"/>
      <c r="W22" s="4"/>
      <c r="X22" s="106"/>
      <c r="Y22" s="107"/>
      <c r="Z22" s="109"/>
      <c r="AA22" s="110"/>
      <c r="AB22" s="113"/>
      <c r="AC22" s="113"/>
      <c r="AD22" s="111"/>
      <c r="AE22" s="113"/>
      <c r="AF22" s="106"/>
      <c r="AG22" s="112"/>
      <c r="AH22" s="107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00">
        <f t="shared" si="28"/>
        <v>44253</v>
      </c>
      <c r="B23" s="101">
        <f t="shared" ca="1" si="44"/>
        <v>1001.901219</v>
      </c>
      <c r="C23" s="7">
        <f t="shared" si="29"/>
        <v>1000</v>
      </c>
      <c r="D23" s="81">
        <f t="shared" si="30"/>
        <v>44251</v>
      </c>
      <c r="E23" s="13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2.5000000000000001E-2</v>
      </c>
      <c r="K23" s="29">
        <f t="shared" si="33"/>
        <v>44236</v>
      </c>
      <c r="L23" s="2">
        <f t="shared" si="34"/>
        <v>11</v>
      </c>
      <c r="M23" s="17">
        <f t="shared" si="35"/>
        <v>11</v>
      </c>
      <c r="N23" s="12">
        <f t="shared" si="21"/>
        <v>1.001078433</v>
      </c>
      <c r="O23" s="12">
        <f t="shared" ca="1" si="22"/>
        <v>1.0019012190000001</v>
      </c>
      <c r="P23" s="17">
        <f t="shared" si="36"/>
        <v>0</v>
      </c>
      <c r="Q23" s="14">
        <f t="shared" ca="1" si="23"/>
        <v>1.901219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44407</v>
      </c>
      <c r="V23" s="3"/>
      <c r="W23" s="4"/>
      <c r="X23" s="106"/>
      <c r="Y23" s="107"/>
      <c r="Z23" s="109"/>
      <c r="AA23" s="110"/>
      <c r="AB23" s="113"/>
      <c r="AC23" s="113"/>
      <c r="AD23" s="111"/>
      <c r="AE23" s="113"/>
      <c r="AF23" s="106"/>
      <c r="AG23" s="112"/>
      <c r="AH23" s="107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00">
        <f t="shared" si="28"/>
        <v>44256</v>
      </c>
      <c r="B24" s="101">
        <f t="shared" ca="1" si="44"/>
        <v>1002.074235</v>
      </c>
      <c r="C24" s="7">
        <f t="shared" si="29"/>
        <v>1000</v>
      </c>
      <c r="D24" s="81">
        <f t="shared" si="30"/>
        <v>44252</v>
      </c>
      <c r="E24" s="13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2.5000000000000001E-2</v>
      </c>
      <c r="K24" s="29">
        <f t="shared" si="33"/>
        <v>44236</v>
      </c>
      <c r="L24" s="2">
        <f t="shared" si="34"/>
        <v>12</v>
      </c>
      <c r="M24" s="17">
        <f t="shared" si="35"/>
        <v>12</v>
      </c>
      <c r="N24" s="12">
        <f t="shared" si="21"/>
        <v>1.00117653</v>
      </c>
      <c r="O24" s="12">
        <f t="shared" ca="1" si="22"/>
        <v>1.002074235</v>
      </c>
      <c r="P24" s="17">
        <f t="shared" si="36"/>
        <v>0</v>
      </c>
      <c r="Q24" s="14">
        <f t="shared" ca="1" si="23"/>
        <v>2.0742349999999998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44407</v>
      </c>
      <c r="V24" s="3"/>
      <c r="W24" s="4"/>
      <c r="X24" s="106"/>
      <c r="Y24" s="107"/>
      <c r="Z24" s="109"/>
      <c r="AA24" s="110"/>
      <c r="AB24" s="113"/>
      <c r="AC24" s="113"/>
      <c r="AD24" s="111"/>
      <c r="AE24" s="113"/>
      <c r="AF24" s="106"/>
      <c r="AG24" s="112"/>
      <c r="AH24" s="107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00">
        <f t="shared" si="28"/>
        <v>44257</v>
      </c>
      <c r="B25" s="101">
        <f t="shared" ca="1" si="44"/>
        <v>1002.24728499</v>
      </c>
      <c r="C25" s="7">
        <f t="shared" si="29"/>
        <v>1000</v>
      </c>
      <c r="D25" s="81">
        <f t="shared" si="30"/>
        <v>44253</v>
      </c>
      <c r="E25" s="13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2.5000000000000001E-2</v>
      </c>
      <c r="K25" s="29">
        <f t="shared" si="33"/>
        <v>44236</v>
      </c>
      <c r="L25" s="2">
        <f t="shared" si="34"/>
        <v>13</v>
      </c>
      <c r="M25" s="17">
        <f t="shared" si="35"/>
        <v>13</v>
      </c>
      <c r="N25" s="12">
        <f t="shared" si="21"/>
        <v>1.0012746370000001</v>
      </c>
      <c r="O25" s="12">
        <f t="shared" ca="1" si="22"/>
        <v>1.0022472849999999</v>
      </c>
      <c r="P25" s="17">
        <f t="shared" si="36"/>
        <v>0</v>
      </c>
      <c r="Q25" s="14">
        <f t="shared" ca="1" si="23"/>
        <v>2.2472849899999998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44407</v>
      </c>
      <c r="V25" s="3"/>
      <c r="W25" s="4"/>
      <c r="X25" s="106"/>
      <c r="Y25" s="107"/>
      <c r="Z25" s="109"/>
      <c r="AA25" s="110"/>
      <c r="AB25" s="113"/>
      <c r="AC25" s="113"/>
      <c r="AD25" s="111"/>
      <c r="AE25" s="113"/>
      <c r="AF25" s="106"/>
      <c r="AG25" s="112"/>
      <c r="AH25" s="107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00">
        <f t="shared" si="28"/>
        <v>44258</v>
      </c>
      <c r="B26" s="101">
        <f t="shared" ca="1" si="44"/>
        <v>1002.420359</v>
      </c>
      <c r="C26" s="7">
        <f t="shared" si="29"/>
        <v>1000</v>
      </c>
      <c r="D26" s="81">
        <f t="shared" si="30"/>
        <v>44256</v>
      </c>
      <c r="E26" s="13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2.5000000000000001E-2</v>
      </c>
      <c r="K26" s="29">
        <f t="shared" si="33"/>
        <v>44236</v>
      </c>
      <c r="L26" s="2">
        <f t="shared" si="34"/>
        <v>14</v>
      </c>
      <c r="M26" s="17">
        <f t="shared" si="35"/>
        <v>14</v>
      </c>
      <c r="N26" s="12">
        <f t="shared" si="21"/>
        <v>1.0013727530000001</v>
      </c>
      <c r="O26" s="12">
        <f t="shared" ca="1" si="22"/>
        <v>1.002420359</v>
      </c>
      <c r="P26" s="17">
        <f t="shared" si="36"/>
        <v>0</v>
      </c>
      <c r="Q26" s="14">
        <f t="shared" ca="1" si="23"/>
        <v>2.4203589999999999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44407</v>
      </c>
      <c r="V26" s="3"/>
      <c r="W26" s="4"/>
      <c r="X26" s="106"/>
      <c r="Y26" s="107"/>
      <c r="Z26" s="109"/>
      <c r="AA26" s="110"/>
      <c r="AB26" s="113"/>
      <c r="AC26" s="113"/>
      <c r="AD26" s="111"/>
      <c r="AE26" s="113"/>
      <c r="AF26" s="106"/>
      <c r="AG26" s="112"/>
      <c r="AH26" s="107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00">
        <f t="shared" si="28"/>
        <v>44259</v>
      </c>
      <c r="B27" s="101">
        <f t="shared" ca="1" si="44"/>
        <v>1002.59346799</v>
      </c>
      <c r="C27" s="7">
        <f t="shared" si="29"/>
        <v>1000</v>
      </c>
      <c r="D27" s="81">
        <f t="shared" si="30"/>
        <v>44257</v>
      </c>
      <c r="E27" s="13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2.5000000000000001E-2</v>
      </c>
      <c r="K27" s="29">
        <f t="shared" si="33"/>
        <v>44236</v>
      </c>
      <c r="L27" s="2">
        <f t="shared" si="34"/>
        <v>15</v>
      </c>
      <c r="M27" s="17">
        <f t="shared" si="35"/>
        <v>15</v>
      </c>
      <c r="N27" s="12">
        <f t="shared" si="21"/>
        <v>1.001470879</v>
      </c>
      <c r="O27" s="12">
        <f t="shared" ca="1" si="22"/>
        <v>1.0025934679999999</v>
      </c>
      <c r="P27" s="17">
        <f t="shared" si="36"/>
        <v>0</v>
      </c>
      <c r="Q27" s="14">
        <f t="shared" ca="1" si="23"/>
        <v>2.5934679900000002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44407</v>
      </c>
      <c r="V27" s="3"/>
      <c r="W27" s="4"/>
      <c r="X27" s="106"/>
      <c r="Y27" s="107"/>
      <c r="Z27" s="109"/>
      <c r="AA27" s="110"/>
      <c r="AB27" s="113"/>
      <c r="AC27" s="113"/>
      <c r="AD27" s="111"/>
      <c r="AE27" s="113"/>
      <c r="AF27" s="106"/>
      <c r="AG27" s="112"/>
      <c r="AH27" s="107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00">
        <f t="shared" si="28"/>
        <v>44260</v>
      </c>
      <c r="B28" s="101">
        <f t="shared" ca="1" si="44"/>
        <v>1002.766601</v>
      </c>
      <c r="C28" s="7">
        <f t="shared" si="29"/>
        <v>1000</v>
      </c>
      <c r="D28" s="81">
        <f t="shared" si="30"/>
        <v>44258</v>
      </c>
      <c r="E28" s="13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2.5000000000000001E-2</v>
      </c>
      <c r="K28" s="29">
        <f t="shared" si="33"/>
        <v>44236</v>
      </c>
      <c r="L28" s="2">
        <f t="shared" si="34"/>
        <v>16</v>
      </c>
      <c r="M28" s="17">
        <f t="shared" si="35"/>
        <v>16</v>
      </c>
      <c r="N28" s="12">
        <f t="shared" si="21"/>
        <v>1.0015690150000001</v>
      </c>
      <c r="O28" s="12">
        <f t="shared" ca="1" si="22"/>
        <v>1.002766601</v>
      </c>
      <c r="P28" s="17">
        <f t="shared" si="36"/>
        <v>0</v>
      </c>
      <c r="Q28" s="14">
        <f t="shared" ca="1" si="23"/>
        <v>2.7666010000000001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44407</v>
      </c>
      <c r="V28" s="3"/>
      <c r="W28" s="4"/>
      <c r="X28" s="106"/>
      <c r="Y28" s="107"/>
      <c r="Z28" s="109"/>
      <c r="AA28" s="110"/>
      <c r="AB28" s="113"/>
      <c r="AC28" s="113"/>
      <c r="AD28" s="111"/>
      <c r="AE28" s="113"/>
      <c r="AF28" s="106"/>
      <c r="AG28" s="112"/>
      <c r="AH28" s="107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00">
        <f t="shared" si="28"/>
        <v>44263</v>
      </c>
      <c r="B29" s="101">
        <f t="shared" ca="1" si="44"/>
        <v>1002.939768</v>
      </c>
      <c r="C29" s="7">
        <f t="shared" si="29"/>
        <v>1000</v>
      </c>
      <c r="D29" s="81">
        <f t="shared" si="30"/>
        <v>44259</v>
      </c>
      <c r="E29" s="13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2.5000000000000001E-2</v>
      </c>
      <c r="K29" s="29">
        <f t="shared" si="33"/>
        <v>44236</v>
      </c>
      <c r="L29" s="2">
        <f t="shared" si="34"/>
        <v>17</v>
      </c>
      <c r="M29" s="17">
        <f t="shared" si="35"/>
        <v>17</v>
      </c>
      <c r="N29" s="12">
        <f t="shared" si="21"/>
        <v>1.00166716</v>
      </c>
      <c r="O29" s="12">
        <f t="shared" ca="1" si="22"/>
        <v>1.0029397680000001</v>
      </c>
      <c r="P29" s="17">
        <f t="shared" si="36"/>
        <v>0</v>
      </c>
      <c r="Q29" s="14">
        <f t="shared" ca="1" si="23"/>
        <v>2.9397679999999999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44407</v>
      </c>
      <c r="V29" s="3"/>
      <c r="W29" s="4"/>
      <c r="X29" s="106"/>
      <c r="Y29" s="107"/>
      <c r="Z29" s="109"/>
      <c r="AA29" s="110"/>
      <c r="AB29" s="113"/>
      <c r="AC29" s="113"/>
      <c r="AD29" s="111"/>
      <c r="AE29" s="113"/>
      <c r="AF29" s="106"/>
      <c r="AG29" s="112"/>
      <c r="AH29" s="107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00">
        <f t="shared" si="28"/>
        <v>44264</v>
      </c>
      <c r="B30" s="101">
        <f t="shared" ca="1" si="44"/>
        <v>1003.112959</v>
      </c>
      <c r="C30" s="7">
        <f t="shared" si="29"/>
        <v>1000</v>
      </c>
      <c r="D30" s="81">
        <f t="shared" si="30"/>
        <v>44260</v>
      </c>
      <c r="E30" s="13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2.5000000000000001E-2</v>
      </c>
      <c r="K30" s="29">
        <f t="shared" si="33"/>
        <v>44236</v>
      </c>
      <c r="L30" s="2">
        <f t="shared" si="34"/>
        <v>18</v>
      </c>
      <c r="M30" s="17">
        <f t="shared" si="35"/>
        <v>18</v>
      </c>
      <c r="N30" s="12">
        <f t="shared" si="21"/>
        <v>1.001765314</v>
      </c>
      <c r="O30" s="12">
        <f t="shared" ca="1" si="22"/>
        <v>1.0031129590000001</v>
      </c>
      <c r="P30" s="17">
        <f t="shared" si="36"/>
        <v>0</v>
      </c>
      <c r="Q30" s="14">
        <f t="shared" ca="1" si="23"/>
        <v>3.112959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44407</v>
      </c>
      <c r="V30" s="3"/>
      <c r="W30" s="4"/>
      <c r="X30" s="106"/>
      <c r="Y30" s="107"/>
      <c r="Z30" s="109"/>
      <c r="AA30" s="110"/>
      <c r="AB30" s="113"/>
      <c r="AC30" s="113"/>
      <c r="AD30" s="111"/>
      <c r="AE30" s="113"/>
      <c r="AF30" s="106"/>
      <c r="AG30" s="112"/>
      <c r="AH30" s="107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00">
        <f t="shared" si="28"/>
        <v>44265</v>
      </c>
      <c r="B31" s="101">
        <f t="shared" ca="1" si="44"/>
        <v>1003.286185</v>
      </c>
      <c r="C31" s="7">
        <f t="shared" si="29"/>
        <v>1000</v>
      </c>
      <c r="D31" s="81">
        <f t="shared" si="30"/>
        <v>44263</v>
      </c>
      <c r="E31" s="13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2.5000000000000001E-2</v>
      </c>
      <c r="K31" s="29">
        <f t="shared" si="33"/>
        <v>44236</v>
      </c>
      <c r="L31" s="2">
        <f t="shared" si="34"/>
        <v>19</v>
      </c>
      <c r="M31" s="17">
        <f t="shared" si="35"/>
        <v>19</v>
      </c>
      <c r="N31" s="12">
        <f t="shared" si="21"/>
        <v>1.0018634790000001</v>
      </c>
      <c r="O31" s="12">
        <f t="shared" ca="1" si="22"/>
        <v>1.0032861850000001</v>
      </c>
      <c r="P31" s="17">
        <f t="shared" si="36"/>
        <v>0</v>
      </c>
      <c r="Q31" s="14">
        <f t="shared" ca="1" si="23"/>
        <v>3.2861850000000001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44407</v>
      </c>
      <c r="V31" s="3"/>
      <c r="W31" s="4"/>
      <c r="X31" s="106"/>
      <c r="Y31" s="107"/>
      <c r="Z31" s="109"/>
      <c r="AA31" s="110"/>
      <c r="AB31" s="113"/>
      <c r="AC31" s="113"/>
      <c r="AD31" s="111"/>
      <c r="AE31" s="113"/>
      <c r="AF31" s="106"/>
      <c r="AG31" s="112"/>
      <c r="AH31" s="107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00">
        <f t="shared" si="28"/>
        <v>44266</v>
      </c>
      <c r="B32" s="101">
        <f t="shared" ca="1" si="44"/>
        <v>1003.459445</v>
      </c>
      <c r="C32" s="7">
        <f t="shared" si="29"/>
        <v>1000</v>
      </c>
      <c r="D32" s="81">
        <f t="shared" si="30"/>
        <v>44264</v>
      </c>
      <c r="E32" s="13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2.5000000000000001E-2</v>
      </c>
      <c r="K32" s="29">
        <f t="shared" si="33"/>
        <v>44236</v>
      </c>
      <c r="L32" s="2">
        <f t="shared" si="34"/>
        <v>20</v>
      </c>
      <c r="M32" s="17">
        <f t="shared" si="35"/>
        <v>20</v>
      </c>
      <c r="N32" s="12">
        <f t="shared" si="21"/>
        <v>1.001961653</v>
      </c>
      <c r="O32" s="12">
        <f t="shared" ca="1" si="22"/>
        <v>1.0034594450000001</v>
      </c>
      <c r="P32" s="17">
        <f t="shared" si="36"/>
        <v>0</v>
      </c>
      <c r="Q32" s="14">
        <f t="shared" ca="1" si="23"/>
        <v>3.4594450000000001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44407</v>
      </c>
      <c r="V32" s="3"/>
      <c r="W32" s="4"/>
      <c r="X32" s="106"/>
      <c r="Y32" s="107"/>
      <c r="Z32" s="109"/>
      <c r="AA32" s="110"/>
      <c r="AB32" s="113"/>
      <c r="AC32" s="113"/>
      <c r="AD32" s="111"/>
      <c r="AE32" s="113"/>
      <c r="AF32" s="106"/>
      <c r="AG32" s="112"/>
      <c r="AH32" s="107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00">
        <f t="shared" si="28"/>
        <v>44267</v>
      </c>
      <c r="B33" s="101">
        <f t="shared" ca="1" si="44"/>
        <v>1003.632729</v>
      </c>
      <c r="C33" s="7">
        <f t="shared" si="29"/>
        <v>1000</v>
      </c>
      <c r="D33" s="81">
        <f t="shared" si="30"/>
        <v>44265</v>
      </c>
      <c r="E33" s="13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2.5000000000000001E-2</v>
      </c>
      <c r="K33" s="29">
        <f t="shared" si="33"/>
        <v>44236</v>
      </c>
      <c r="L33" s="2">
        <f t="shared" si="34"/>
        <v>21</v>
      </c>
      <c r="M33" s="17">
        <f t="shared" si="35"/>
        <v>21</v>
      </c>
      <c r="N33" s="12">
        <f t="shared" si="21"/>
        <v>1.0020598359999999</v>
      </c>
      <c r="O33" s="12">
        <f t="shared" ca="1" si="22"/>
        <v>1.003632729</v>
      </c>
      <c r="P33" s="17">
        <f t="shared" si="36"/>
        <v>0</v>
      </c>
      <c r="Q33" s="14">
        <f t="shared" ca="1" si="23"/>
        <v>3.6327289999999999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44407</v>
      </c>
      <c r="V33" s="3"/>
      <c r="W33" s="4"/>
      <c r="X33" s="106"/>
      <c r="Y33" s="107"/>
      <c r="Z33" s="109"/>
      <c r="AA33" s="110"/>
      <c r="AB33" s="113"/>
      <c r="AC33" s="113"/>
      <c r="AD33" s="111"/>
      <c r="AE33" s="113"/>
      <c r="AF33" s="106"/>
      <c r="AG33" s="112"/>
      <c r="AH33" s="107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00">
        <f t="shared" si="28"/>
        <v>44270</v>
      </c>
      <c r="B34" s="101">
        <f t="shared" ca="1" si="44"/>
        <v>1003.80604799</v>
      </c>
      <c r="C34" s="7">
        <f t="shared" si="29"/>
        <v>1000</v>
      </c>
      <c r="D34" s="81">
        <f t="shared" si="30"/>
        <v>44266</v>
      </c>
      <c r="E34" s="13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2.5000000000000001E-2</v>
      </c>
      <c r="K34" s="29">
        <f t="shared" si="33"/>
        <v>44236</v>
      </c>
      <c r="L34" s="2">
        <f t="shared" si="34"/>
        <v>22</v>
      </c>
      <c r="M34" s="17">
        <f t="shared" si="35"/>
        <v>22</v>
      </c>
      <c r="N34" s="12">
        <f t="shared" si="21"/>
        <v>1.0021580290000001</v>
      </c>
      <c r="O34" s="12">
        <f t="shared" ca="1" si="22"/>
        <v>1.003806048</v>
      </c>
      <c r="P34" s="17">
        <f t="shared" si="36"/>
        <v>0</v>
      </c>
      <c r="Q34" s="14">
        <f t="shared" ca="1" si="23"/>
        <v>3.8060479900000002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44407</v>
      </c>
      <c r="V34" s="3"/>
      <c r="W34" s="4"/>
      <c r="X34" s="106"/>
      <c r="Y34" s="107"/>
      <c r="Z34" s="109"/>
      <c r="AA34" s="110"/>
      <c r="AB34" s="113"/>
      <c r="AC34" s="113"/>
      <c r="AD34" s="111"/>
      <c r="AE34" s="113"/>
      <c r="AF34" s="106"/>
      <c r="AG34" s="112"/>
      <c r="AH34" s="107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00">
        <f t="shared" si="28"/>
        <v>44271</v>
      </c>
      <c r="B35" s="101">
        <f t="shared" ca="1" si="44"/>
        <v>1003.979391</v>
      </c>
      <c r="C35" s="7">
        <f t="shared" si="29"/>
        <v>1000</v>
      </c>
      <c r="D35" s="81">
        <f t="shared" si="30"/>
        <v>44267</v>
      </c>
      <c r="E35" s="13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2.5000000000000001E-2</v>
      </c>
      <c r="K35" s="29">
        <f t="shared" si="33"/>
        <v>44236</v>
      </c>
      <c r="L35" s="2">
        <f t="shared" si="34"/>
        <v>23</v>
      </c>
      <c r="M35" s="17">
        <f t="shared" si="35"/>
        <v>23</v>
      </c>
      <c r="N35" s="12">
        <f t="shared" si="21"/>
        <v>1.0022562319999999</v>
      </c>
      <c r="O35" s="12">
        <f t="shared" ca="1" si="22"/>
        <v>1.0039793910000001</v>
      </c>
      <c r="P35" s="17">
        <f t="shared" si="36"/>
        <v>0</v>
      </c>
      <c r="Q35" s="14">
        <f t="shared" ca="1" si="23"/>
        <v>3.9793910000000001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44407</v>
      </c>
      <c r="V35" s="3"/>
      <c r="W35" s="4"/>
      <c r="X35" s="106"/>
      <c r="Y35" s="107"/>
      <c r="Z35" s="109"/>
      <c r="AA35" s="110"/>
      <c r="AB35" s="113"/>
      <c r="AC35" s="113"/>
      <c r="AD35" s="111"/>
      <c r="AE35" s="113"/>
      <c r="AF35" s="106"/>
      <c r="AG35" s="112"/>
      <c r="AH35" s="107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00">
        <f t="shared" si="28"/>
        <v>44272</v>
      </c>
      <c r="B36" s="101">
        <f t="shared" ca="1" si="44"/>
        <v>1004.152769</v>
      </c>
      <c r="C36" s="7">
        <f t="shared" si="29"/>
        <v>1000</v>
      </c>
      <c r="D36" s="81">
        <f t="shared" si="30"/>
        <v>44270</v>
      </c>
      <c r="E36" s="13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2.5000000000000001E-2</v>
      </c>
      <c r="K36" s="29">
        <f t="shared" si="33"/>
        <v>44236</v>
      </c>
      <c r="L36" s="2">
        <f t="shared" si="34"/>
        <v>24</v>
      </c>
      <c r="M36" s="17">
        <f t="shared" si="35"/>
        <v>24</v>
      </c>
      <c r="N36" s="12">
        <f t="shared" si="21"/>
        <v>1.0023544449999999</v>
      </c>
      <c r="O36" s="12">
        <f t="shared" ca="1" si="22"/>
        <v>1.0041527690000001</v>
      </c>
      <c r="P36" s="17">
        <f t="shared" si="36"/>
        <v>0</v>
      </c>
      <c r="Q36" s="14">
        <f t="shared" ca="1" si="23"/>
        <v>4.1527690000000002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44407</v>
      </c>
      <c r="V36" s="3"/>
      <c r="W36" s="4"/>
      <c r="X36" s="106"/>
      <c r="Y36" s="107"/>
      <c r="Z36" s="109"/>
      <c r="AA36" s="110"/>
      <c r="AB36" s="113"/>
      <c r="AC36" s="113"/>
      <c r="AD36" s="111"/>
      <c r="AE36" s="113"/>
      <c r="AF36" s="106"/>
      <c r="AG36" s="112"/>
      <c r="AH36" s="107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00">
        <f t="shared" si="28"/>
        <v>44273</v>
      </c>
      <c r="B37" s="101">
        <f t="shared" ca="1" si="44"/>
        <v>1004.32617099</v>
      </c>
      <c r="C37" s="7">
        <f t="shared" si="29"/>
        <v>1000</v>
      </c>
      <c r="D37" s="81">
        <f t="shared" si="30"/>
        <v>44271</v>
      </c>
      <c r="E37" s="13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2.5000000000000001E-2</v>
      </c>
      <c r="K37" s="29">
        <f t="shared" si="33"/>
        <v>44236</v>
      </c>
      <c r="L37" s="2">
        <f t="shared" si="34"/>
        <v>25</v>
      </c>
      <c r="M37" s="17">
        <f t="shared" si="35"/>
        <v>25</v>
      </c>
      <c r="N37" s="12">
        <f t="shared" si="21"/>
        <v>1.002452667</v>
      </c>
      <c r="O37" s="12">
        <f t="shared" ca="1" si="22"/>
        <v>1.004326171</v>
      </c>
      <c r="P37" s="17">
        <f t="shared" si="36"/>
        <v>0</v>
      </c>
      <c r="Q37" s="14">
        <f t="shared" ca="1" si="23"/>
        <v>4.3261709899999996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44407</v>
      </c>
      <c r="V37" s="3"/>
      <c r="W37" s="4"/>
      <c r="X37" s="106"/>
      <c r="Y37" s="107"/>
      <c r="Z37" s="109"/>
      <c r="AA37" s="110"/>
      <c r="AB37" s="113"/>
      <c r="AC37" s="113"/>
      <c r="AD37" s="111"/>
      <c r="AE37" s="113"/>
      <c r="AF37" s="106"/>
      <c r="AG37" s="112"/>
      <c r="AH37" s="107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00">
        <f t="shared" si="28"/>
        <v>44274</v>
      </c>
      <c r="B38" s="101">
        <f t="shared" ca="1" si="44"/>
        <v>1004.499607</v>
      </c>
      <c r="C38" s="7">
        <f t="shared" si="29"/>
        <v>1000</v>
      </c>
      <c r="D38" s="81">
        <f t="shared" si="30"/>
        <v>44272</v>
      </c>
      <c r="E38" s="13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2.5000000000000001E-2</v>
      </c>
      <c r="K38" s="29">
        <f t="shared" si="33"/>
        <v>44236</v>
      </c>
      <c r="L38" s="2">
        <f t="shared" si="34"/>
        <v>26</v>
      </c>
      <c r="M38" s="17">
        <f t="shared" si="35"/>
        <v>26</v>
      </c>
      <c r="N38" s="12">
        <f t="shared" si="21"/>
        <v>1.0025508990000001</v>
      </c>
      <c r="O38" s="12">
        <f t="shared" ca="1" si="22"/>
        <v>1.0044996070000001</v>
      </c>
      <c r="P38" s="17">
        <f t="shared" si="36"/>
        <v>0</v>
      </c>
      <c r="Q38" s="14">
        <f t="shared" ca="1" si="23"/>
        <v>4.4996070000000001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44407</v>
      </c>
      <c r="V38" s="3"/>
      <c r="W38" s="4"/>
      <c r="X38" s="106"/>
      <c r="Y38" s="107"/>
      <c r="Z38" s="109"/>
      <c r="AA38" s="110"/>
      <c r="AB38" s="113"/>
      <c r="AC38" s="113"/>
      <c r="AD38" s="111"/>
      <c r="AE38" s="113"/>
      <c r="AF38" s="106"/>
      <c r="AG38" s="112"/>
      <c r="AH38" s="107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00">
        <f t="shared" si="28"/>
        <v>44277</v>
      </c>
      <c r="B39" s="101">
        <f t="shared" ca="1" si="44"/>
        <v>1004.67307799</v>
      </c>
      <c r="C39" s="7">
        <f t="shared" si="29"/>
        <v>1000</v>
      </c>
      <c r="D39" s="81">
        <f t="shared" si="30"/>
        <v>44273</v>
      </c>
      <c r="E39" s="13">
        <f ca="1">IF(D39&lt;$B$1,VLOOKUP(D39,[1]DI!$A$4:$B$15000,2,FALSE),0)</f>
        <v>2.6499999999999999E-2</v>
      </c>
      <c r="F39" s="14">
        <f t="shared" ca="1" si="45"/>
        <v>1.00010379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2.5000000000000001E-2</v>
      </c>
      <c r="K39" s="29">
        <f t="shared" si="33"/>
        <v>44236</v>
      </c>
      <c r="L39" s="2">
        <f t="shared" si="34"/>
        <v>27</v>
      </c>
      <c r="M39" s="17">
        <f t="shared" si="35"/>
        <v>27</v>
      </c>
      <c r="N39" s="12">
        <f t="shared" si="21"/>
        <v>1.0026491399999999</v>
      </c>
      <c r="O39" s="12">
        <f t="shared" ca="1" si="22"/>
        <v>1.0046730779999999</v>
      </c>
      <c r="P39" s="17">
        <f t="shared" si="36"/>
        <v>0</v>
      </c>
      <c r="Q39" s="14">
        <f t="shared" ca="1" si="23"/>
        <v>4.6730779900000003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44407</v>
      </c>
      <c r="V39" s="3"/>
      <c r="W39" s="4"/>
      <c r="X39" s="106"/>
      <c r="Y39" s="107"/>
      <c r="Z39" s="109"/>
      <c r="AA39" s="110"/>
      <c r="AB39" s="113"/>
      <c r="AC39" s="113"/>
      <c r="AD39" s="111"/>
      <c r="AE39" s="113"/>
      <c r="AF39" s="106"/>
      <c r="AG39" s="112"/>
      <c r="AH39" s="107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00">
        <f t="shared" si="28"/>
        <v>44278</v>
      </c>
      <c r="B40" s="101">
        <f t="shared" ca="1" si="44"/>
        <v>1004.87581299</v>
      </c>
      <c r="C40" s="7">
        <f t="shared" si="29"/>
        <v>1000</v>
      </c>
      <c r="D40" s="81">
        <f t="shared" si="30"/>
        <v>44274</v>
      </c>
      <c r="E40" s="13">
        <f ca="1">IF(D40&lt;$B$1,VLOOKUP(D40,[1]DI!$A$4:$B$15000,2,FALSE),0)</f>
        <v>2.6499999999999999E-2</v>
      </c>
      <c r="F40" s="14">
        <f t="shared" ca="1" si="45"/>
        <v>1.00010379</v>
      </c>
      <c r="G40" s="14">
        <f ca="1">(TRUNC(PRODUCT($F$12:$F39),16))</f>
        <v>1.00212258881591</v>
      </c>
      <c r="H40" s="14">
        <f t="shared" si="46"/>
        <v>1</v>
      </c>
      <c r="I40" s="14">
        <f t="shared" ca="1" si="47"/>
        <v>1.0021225899999999</v>
      </c>
      <c r="J40" s="13">
        <f t="shared" si="32"/>
        <v>2.5000000000000001E-2</v>
      </c>
      <c r="K40" s="29">
        <f t="shared" si="33"/>
        <v>44236</v>
      </c>
      <c r="L40" s="2">
        <f t="shared" si="34"/>
        <v>28</v>
      </c>
      <c r="M40" s="17">
        <f t="shared" si="35"/>
        <v>28</v>
      </c>
      <c r="N40" s="12">
        <f t="shared" si="21"/>
        <v>1.002747391</v>
      </c>
      <c r="O40" s="12">
        <f t="shared" ca="1" si="22"/>
        <v>1.004875813</v>
      </c>
      <c r="P40" s="17">
        <f t="shared" si="36"/>
        <v>0</v>
      </c>
      <c r="Q40" s="14">
        <f t="shared" ca="1" si="23"/>
        <v>4.87581299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44407</v>
      </c>
      <c r="V40" s="3"/>
      <c r="W40" s="4"/>
      <c r="X40" s="106"/>
      <c r="Y40" s="107"/>
      <c r="Z40" s="109"/>
      <c r="AA40" s="110"/>
      <c r="AB40" s="113"/>
      <c r="AC40" s="113"/>
      <c r="AD40" s="111"/>
      <c r="AE40" s="113"/>
      <c r="AF40" s="106"/>
      <c r="AG40" s="112"/>
      <c r="AH40" s="107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00">
        <f t="shared" si="28"/>
        <v>44279</v>
      </c>
      <c r="B41" s="101">
        <f t="shared" ca="1" si="44"/>
        <v>1005.078587</v>
      </c>
      <c r="C41" s="7">
        <f t="shared" si="29"/>
        <v>1000</v>
      </c>
      <c r="D41" s="81">
        <f t="shared" si="30"/>
        <v>44277</v>
      </c>
      <c r="E41" s="13">
        <f ca="1">IF(D41&lt;$B$1,VLOOKUP(D41,[1]DI!$A$4:$B$15000,2,FALSE),0)</f>
        <v>2.6499999999999999E-2</v>
      </c>
      <c r="F41" s="14">
        <f t="shared" ca="1" si="45"/>
        <v>1.00010379</v>
      </c>
      <c r="G41" s="14">
        <f ca="1">(TRUNC(PRODUCT($F$12:$F40),16))</f>
        <v>1.0022265991193999</v>
      </c>
      <c r="H41" s="14">
        <f t="shared" si="46"/>
        <v>1</v>
      </c>
      <c r="I41" s="14">
        <f t="shared" ca="1" si="47"/>
        <v>1.0022266</v>
      </c>
      <c r="J41" s="13">
        <f t="shared" si="32"/>
        <v>2.5000000000000001E-2</v>
      </c>
      <c r="K41" s="29">
        <f t="shared" si="33"/>
        <v>44236</v>
      </c>
      <c r="L41" s="2">
        <f t="shared" si="34"/>
        <v>29</v>
      </c>
      <c r="M41" s="17">
        <f t="shared" si="35"/>
        <v>29</v>
      </c>
      <c r="N41" s="12">
        <f t="shared" si="21"/>
        <v>1.0028456509999999</v>
      </c>
      <c r="O41" s="12">
        <f t="shared" ca="1" si="22"/>
        <v>1.0050785870000001</v>
      </c>
      <c r="P41" s="17">
        <f t="shared" si="36"/>
        <v>0</v>
      </c>
      <c r="Q41" s="14">
        <f t="shared" ca="1" si="23"/>
        <v>5.0785869999999997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44407</v>
      </c>
      <c r="V41" s="3"/>
      <c r="W41" s="4"/>
      <c r="X41" s="106"/>
      <c r="Y41" s="107"/>
      <c r="Z41" s="109"/>
      <c r="AA41" s="110"/>
      <c r="AB41" s="113"/>
      <c r="AC41" s="113"/>
      <c r="AD41" s="111"/>
      <c r="AE41" s="113"/>
      <c r="AF41" s="106"/>
      <c r="AG41" s="112"/>
      <c r="AH41" s="107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00">
        <f t="shared" si="28"/>
        <v>44280</v>
      </c>
      <c r="B42" s="101">
        <f t="shared" ca="1" si="44"/>
        <v>1005.2814029899999</v>
      </c>
      <c r="C42" s="7">
        <f t="shared" si="29"/>
        <v>1000</v>
      </c>
      <c r="D42" s="81">
        <f t="shared" si="30"/>
        <v>44278</v>
      </c>
      <c r="E42" s="13">
        <f ca="1">IF(D42&lt;$B$1,VLOOKUP(D42,[1]DI!$A$4:$B$15000,2,FALSE),0)</f>
        <v>2.6499999999999999E-2</v>
      </c>
      <c r="F42" s="14">
        <f t="shared" ca="1" si="45"/>
        <v>1.00010379</v>
      </c>
      <c r="G42" s="14">
        <f ca="1">(TRUNC(PRODUCT($F$12:$F41),16))</f>
        <v>1.0023306202181199</v>
      </c>
      <c r="H42" s="14">
        <f t="shared" si="46"/>
        <v>1</v>
      </c>
      <c r="I42" s="14">
        <f t="shared" ca="1" si="47"/>
        <v>1.0023306199999999</v>
      </c>
      <c r="J42" s="13">
        <f t="shared" si="32"/>
        <v>2.5000000000000001E-2</v>
      </c>
      <c r="K42" s="29">
        <f t="shared" si="33"/>
        <v>44236</v>
      </c>
      <c r="L42" s="2">
        <f t="shared" si="34"/>
        <v>30</v>
      </c>
      <c r="M42" s="17">
        <f t="shared" si="35"/>
        <v>30</v>
      </c>
      <c r="N42" s="12">
        <f t="shared" si="21"/>
        <v>1.002943922</v>
      </c>
      <c r="O42" s="12">
        <f t="shared" ca="1" si="22"/>
        <v>1.0052814029999999</v>
      </c>
      <c r="P42" s="17">
        <f t="shared" si="36"/>
        <v>0</v>
      </c>
      <c r="Q42" s="14">
        <f t="shared" ca="1" si="23"/>
        <v>5.2814029900000001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44407</v>
      </c>
      <c r="V42" s="3"/>
      <c r="W42" s="4"/>
      <c r="X42" s="106"/>
      <c r="Y42" s="107"/>
      <c r="Z42" s="109"/>
      <c r="AA42" s="110"/>
      <c r="AB42" s="113"/>
      <c r="AC42" s="113"/>
      <c r="AD42" s="111"/>
      <c r="AE42" s="113"/>
      <c r="AF42" s="106"/>
      <c r="AG42" s="112"/>
      <c r="AH42" s="107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00">
        <f t="shared" si="28"/>
        <v>44281</v>
      </c>
      <c r="B43" s="101">
        <f t="shared" ca="1" si="44"/>
        <v>1005.484258</v>
      </c>
      <c r="C43" s="7">
        <f t="shared" si="29"/>
        <v>1000</v>
      </c>
      <c r="D43" s="81">
        <f t="shared" si="30"/>
        <v>44279</v>
      </c>
      <c r="E43" s="13">
        <f ca="1">IF(D43&lt;$B$1,VLOOKUP(D43,[1]DI!$A$4:$B$15000,2,FALSE),0)</f>
        <v>2.6499999999999999E-2</v>
      </c>
      <c r="F43" s="14">
        <f t="shared" ca="1" si="45"/>
        <v>1.00010379</v>
      </c>
      <c r="G43" s="14">
        <f ca="1">(TRUNC(PRODUCT($F$12:$F42),16))</f>
        <v>1.0024346521131899</v>
      </c>
      <c r="H43" s="14">
        <f t="shared" si="46"/>
        <v>1</v>
      </c>
      <c r="I43" s="14">
        <f t="shared" ca="1" si="47"/>
        <v>1.0024346500000001</v>
      </c>
      <c r="J43" s="13">
        <f t="shared" si="32"/>
        <v>2.5000000000000001E-2</v>
      </c>
      <c r="K43" s="29">
        <f t="shared" si="33"/>
        <v>44236</v>
      </c>
      <c r="L43" s="2">
        <f t="shared" si="34"/>
        <v>31</v>
      </c>
      <c r="M43" s="17">
        <f t="shared" si="35"/>
        <v>31</v>
      </c>
      <c r="N43" s="12">
        <f t="shared" si="21"/>
        <v>1.003042201</v>
      </c>
      <c r="O43" s="12">
        <f t="shared" ca="1" si="22"/>
        <v>1.0054842580000001</v>
      </c>
      <c r="P43" s="17">
        <f t="shared" si="36"/>
        <v>0</v>
      </c>
      <c r="Q43" s="14">
        <f t="shared" ca="1" si="23"/>
        <v>5.4842579999999996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44407</v>
      </c>
      <c r="V43" s="3"/>
      <c r="W43" s="4"/>
      <c r="X43" s="106"/>
      <c r="Y43" s="107"/>
      <c r="Z43" s="109"/>
      <c r="AA43" s="110"/>
      <c r="AB43" s="113"/>
      <c r="AC43" s="113"/>
      <c r="AD43" s="111"/>
      <c r="AE43" s="113"/>
      <c r="AF43" s="106"/>
      <c r="AG43" s="112"/>
      <c r="AH43" s="107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00">
        <f t="shared" si="28"/>
        <v>44284</v>
      </c>
      <c r="B44" s="101">
        <f t="shared" ca="1" si="44"/>
        <v>1005.687154</v>
      </c>
      <c r="C44" s="7">
        <f t="shared" si="29"/>
        <v>1000</v>
      </c>
      <c r="D44" s="81">
        <f t="shared" si="30"/>
        <v>44280</v>
      </c>
      <c r="E44" s="13">
        <f ca="1">IF(D44&lt;$B$1,VLOOKUP(D44,[1]DI!$A$4:$B$15000,2,FALSE),0)</f>
        <v>2.6499999999999999E-2</v>
      </c>
      <c r="F44" s="14">
        <f t="shared" ca="1" si="45"/>
        <v>1.00010379</v>
      </c>
      <c r="G44" s="14">
        <f ca="1">(TRUNC(PRODUCT($F$12:$F43),16))</f>
        <v>1.00253869480574</v>
      </c>
      <c r="H44" s="14">
        <f t="shared" si="46"/>
        <v>1</v>
      </c>
      <c r="I44" s="14">
        <f t="shared" ca="1" si="47"/>
        <v>1.00253869</v>
      </c>
      <c r="J44" s="13">
        <f t="shared" si="32"/>
        <v>2.5000000000000001E-2</v>
      </c>
      <c r="K44" s="29">
        <f t="shared" si="33"/>
        <v>44236</v>
      </c>
      <c r="L44" s="2">
        <f t="shared" si="34"/>
        <v>32</v>
      </c>
      <c r="M44" s="17">
        <f t="shared" si="35"/>
        <v>32</v>
      </c>
      <c r="N44" s="12">
        <f t="shared" si="21"/>
        <v>1.0031404909999999</v>
      </c>
      <c r="O44" s="12">
        <f t="shared" ca="1" si="22"/>
        <v>1.0056871540000001</v>
      </c>
      <c r="P44" s="17">
        <f t="shared" si="36"/>
        <v>0</v>
      </c>
      <c r="Q44" s="14">
        <f t="shared" ca="1" si="23"/>
        <v>5.6871539999999996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44407</v>
      </c>
      <c r="V44" s="3"/>
      <c r="W44" s="4"/>
      <c r="X44" s="106"/>
      <c r="Y44" s="107"/>
      <c r="Z44" s="109"/>
      <c r="AA44" s="110"/>
      <c r="AB44" s="113"/>
      <c r="AC44" s="113"/>
      <c r="AD44" s="111"/>
      <c r="AE44" s="113"/>
      <c r="AF44" s="106"/>
      <c r="AG44" s="112"/>
      <c r="AH44" s="107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00">
        <f t="shared" si="28"/>
        <v>44285</v>
      </c>
      <c r="B45" s="101">
        <f t="shared" ca="1" si="44"/>
        <v>1005.89009899</v>
      </c>
      <c r="C45" s="7">
        <f t="shared" si="29"/>
        <v>1000</v>
      </c>
      <c r="D45" s="81">
        <f t="shared" si="30"/>
        <v>44281</v>
      </c>
      <c r="E45" s="13">
        <f ca="1">IF(D45&lt;$B$1,VLOOKUP(D45,[1]DI!$A$4:$B$15000,2,FALSE),0)</f>
        <v>2.6499999999999999E-2</v>
      </c>
      <c r="F45" s="14">
        <f t="shared" ca="1" si="45"/>
        <v>1.00010379</v>
      </c>
      <c r="G45" s="14">
        <f ca="1">(TRUNC(PRODUCT($F$12:$F44),16))</f>
        <v>1.0026427482968701</v>
      </c>
      <c r="H45" s="14">
        <f t="shared" si="46"/>
        <v>1</v>
      </c>
      <c r="I45" s="14">
        <f t="shared" ca="1" si="47"/>
        <v>1.0026427499999999</v>
      </c>
      <c r="J45" s="13">
        <f t="shared" si="32"/>
        <v>2.5000000000000001E-2</v>
      </c>
      <c r="K45" s="29">
        <f t="shared" si="33"/>
        <v>44236</v>
      </c>
      <c r="L45" s="2">
        <f t="shared" si="34"/>
        <v>33</v>
      </c>
      <c r="M45" s="17">
        <f t="shared" si="35"/>
        <v>33</v>
      </c>
      <c r="N45" s="12">
        <f t="shared" si="21"/>
        <v>1.0032387899999999</v>
      </c>
      <c r="O45" s="12">
        <f t="shared" ca="1" si="22"/>
        <v>1.0058900989999999</v>
      </c>
      <c r="P45" s="17">
        <f t="shared" si="36"/>
        <v>0</v>
      </c>
      <c r="Q45" s="14">
        <f t="shared" ca="1" si="23"/>
        <v>5.8900989900000003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44407</v>
      </c>
      <c r="V45" s="3"/>
      <c r="W45" s="4"/>
      <c r="X45" s="106"/>
      <c r="Y45" s="107"/>
      <c r="Z45" s="109"/>
      <c r="AA45" s="110"/>
      <c r="AB45" s="113"/>
      <c r="AC45" s="113"/>
      <c r="AD45" s="111"/>
      <c r="AE45" s="113"/>
      <c r="AF45" s="106"/>
      <c r="AG45" s="112"/>
      <c r="AH45" s="107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00">
        <f t="shared" si="28"/>
        <v>44286</v>
      </c>
      <c r="B46" s="101">
        <f t="shared" ca="1" si="44"/>
        <v>1006.09307499</v>
      </c>
      <c r="C46" s="7">
        <f t="shared" si="29"/>
        <v>1000</v>
      </c>
      <c r="D46" s="81">
        <f t="shared" si="30"/>
        <v>44284</v>
      </c>
      <c r="E46" s="13">
        <f ca="1">IF(D46&lt;$B$1,VLOOKUP(D46,[1]DI!$A$4:$B$15000,2,FALSE),0)</f>
        <v>2.6499999999999999E-2</v>
      </c>
      <c r="F46" s="14">
        <f t="shared" ca="1" si="45"/>
        <v>1.00010379</v>
      </c>
      <c r="G46" s="14">
        <f ca="1">(TRUNC(PRODUCT($F$12:$F45),16))</f>
        <v>1.0027468125877199</v>
      </c>
      <c r="H46" s="14">
        <f t="shared" si="46"/>
        <v>1</v>
      </c>
      <c r="I46" s="14">
        <f t="shared" ca="1" si="47"/>
        <v>1.0027468100000001</v>
      </c>
      <c r="J46" s="13">
        <f t="shared" si="32"/>
        <v>2.5000000000000001E-2</v>
      </c>
      <c r="K46" s="29">
        <f t="shared" si="33"/>
        <v>44236</v>
      </c>
      <c r="L46" s="2">
        <f t="shared" si="34"/>
        <v>34</v>
      </c>
      <c r="M46" s="17">
        <f t="shared" si="35"/>
        <v>34</v>
      </c>
      <c r="N46" s="12">
        <f t="shared" si="21"/>
        <v>1.0033370989999999</v>
      </c>
      <c r="O46" s="12">
        <f t="shared" ca="1" si="22"/>
        <v>1.0060930749999999</v>
      </c>
      <c r="P46" s="17">
        <f t="shared" si="36"/>
        <v>0</v>
      </c>
      <c r="Q46" s="14">
        <f t="shared" ca="1" si="23"/>
        <v>6.0930749899999999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44407</v>
      </c>
      <c r="V46" s="3"/>
      <c r="W46" s="4"/>
      <c r="X46" s="106"/>
      <c r="Y46" s="107"/>
      <c r="Z46" s="109"/>
      <c r="AA46" s="110"/>
      <c r="AB46" s="113"/>
      <c r="AC46" s="113"/>
      <c r="AD46" s="111"/>
      <c r="AE46" s="113"/>
      <c r="AF46" s="106"/>
      <c r="AG46" s="112"/>
      <c r="AH46" s="107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00">
        <f t="shared" si="28"/>
        <v>44287</v>
      </c>
      <c r="B47" s="101">
        <f t="shared" ca="1" si="44"/>
        <v>1006.296101</v>
      </c>
      <c r="C47" s="7">
        <f t="shared" si="29"/>
        <v>1000</v>
      </c>
      <c r="D47" s="81">
        <f t="shared" si="30"/>
        <v>44285</v>
      </c>
      <c r="E47" s="13">
        <f ca="1">IF(D47&lt;$B$1,VLOOKUP(D47,[1]DI!$A$4:$B$15000,2,FALSE),0)</f>
        <v>2.6499999999999999E-2</v>
      </c>
      <c r="F47" s="14">
        <f t="shared" ca="1" si="45"/>
        <v>1.00010379</v>
      </c>
      <c r="G47" s="14">
        <f ca="1">(TRUNC(PRODUCT($F$12:$F46),16))</f>
        <v>1.0028508876794</v>
      </c>
      <c r="H47" s="14">
        <f t="shared" si="46"/>
        <v>1</v>
      </c>
      <c r="I47" s="14">
        <f t="shared" ca="1" si="47"/>
        <v>1.0028508899999999</v>
      </c>
      <c r="J47" s="13">
        <f t="shared" si="32"/>
        <v>2.5000000000000001E-2</v>
      </c>
      <c r="K47" s="29">
        <f t="shared" si="33"/>
        <v>44236</v>
      </c>
      <c r="L47" s="2">
        <f t="shared" si="34"/>
        <v>35</v>
      </c>
      <c r="M47" s="17">
        <f t="shared" si="35"/>
        <v>35</v>
      </c>
      <c r="N47" s="12">
        <f t="shared" si="21"/>
        <v>1.0034354169999999</v>
      </c>
      <c r="O47" s="12">
        <f t="shared" ca="1" si="22"/>
        <v>1.006296101</v>
      </c>
      <c r="P47" s="17">
        <f t="shared" si="36"/>
        <v>0</v>
      </c>
      <c r="Q47" s="14">
        <f t="shared" ca="1" si="23"/>
        <v>6.2961010000000002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44407</v>
      </c>
      <c r="V47" s="3"/>
      <c r="W47" s="4"/>
      <c r="X47" s="106"/>
      <c r="Y47" s="107"/>
      <c r="Z47" s="109"/>
      <c r="AA47" s="110"/>
      <c r="AB47" s="113"/>
      <c r="AC47" s="113"/>
      <c r="AD47" s="111"/>
      <c r="AE47" s="113"/>
      <c r="AF47" s="106"/>
      <c r="AG47" s="112"/>
      <c r="AH47" s="107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00">
        <f t="shared" si="28"/>
        <v>44291</v>
      </c>
      <c r="B48" s="101">
        <f t="shared" ca="1" si="44"/>
        <v>1006.49915699</v>
      </c>
      <c r="C48" s="7">
        <f t="shared" si="29"/>
        <v>1000</v>
      </c>
      <c r="D48" s="81">
        <f t="shared" si="30"/>
        <v>44286</v>
      </c>
      <c r="E48" s="13">
        <f ca="1">IF(D48&lt;$B$1,VLOOKUP(D48,[1]DI!$A$4:$B$15000,2,FALSE),0)</f>
        <v>2.6499999999999999E-2</v>
      </c>
      <c r="F48" s="14">
        <f t="shared" ca="1" si="45"/>
        <v>1.00010379</v>
      </c>
      <c r="G48" s="14">
        <f ca="1">(TRUNC(PRODUCT($F$12:$F47),16))</f>
        <v>1.0029549735730301</v>
      </c>
      <c r="H48" s="14">
        <f t="shared" si="46"/>
        <v>1</v>
      </c>
      <c r="I48" s="14">
        <f t="shared" ca="1" si="47"/>
        <v>1.00295497</v>
      </c>
      <c r="J48" s="13">
        <f t="shared" si="32"/>
        <v>2.5000000000000001E-2</v>
      </c>
      <c r="K48" s="29">
        <f t="shared" si="33"/>
        <v>44236</v>
      </c>
      <c r="L48" s="2">
        <f t="shared" si="34"/>
        <v>36</v>
      </c>
      <c r="M48" s="17">
        <f t="shared" si="35"/>
        <v>36</v>
      </c>
      <c r="N48" s="12">
        <f t="shared" si="21"/>
        <v>1.0035337449999999</v>
      </c>
      <c r="O48" s="12">
        <f t="shared" ca="1" si="22"/>
        <v>1.0064991569999999</v>
      </c>
      <c r="P48" s="17">
        <f t="shared" si="36"/>
        <v>0</v>
      </c>
      <c r="Q48" s="14">
        <f t="shared" ca="1" si="23"/>
        <v>6.4991569900000004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44407</v>
      </c>
      <c r="V48" s="3"/>
      <c r="W48" s="4"/>
      <c r="X48" s="106"/>
      <c r="Y48" s="107"/>
      <c r="Z48" s="109"/>
      <c r="AA48" s="110"/>
      <c r="AB48" s="113"/>
      <c r="AC48" s="113"/>
      <c r="AD48" s="111"/>
      <c r="AE48" s="113"/>
      <c r="AF48" s="106"/>
      <c r="AG48" s="112"/>
      <c r="AH48" s="107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00">
        <f t="shared" si="28"/>
        <v>44292</v>
      </c>
      <c r="B49" s="101">
        <f t="shared" ca="1" si="44"/>
        <v>1006.702264</v>
      </c>
      <c r="C49" s="7">
        <f t="shared" si="29"/>
        <v>1000</v>
      </c>
      <c r="D49" s="81">
        <f t="shared" si="30"/>
        <v>44287</v>
      </c>
      <c r="E49" s="13">
        <f ca="1">IF(D49&lt;$B$1,VLOOKUP(D49,[1]DI!$A$4:$B$15000,2,FALSE),0)</f>
        <v>2.6499999999999999E-2</v>
      </c>
      <c r="F49" s="14">
        <f t="shared" ca="1" si="45"/>
        <v>1.00010379</v>
      </c>
      <c r="G49" s="14">
        <f ca="1">(TRUNC(PRODUCT($F$12:$F48),16))</f>
        <v>1.00305907026973</v>
      </c>
      <c r="H49" s="14">
        <f t="shared" si="46"/>
        <v>1</v>
      </c>
      <c r="I49" s="14">
        <f t="shared" ca="1" si="47"/>
        <v>1.0030590699999999</v>
      </c>
      <c r="J49" s="13">
        <f t="shared" si="32"/>
        <v>2.5000000000000001E-2</v>
      </c>
      <c r="K49" s="29">
        <f t="shared" si="33"/>
        <v>44236</v>
      </c>
      <c r="L49" s="2">
        <f t="shared" si="34"/>
        <v>37</v>
      </c>
      <c r="M49" s="17">
        <f t="shared" si="35"/>
        <v>37</v>
      </c>
      <c r="N49" s="12">
        <f t="shared" si="21"/>
        <v>1.0036320830000001</v>
      </c>
      <c r="O49" s="12">
        <f t="shared" ca="1" si="22"/>
        <v>1.0067022640000001</v>
      </c>
      <c r="P49" s="17">
        <f t="shared" si="36"/>
        <v>0</v>
      </c>
      <c r="Q49" s="14">
        <f t="shared" ca="1" si="23"/>
        <v>6.7022640000000004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44407</v>
      </c>
      <c r="V49" s="3"/>
      <c r="W49" s="4"/>
      <c r="X49" s="106"/>
      <c r="Y49" s="107"/>
      <c r="Z49" s="109"/>
      <c r="AA49" s="110"/>
      <c r="AB49" s="113"/>
      <c r="AC49" s="113"/>
      <c r="AD49" s="111"/>
      <c r="AE49" s="113"/>
      <c r="AF49" s="106"/>
      <c r="AG49" s="112"/>
      <c r="AH49" s="107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00">
        <f t="shared" si="28"/>
        <v>44293</v>
      </c>
      <c r="B50" s="101">
        <f t="shared" ca="1" si="44"/>
        <v>1006.90540999</v>
      </c>
      <c r="C50" s="7">
        <f t="shared" si="29"/>
        <v>1000</v>
      </c>
      <c r="D50" s="81">
        <f t="shared" si="30"/>
        <v>44291</v>
      </c>
      <c r="E50" s="13">
        <f ca="1">IF(D50&lt;$B$1,VLOOKUP(D50,[1]DI!$A$4:$B$15000,2,FALSE),0)</f>
        <v>2.6499999999999999E-2</v>
      </c>
      <c r="F50" s="14">
        <f t="shared" ca="1" si="45"/>
        <v>1.00010379</v>
      </c>
      <c r="G50" s="14">
        <f ca="1">(TRUNC(PRODUCT($F$12:$F49),16))</f>
        <v>1.00316317777064</v>
      </c>
      <c r="H50" s="14">
        <f t="shared" si="46"/>
        <v>1</v>
      </c>
      <c r="I50" s="14">
        <f t="shared" ca="1" si="47"/>
        <v>1.00316318</v>
      </c>
      <c r="J50" s="13">
        <f t="shared" si="32"/>
        <v>2.5000000000000001E-2</v>
      </c>
      <c r="K50" s="29">
        <f t="shared" si="33"/>
        <v>44236</v>
      </c>
      <c r="L50" s="2">
        <f t="shared" si="34"/>
        <v>38</v>
      </c>
      <c r="M50" s="17">
        <f t="shared" si="35"/>
        <v>38</v>
      </c>
      <c r="N50" s="12">
        <f t="shared" si="21"/>
        <v>1.0037304300000001</v>
      </c>
      <c r="O50" s="12">
        <f t="shared" ca="1" si="22"/>
        <v>1.0069054099999999</v>
      </c>
      <c r="P50" s="17">
        <f t="shared" si="36"/>
        <v>0</v>
      </c>
      <c r="Q50" s="14">
        <f t="shared" ca="1" si="23"/>
        <v>6.9054099899999999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44407</v>
      </c>
      <c r="V50" s="3"/>
      <c r="W50" s="4"/>
      <c r="X50" s="106"/>
      <c r="Y50" s="107"/>
      <c r="Z50" s="109"/>
      <c r="AA50" s="110"/>
      <c r="AB50" s="113"/>
      <c r="AC50" s="113"/>
      <c r="AD50" s="111"/>
      <c r="AE50" s="113"/>
      <c r="AF50" s="106"/>
      <c r="AG50" s="112"/>
      <c r="AH50" s="107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00">
        <f t="shared" si="28"/>
        <v>44294</v>
      </c>
      <c r="B51" s="101">
        <f t="shared" ca="1" si="44"/>
        <v>1007.10859699</v>
      </c>
      <c r="C51" s="7">
        <f t="shared" si="29"/>
        <v>1000</v>
      </c>
      <c r="D51" s="81">
        <f t="shared" si="30"/>
        <v>44292</v>
      </c>
      <c r="E51" s="13">
        <f ca="1">IF(D51&lt;$B$1,VLOOKUP(D51,[1]DI!$A$4:$B$15000,2,FALSE),0)</f>
        <v>2.6499999999999999E-2</v>
      </c>
      <c r="F51" s="14">
        <f t="shared" ca="1" si="45"/>
        <v>1.00010379</v>
      </c>
      <c r="G51" s="14">
        <f ca="1">(TRUNC(PRODUCT($F$12:$F50),16))</f>
        <v>1.00326729607686</v>
      </c>
      <c r="H51" s="14">
        <f t="shared" si="46"/>
        <v>1</v>
      </c>
      <c r="I51" s="14">
        <f t="shared" ca="1" si="47"/>
        <v>1.0032673000000001</v>
      </c>
      <c r="J51" s="13">
        <f t="shared" si="32"/>
        <v>2.5000000000000001E-2</v>
      </c>
      <c r="K51" s="29">
        <f t="shared" si="33"/>
        <v>44236</v>
      </c>
      <c r="L51" s="2">
        <f t="shared" si="34"/>
        <v>39</v>
      </c>
      <c r="M51" s="17">
        <f t="shared" si="35"/>
        <v>39</v>
      </c>
      <c r="N51" s="12">
        <f t="shared" si="21"/>
        <v>1.003828787</v>
      </c>
      <c r="O51" s="12">
        <f t="shared" ca="1" si="22"/>
        <v>1.007108597</v>
      </c>
      <c r="P51" s="17">
        <f t="shared" si="36"/>
        <v>0</v>
      </c>
      <c r="Q51" s="14">
        <f t="shared" ca="1" si="23"/>
        <v>7.1085969899999997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44407</v>
      </c>
      <c r="V51" s="3"/>
      <c r="W51" s="4"/>
      <c r="X51" s="106"/>
      <c r="Y51" s="107"/>
      <c r="Z51" s="109"/>
      <c r="AA51" s="110"/>
      <c r="AB51" s="113"/>
      <c r="AC51" s="113"/>
      <c r="AD51" s="111"/>
      <c r="AE51" s="113"/>
      <c r="AF51" s="106"/>
      <c r="AG51" s="112"/>
      <c r="AH51" s="107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00">
        <f t="shared" si="28"/>
        <v>44295</v>
      </c>
      <c r="B52" s="101">
        <f t="shared" ca="1" si="44"/>
        <v>1007.311823</v>
      </c>
      <c r="C52" s="7">
        <f t="shared" si="29"/>
        <v>1000</v>
      </c>
      <c r="D52" s="81">
        <f t="shared" si="30"/>
        <v>44293</v>
      </c>
      <c r="E52" s="13">
        <f ca="1">IF(D52&lt;$B$1,VLOOKUP(D52,[1]DI!$A$4:$B$15000,2,FALSE),0)</f>
        <v>2.6499999999999999E-2</v>
      </c>
      <c r="F52" s="14">
        <f t="shared" ca="1" si="45"/>
        <v>1.00010379</v>
      </c>
      <c r="G52" s="14">
        <f ca="1">(TRUNC(PRODUCT($F$12:$F51),16))</f>
        <v>1.00337142518952</v>
      </c>
      <c r="H52" s="14">
        <f t="shared" si="46"/>
        <v>1</v>
      </c>
      <c r="I52" s="14">
        <f t="shared" ca="1" si="47"/>
        <v>1.0033714300000001</v>
      </c>
      <c r="J52" s="13">
        <f t="shared" si="32"/>
        <v>2.5000000000000001E-2</v>
      </c>
      <c r="K52" s="29">
        <f t="shared" si="33"/>
        <v>44236</v>
      </c>
      <c r="L52" s="2">
        <f t="shared" si="34"/>
        <v>40</v>
      </c>
      <c r="M52" s="17">
        <f t="shared" si="35"/>
        <v>40</v>
      </c>
      <c r="N52" s="12">
        <f t="shared" si="21"/>
        <v>1.003927153</v>
      </c>
      <c r="O52" s="12">
        <f t="shared" ca="1" si="22"/>
        <v>1.007311823</v>
      </c>
      <c r="P52" s="17">
        <f t="shared" si="36"/>
        <v>0</v>
      </c>
      <c r="Q52" s="14">
        <f t="shared" ca="1" si="23"/>
        <v>7.3118230000000004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44407</v>
      </c>
      <c r="V52" s="3"/>
      <c r="W52" s="4"/>
      <c r="X52" s="106"/>
      <c r="Y52" s="107"/>
      <c r="Z52" s="109"/>
      <c r="AA52" s="110"/>
      <c r="AB52" s="113"/>
      <c r="AC52" s="113"/>
      <c r="AD52" s="111"/>
      <c r="AE52" s="113"/>
      <c r="AF52" s="106"/>
      <c r="AG52" s="112"/>
      <c r="AH52" s="107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00">
        <f t="shared" si="28"/>
        <v>44298</v>
      </c>
      <c r="B53" s="101">
        <f t="shared" ca="1" si="44"/>
        <v>1007.51509099</v>
      </c>
      <c r="C53" s="7">
        <f t="shared" si="29"/>
        <v>1000</v>
      </c>
      <c r="D53" s="81">
        <f t="shared" si="30"/>
        <v>44294</v>
      </c>
      <c r="E53" s="13">
        <f ca="1">IF(D53&lt;$B$1,VLOOKUP(D53,[1]DI!$A$4:$B$15000,2,FALSE),0)</f>
        <v>2.6499999999999999E-2</v>
      </c>
      <c r="F53" s="14">
        <f t="shared" ca="1" si="45"/>
        <v>1.00010379</v>
      </c>
      <c r="G53" s="14">
        <f ca="1">(TRUNC(PRODUCT($F$12:$F52),16))</f>
        <v>1.00347556510974</v>
      </c>
      <c r="H53" s="14">
        <f t="shared" si="46"/>
        <v>1</v>
      </c>
      <c r="I53" s="14">
        <f t="shared" ca="1" si="47"/>
        <v>1.00347557</v>
      </c>
      <c r="J53" s="13">
        <f t="shared" si="32"/>
        <v>2.5000000000000001E-2</v>
      </c>
      <c r="K53" s="29">
        <f t="shared" si="33"/>
        <v>44236</v>
      </c>
      <c r="L53" s="2">
        <f t="shared" si="34"/>
        <v>41</v>
      </c>
      <c r="M53" s="17">
        <f t="shared" si="35"/>
        <v>41</v>
      </c>
      <c r="N53" s="12">
        <f t="shared" si="21"/>
        <v>1.0040255300000001</v>
      </c>
      <c r="O53" s="12">
        <f t="shared" ca="1" si="22"/>
        <v>1.0075150909999999</v>
      </c>
      <c r="P53" s="17">
        <f t="shared" si="36"/>
        <v>0</v>
      </c>
      <c r="Q53" s="14">
        <f t="shared" ca="1" si="23"/>
        <v>7.51509099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44407</v>
      </c>
      <c r="V53" s="3"/>
      <c r="W53" s="4"/>
      <c r="X53" s="106"/>
      <c r="Y53" s="107"/>
      <c r="Z53" s="109"/>
      <c r="AA53" s="110"/>
      <c r="AB53" s="113"/>
      <c r="AC53" s="113"/>
      <c r="AD53" s="111"/>
      <c r="AE53" s="113"/>
      <c r="AF53" s="106"/>
      <c r="AG53" s="112"/>
      <c r="AH53" s="107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00">
        <f t="shared" si="28"/>
        <v>44299</v>
      </c>
      <c r="B54" s="101">
        <f t="shared" ca="1" si="44"/>
        <v>1007.718397</v>
      </c>
      <c r="C54" s="7">
        <f t="shared" si="29"/>
        <v>1000</v>
      </c>
      <c r="D54" s="81">
        <f t="shared" si="30"/>
        <v>44295</v>
      </c>
      <c r="E54" s="13">
        <f ca="1">IF(D54&lt;$B$1,VLOOKUP(D54,[1]DI!$A$4:$B$15000,2,FALSE),0)</f>
        <v>2.6499999999999999E-2</v>
      </c>
      <c r="F54" s="14">
        <f t="shared" ca="1" si="45"/>
        <v>1.00010379</v>
      </c>
      <c r="G54" s="14">
        <f ca="1">(TRUNC(PRODUCT($F$12:$F53),16))</f>
        <v>1.0035797158386399</v>
      </c>
      <c r="H54" s="14">
        <f t="shared" si="46"/>
        <v>1</v>
      </c>
      <c r="I54" s="14">
        <f t="shared" ca="1" si="47"/>
        <v>1.0035797200000001</v>
      </c>
      <c r="J54" s="13">
        <f t="shared" si="32"/>
        <v>2.5000000000000001E-2</v>
      </c>
      <c r="K54" s="29">
        <f t="shared" si="33"/>
        <v>44236</v>
      </c>
      <c r="L54" s="2">
        <f t="shared" si="34"/>
        <v>42</v>
      </c>
      <c r="M54" s="17">
        <f t="shared" si="35"/>
        <v>42</v>
      </c>
      <c r="N54" s="12">
        <f t="shared" si="21"/>
        <v>1.0041239150000001</v>
      </c>
      <c r="O54" s="12">
        <f t="shared" ca="1" si="22"/>
        <v>1.0077183970000001</v>
      </c>
      <c r="P54" s="17">
        <f t="shared" si="36"/>
        <v>0</v>
      </c>
      <c r="Q54" s="14">
        <f t="shared" ca="1" si="23"/>
        <v>7.7183970000000004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44407</v>
      </c>
      <c r="V54" s="3"/>
      <c r="W54" s="4"/>
      <c r="X54" s="106"/>
      <c r="Y54" s="107"/>
      <c r="Z54" s="109"/>
      <c r="AA54" s="110"/>
      <c r="AB54" s="113"/>
      <c r="AC54" s="113"/>
      <c r="AD54" s="111"/>
      <c r="AE54" s="113"/>
      <c r="AF54" s="106"/>
      <c r="AG54" s="112"/>
      <c r="AH54" s="107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00">
        <f t="shared" si="28"/>
        <v>44300</v>
      </c>
      <c r="B55" s="101">
        <f t="shared" ca="1" si="44"/>
        <v>1007.92174499</v>
      </c>
      <c r="C55" s="7">
        <f t="shared" si="29"/>
        <v>1000</v>
      </c>
      <c r="D55" s="81">
        <f t="shared" si="30"/>
        <v>44298</v>
      </c>
      <c r="E55" s="13">
        <f ca="1">IF(D55&lt;$B$1,VLOOKUP(D55,[1]DI!$A$4:$B$15000,2,FALSE),0)</f>
        <v>2.6499999999999999E-2</v>
      </c>
      <c r="F55" s="14">
        <f t="shared" ca="1" si="45"/>
        <v>1.00010379</v>
      </c>
      <c r="G55" s="14">
        <f ca="1">(TRUNC(PRODUCT($F$12:$F54),16))</f>
        <v>1.00368387737735</v>
      </c>
      <c r="H55" s="14">
        <f t="shared" si="46"/>
        <v>1</v>
      </c>
      <c r="I55" s="14">
        <f t="shared" ca="1" si="47"/>
        <v>1.0036838800000001</v>
      </c>
      <c r="J55" s="13">
        <f t="shared" si="32"/>
        <v>2.5000000000000001E-2</v>
      </c>
      <c r="K55" s="29">
        <f t="shared" si="33"/>
        <v>44236</v>
      </c>
      <c r="L55" s="2">
        <f t="shared" si="34"/>
        <v>43</v>
      </c>
      <c r="M55" s="17">
        <f t="shared" si="35"/>
        <v>43</v>
      </c>
      <c r="N55" s="12">
        <f t="shared" si="21"/>
        <v>1.0042223109999999</v>
      </c>
      <c r="O55" s="12">
        <f t="shared" ca="1" si="22"/>
        <v>1.007921745</v>
      </c>
      <c r="P55" s="17">
        <f t="shared" si="36"/>
        <v>0</v>
      </c>
      <c r="Q55" s="14">
        <f t="shared" ca="1" si="23"/>
        <v>7.9217449899999997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44407</v>
      </c>
      <c r="V55" s="3"/>
      <c r="W55" s="4"/>
      <c r="X55" s="106"/>
      <c r="Y55" s="107"/>
      <c r="Z55" s="109"/>
      <c r="AA55" s="110"/>
      <c r="AB55" s="113"/>
      <c r="AC55" s="113"/>
      <c r="AD55" s="111"/>
      <c r="AE55" s="113"/>
      <c r="AF55" s="106"/>
      <c r="AG55" s="112"/>
      <c r="AH55" s="107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00">
        <f t="shared" si="28"/>
        <v>44301</v>
      </c>
      <c r="B56" s="101">
        <f t="shared" ca="1" si="44"/>
        <v>1008.125133</v>
      </c>
      <c r="C56" s="7">
        <f t="shared" si="29"/>
        <v>1000</v>
      </c>
      <c r="D56" s="81">
        <f t="shared" si="30"/>
        <v>44299</v>
      </c>
      <c r="E56" s="13">
        <f ca="1">IF(D56&lt;$B$1,VLOOKUP(D56,[1]DI!$A$4:$B$15000,2,FALSE),0)</f>
        <v>2.6499999999999999E-2</v>
      </c>
      <c r="F56" s="14">
        <f t="shared" ca="1" si="45"/>
        <v>1.00010379</v>
      </c>
      <c r="G56" s="14">
        <f ca="1">(TRUNC(PRODUCT($F$12:$F55),16))</f>
        <v>1.00378804972698</v>
      </c>
      <c r="H56" s="14">
        <f t="shared" si="46"/>
        <v>1</v>
      </c>
      <c r="I56" s="14">
        <f t="shared" ca="1" si="47"/>
        <v>1.00378805</v>
      </c>
      <c r="J56" s="13">
        <f t="shared" si="32"/>
        <v>2.5000000000000001E-2</v>
      </c>
      <c r="K56" s="29">
        <f t="shared" si="33"/>
        <v>44236</v>
      </c>
      <c r="L56" s="2">
        <f t="shared" si="34"/>
        <v>44</v>
      </c>
      <c r="M56" s="17">
        <f t="shared" si="35"/>
        <v>44</v>
      </c>
      <c r="N56" s="12">
        <f t="shared" si="21"/>
        <v>1.0043207160000001</v>
      </c>
      <c r="O56" s="12">
        <f t="shared" ca="1" si="22"/>
        <v>1.0081251330000001</v>
      </c>
      <c r="P56" s="17">
        <f t="shared" si="36"/>
        <v>0</v>
      </c>
      <c r="Q56" s="14">
        <f t="shared" ca="1" si="23"/>
        <v>8.1251329999999999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44407</v>
      </c>
      <c r="V56" s="3"/>
      <c r="W56" s="4"/>
      <c r="X56" s="106"/>
      <c r="Y56" s="107"/>
      <c r="Z56" s="109"/>
      <c r="AA56" s="110"/>
      <c r="AB56" s="113"/>
      <c r="AC56" s="113"/>
      <c r="AD56" s="111"/>
      <c r="AE56" s="113"/>
      <c r="AF56" s="106"/>
      <c r="AG56" s="112"/>
      <c r="AH56" s="107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00">
        <f t="shared" si="28"/>
        <v>44302</v>
      </c>
      <c r="B57" s="101">
        <f t="shared" ca="1" si="44"/>
        <v>1008.32856099</v>
      </c>
      <c r="C57" s="7">
        <f t="shared" si="29"/>
        <v>1000</v>
      </c>
      <c r="D57" s="81">
        <f t="shared" si="30"/>
        <v>44300</v>
      </c>
      <c r="E57" s="13">
        <f ca="1">IF(D57&lt;$B$1,VLOOKUP(D57,[1]DI!$A$4:$B$15000,2,FALSE),0)</f>
        <v>2.6499999999999999E-2</v>
      </c>
      <c r="F57" s="14">
        <f t="shared" ca="1" si="45"/>
        <v>1.00010379</v>
      </c>
      <c r="G57" s="14">
        <f ca="1">(TRUNC(PRODUCT($F$12:$F56),16))</f>
        <v>1.0038922328886599</v>
      </c>
      <c r="H57" s="14">
        <f t="shared" si="46"/>
        <v>1</v>
      </c>
      <c r="I57" s="14">
        <f t="shared" ca="1" si="47"/>
        <v>1.0038922299999999</v>
      </c>
      <c r="J57" s="13">
        <f t="shared" si="32"/>
        <v>2.5000000000000001E-2</v>
      </c>
      <c r="K57" s="29">
        <f t="shared" si="33"/>
        <v>44236</v>
      </c>
      <c r="L57" s="2">
        <f t="shared" si="34"/>
        <v>45</v>
      </c>
      <c r="M57" s="17">
        <f t="shared" si="35"/>
        <v>45</v>
      </c>
      <c r="N57" s="12">
        <f t="shared" si="21"/>
        <v>1.0044191309999999</v>
      </c>
      <c r="O57" s="12">
        <f t="shared" ca="1" si="22"/>
        <v>1.0083285609999999</v>
      </c>
      <c r="P57" s="17">
        <f t="shared" si="36"/>
        <v>0</v>
      </c>
      <c r="Q57" s="14">
        <f t="shared" ca="1" si="23"/>
        <v>8.3285609899999997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44407</v>
      </c>
      <c r="V57" s="3"/>
      <c r="W57" s="4"/>
      <c r="X57" s="106"/>
      <c r="Y57" s="107"/>
      <c r="Z57" s="109"/>
      <c r="AA57" s="110"/>
      <c r="AB57" s="113"/>
      <c r="AC57" s="113"/>
      <c r="AD57" s="111"/>
      <c r="AE57" s="113"/>
      <c r="AF57" s="106"/>
      <c r="AG57" s="112"/>
      <c r="AH57" s="107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00">
        <f t="shared" si="28"/>
        <v>44305</v>
      </c>
      <c r="B58" s="101">
        <f t="shared" ca="1" si="44"/>
        <v>1008.5320390000001</v>
      </c>
      <c r="C58" s="7">
        <f t="shared" si="29"/>
        <v>1000</v>
      </c>
      <c r="D58" s="81">
        <f t="shared" si="30"/>
        <v>44301</v>
      </c>
      <c r="E58" s="13">
        <f ca="1">IF(D58&lt;$B$1,VLOOKUP(D58,[1]DI!$A$4:$B$15000,2,FALSE),0)</f>
        <v>2.6499999999999999E-2</v>
      </c>
      <c r="F58" s="14">
        <f t="shared" ca="1" si="45"/>
        <v>1.00010379</v>
      </c>
      <c r="G58" s="14">
        <f ca="1">(TRUNC(PRODUCT($F$12:$F57),16))</f>
        <v>1.00399642686352</v>
      </c>
      <c r="H58" s="14">
        <f t="shared" si="46"/>
        <v>1</v>
      </c>
      <c r="I58" s="14">
        <f t="shared" ca="1" si="47"/>
        <v>1.0039964299999999</v>
      </c>
      <c r="J58" s="13">
        <f t="shared" si="32"/>
        <v>2.5000000000000001E-2</v>
      </c>
      <c r="K58" s="29">
        <f t="shared" si="33"/>
        <v>44236</v>
      </c>
      <c r="L58" s="2">
        <f t="shared" si="34"/>
        <v>46</v>
      </c>
      <c r="M58" s="17">
        <f t="shared" si="35"/>
        <v>46</v>
      </c>
      <c r="N58" s="12">
        <f t="shared" si="21"/>
        <v>1.0045175550000001</v>
      </c>
      <c r="O58" s="12">
        <f t="shared" ca="1" si="22"/>
        <v>1.0085320390000001</v>
      </c>
      <c r="P58" s="17">
        <f t="shared" si="36"/>
        <v>0</v>
      </c>
      <c r="Q58" s="14">
        <f t="shared" ca="1" si="23"/>
        <v>8.5320389999999993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44407</v>
      </c>
      <c r="V58" s="3"/>
      <c r="W58" s="4"/>
      <c r="X58" s="106"/>
      <c r="Y58" s="107"/>
      <c r="Z58" s="109"/>
      <c r="AA58" s="110"/>
      <c r="AB58" s="113"/>
      <c r="AC58" s="113"/>
      <c r="AD58" s="111"/>
      <c r="AE58" s="113"/>
      <c r="AF58" s="106"/>
      <c r="AG58" s="112"/>
      <c r="AH58" s="107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00">
        <f t="shared" si="28"/>
        <v>44306</v>
      </c>
      <c r="B59" s="101">
        <f t="shared" ca="1" si="44"/>
        <v>1008.73554699</v>
      </c>
      <c r="C59" s="7">
        <f t="shared" si="29"/>
        <v>1000</v>
      </c>
      <c r="D59" s="81">
        <f t="shared" si="30"/>
        <v>44302</v>
      </c>
      <c r="E59" s="13">
        <f ca="1">IF(D59&lt;$B$1,VLOOKUP(D59,[1]DI!$A$4:$B$15000,2,FALSE),0)</f>
        <v>2.6499999999999999E-2</v>
      </c>
      <c r="F59" s="14">
        <f t="shared" ca="1" si="45"/>
        <v>1.00010379</v>
      </c>
      <c r="G59" s="14">
        <f ca="1">(TRUNC(PRODUCT($F$12:$F58),16))</f>
        <v>1.0041006316526599</v>
      </c>
      <c r="H59" s="14">
        <f t="shared" si="46"/>
        <v>1</v>
      </c>
      <c r="I59" s="14">
        <f t="shared" ca="1" si="47"/>
        <v>1.0041006299999999</v>
      </c>
      <c r="J59" s="13">
        <f t="shared" si="32"/>
        <v>2.5000000000000001E-2</v>
      </c>
      <c r="K59" s="29">
        <f t="shared" si="33"/>
        <v>44236</v>
      </c>
      <c r="L59" s="2">
        <f t="shared" si="34"/>
        <v>47</v>
      </c>
      <c r="M59" s="17">
        <f t="shared" si="35"/>
        <v>47</v>
      </c>
      <c r="N59" s="12">
        <f t="shared" si="21"/>
        <v>1.0046159889999999</v>
      </c>
      <c r="O59" s="12">
        <f t="shared" ca="1" si="22"/>
        <v>1.0087355469999999</v>
      </c>
      <c r="P59" s="17">
        <f t="shared" si="36"/>
        <v>0</v>
      </c>
      <c r="Q59" s="14">
        <f t="shared" ca="1" si="23"/>
        <v>8.7355469899999996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44407</v>
      </c>
      <c r="V59" s="3"/>
      <c r="W59" s="4"/>
      <c r="X59" s="106"/>
      <c r="Y59" s="107"/>
      <c r="Z59" s="109"/>
      <c r="AA59" s="110"/>
      <c r="AB59" s="113"/>
      <c r="AC59" s="113"/>
      <c r="AD59" s="111"/>
      <c r="AE59" s="113"/>
      <c r="AF59" s="106"/>
      <c r="AG59" s="112"/>
      <c r="AH59" s="107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00">
        <f t="shared" si="28"/>
        <v>44308</v>
      </c>
      <c r="B60" s="101">
        <f t="shared" ca="1" si="44"/>
        <v>1008.93910599</v>
      </c>
      <c r="C60" s="7">
        <f t="shared" si="29"/>
        <v>1000</v>
      </c>
      <c r="D60" s="81">
        <f t="shared" si="30"/>
        <v>44305</v>
      </c>
      <c r="E60" s="13">
        <f ca="1">IF(D60&lt;$B$1,VLOOKUP(D60,[1]DI!$A$4:$B$15000,2,FALSE),0)</f>
        <v>2.6499999999999999E-2</v>
      </c>
      <c r="F60" s="14">
        <f t="shared" ca="1" si="45"/>
        <v>1.00010379</v>
      </c>
      <c r="G60" s="14">
        <f ca="1">(TRUNC(PRODUCT($F$12:$F59),16))</f>
        <v>1.00420484725722</v>
      </c>
      <c r="H60" s="14">
        <f t="shared" si="46"/>
        <v>1</v>
      </c>
      <c r="I60" s="14">
        <f t="shared" ca="1" si="47"/>
        <v>1.00420485</v>
      </c>
      <c r="J60" s="13">
        <f t="shared" si="32"/>
        <v>2.5000000000000001E-2</v>
      </c>
      <c r="K60" s="29">
        <f t="shared" si="33"/>
        <v>44236</v>
      </c>
      <c r="L60" s="2">
        <f t="shared" si="34"/>
        <v>48</v>
      </c>
      <c r="M60" s="17">
        <f t="shared" si="35"/>
        <v>48</v>
      </c>
      <c r="N60" s="12">
        <f t="shared" si="21"/>
        <v>1.004714433</v>
      </c>
      <c r="O60" s="12">
        <f t="shared" ca="1" si="22"/>
        <v>1.0089391059999999</v>
      </c>
      <c r="P60" s="17">
        <f t="shared" si="36"/>
        <v>0</v>
      </c>
      <c r="Q60" s="14">
        <f t="shared" ca="1" si="23"/>
        <v>8.9391059899999998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44407</v>
      </c>
      <c r="V60" s="3"/>
      <c r="W60" s="4"/>
      <c r="X60" s="106"/>
      <c r="Y60" s="107"/>
      <c r="Z60" s="109"/>
      <c r="AA60" s="110"/>
      <c r="AB60" s="113"/>
      <c r="AC60" s="113"/>
      <c r="AD60" s="111"/>
      <c r="AE60" s="113"/>
      <c r="AF60" s="106"/>
      <c r="AG60" s="112"/>
      <c r="AH60" s="107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00">
        <f t="shared" si="28"/>
        <v>44309</v>
      </c>
      <c r="B61" s="101">
        <f t="shared" ca="1" si="44"/>
        <v>1009.14269499</v>
      </c>
      <c r="C61" s="7">
        <f t="shared" si="29"/>
        <v>1000</v>
      </c>
      <c r="D61" s="81">
        <f t="shared" si="30"/>
        <v>44306</v>
      </c>
      <c r="E61" s="13">
        <f ca="1">IF(D61&lt;$B$1,VLOOKUP(D61,[1]DI!$A$4:$B$15000,2,FALSE),0)</f>
        <v>2.6499999999999999E-2</v>
      </c>
      <c r="F61" s="14">
        <f t="shared" ca="1" si="45"/>
        <v>1.00010379</v>
      </c>
      <c r="G61" s="14">
        <f ca="1">(TRUNC(PRODUCT($F$12:$F60),16))</f>
        <v>1.00430907367832</v>
      </c>
      <c r="H61" s="14">
        <f t="shared" si="46"/>
        <v>1</v>
      </c>
      <c r="I61" s="14">
        <f t="shared" ca="1" si="47"/>
        <v>1.0043090699999999</v>
      </c>
      <c r="J61" s="13">
        <f t="shared" si="32"/>
        <v>2.5000000000000001E-2</v>
      </c>
      <c r="K61" s="29">
        <f t="shared" si="33"/>
        <v>44236</v>
      </c>
      <c r="L61" s="2">
        <f t="shared" si="34"/>
        <v>49</v>
      </c>
      <c r="M61" s="17">
        <f t="shared" si="35"/>
        <v>49</v>
      </c>
      <c r="N61" s="12">
        <f t="shared" si="21"/>
        <v>1.0048128860000001</v>
      </c>
      <c r="O61" s="12">
        <f t="shared" ca="1" si="22"/>
        <v>1.009142695</v>
      </c>
      <c r="P61" s="17">
        <f t="shared" si="36"/>
        <v>0</v>
      </c>
      <c r="Q61" s="14">
        <f t="shared" ca="1" si="23"/>
        <v>9.1426949900000007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44407</v>
      </c>
      <c r="V61" s="3"/>
      <c r="W61" s="4"/>
      <c r="X61" s="106"/>
      <c r="Y61" s="107"/>
      <c r="Z61" s="109"/>
      <c r="AA61" s="110"/>
      <c r="AB61" s="113"/>
      <c r="AC61" s="113"/>
      <c r="AD61" s="111"/>
      <c r="AE61" s="113"/>
      <c r="AF61" s="106"/>
      <c r="AG61" s="112"/>
      <c r="AH61" s="107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00">
        <f t="shared" si="28"/>
        <v>44312</v>
      </c>
      <c r="B62" s="101">
        <f t="shared" ca="1" si="44"/>
        <v>1009.3463339899999</v>
      </c>
      <c r="C62" s="7">
        <f t="shared" si="29"/>
        <v>1000</v>
      </c>
      <c r="D62" s="81">
        <f t="shared" si="30"/>
        <v>44308</v>
      </c>
      <c r="E62" s="13">
        <f ca="1">IF(D62&lt;$B$1,VLOOKUP(D62,[1]DI!$A$4:$B$15000,2,FALSE),0)</f>
        <v>2.6499999999999999E-2</v>
      </c>
      <c r="F62" s="14">
        <f t="shared" ca="1" si="45"/>
        <v>1.00010379</v>
      </c>
      <c r="G62" s="14">
        <f ca="1">(TRUNC(PRODUCT($F$12:$F61),16))</f>
        <v>1.0044133109170701</v>
      </c>
      <c r="H62" s="14">
        <f t="shared" si="46"/>
        <v>1</v>
      </c>
      <c r="I62" s="14">
        <f t="shared" ca="1" si="47"/>
        <v>1.0044133099999999</v>
      </c>
      <c r="J62" s="13">
        <f t="shared" si="32"/>
        <v>2.5000000000000001E-2</v>
      </c>
      <c r="K62" s="29">
        <f t="shared" si="33"/>
        <v>44236</v>
      </c>
      <c r="L62" s="2">
        <f t="shared" si="34"/>
        <v>50</v>
      </c>
      <c r="M62" s="17">
        <f t="shared" si="35"/>
        <v>50</v>
      </c>
      <c r="N62" s="12">
        <f t="shared" si="21"/>
        <v>1.0049113489999999</v>
      </c>
      <c r="O62" s="12">
        <f t="shared" ca="1" si="22"/>
        <v>1.009346334</v>
      </c>
      <c r="P62" s="17">
        <f t="shared" si="36"/>
        <v>0</v>
      </c>
      <c r="Q62" s="14">
        <f t="shared" ca="1" si="23"/>
        <v>9.3463339899999998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44407</v>
      </c>
      <c r="V62" s="3"/>
      <c r="W62" s="4"/>
      <c r="X62" s="106"/>
      <c r="Y62" s="107"/>
      <c r="Z62" s="109"/>
      <c r="AA62" s="110"/>
      <c r="AB62" s="113"/>
      <c r="AC62" s="113"/>
      <c r="AD62" s="111"/>
      <c r="AE62" s="113"/>
      <c r="AF62" s="106"/>
      <c r="AG62" s="112"/>
      <c r="AH62" s="107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00">
        <f t="shared" si="28"/>
        <v>44313</v>
      </c>
      <c r="B63" s="101">
        <f t="shared" ca="1" si="44"/>
        <v>1009.550014</v>
      </c>
      <c r="C63" s="7">
        <f t="shared" si="29"/>
        <v>1000</v>
      </c>
      <c r="D63" s="81">
        <f t="shared" si="30"/>
        <v>44309</v>
      </c>
      <c r="E63" s="13">
        <f ca="1">IF(D63&lt;$B$1,VLOOKUP(D63,[1]DI!$A$4:$B$15000,2,FALSE),0)</f>
        <v>2.6499999999999999E-2</v>
      </c>
      <c r="F63" s="14">
        <f t="shared" ca="1" si="45"/>
        <v>1.00010379</v>
      </c>
      <c r="G63" s="14">
        <f ca="1">(TRUNC(PRODUCT($F$12:$F62),16))</f>
        <v>1.00451755897461</v>
      </c>
      <c r="H63" s="14">
        <f t="shared" si="46"/>
        <v>1</v>
      </c>
      <c r="I63" s="14">
        <f t="shared" ca="1" si="47"/>
        <v>1.00451756</v>
      </c>
      <c r="J63" s="13">
        <f t="shared" si="32"/>
        <v>2.5000000000000001E-2</v>
      </c>
      <c r="K63" s="29">
        <f t="shared" si="33"/>
        <v>44236</v>
      </c>
      <c r="L63" s="2">
        <f t="shared" si="34"/>
        <v>51</v>
      </c>
      <c r="M63" s="17">
        <f t="shared" si="35"/>
        <v>51</v>
      </c>
      <c r="N63" s="12">
        <f t="shared" si="21"/>
        <v>1.0050098220000001</v>
      </c>
      <c r="O63" s="12">
        <f t="shared" ca="1" si="22"/>
        <v>1.009550014</v>
      </c>
      <c r="P63" s="17">
        <f t="shared" si="36"/>
        <v>0</v>
      </c>
      <c r="Q63" s="14">
        <f t="shared" ca="1" si="23"/>
        <v>9.5500139999999991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44407</v>
      </c>
      <c r="V63" s="3"/>
      <c r="W63" s="4"/>
      <c r="X63" s="106"/>
      <c r="Y63" s="107"/>
      <c r="Z63" s="109"/>
      <c r="AA63" s="110"/>
      <c r="AB63" s="113"/>
      <c r="AC63" s="113"/>
      <c r="AD63" s="111"/>
      <c r="AE63" s="113"/>
      <c r="AF63" s="106"/>
      <c r="AG63" s="112"/>
      <c r="AH63" s="107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00">
        <f t="shared" si="28"/>
        <v>44314</v>
      </c>
      <c r="B64" s="101">
        <f t="shared" ca="1" si="44"/>
        <v>1009.753734</v>
      </c>
      <c r="C64" s="7">
        <f t="shared" si="29"/>
        <v>1000</v>
      </c>
      <c r="D64" s="81">
        <f t="shared" si="30"/>
        <v>44312</v>
      </c>
      <c r="E64" s="13">
        <f ca="1">IF(D64&lt;$B$1,VLOOKUP(D64,[1]DI!$A$4:$B$15000,2,FALSE),0)</f>
        <v>2.6499999999999999E-2</v>
      </c>
      <c r="F64" s="14">
        <f t="shared" ca="1" si="45"/>
        <v>1.00010379</v>
      </c>
      <c r="G64" s="14">
        <f ca="1">(TRUNC(PRODUCT($F$12:$F63),16))</f>
        <v>1.0046218178520601</v>
      </c>
      <c r="H64" s="14">
        <f t="shared" si="46"/>
        <v>1</v>
      </c>
      <c r="I64" s="14">
        <f t="shared" ca="1" si="47"/>
        <v>1.0046218200000001</v>
      </c>
      <c r="J64" s="13">
        <f t="shared" si="32"/>
        <v>2.5000000000000001E-2</v>
      </c>
      <c r="K64" s="29">
        <f t="shared" si="33"/>
        <v>44236</v>
      </c>
      <c r="L64" s="2">
        <f t="shared" si="34"/>
        <v>52</v>
      </c>
      <c r="M64" s="17">
        <f t="shared" si="35"/>
        <v>52</v>
      </c>
      <c r="N64" s="12">
        <f t="shared" si="21"/>
        <v>1.005108304</v>
      </c>
      <c r="O64" s="12">
        <f t="shared" ca="1" si="22"/>
        <v>1.009753734</v>
      </c>
      <c r="P64" s="17">
        <f t="shared" si="36"/>
        <v>0</v>
      </c>
      <c r="Q64" s="14">
        <f t="shared" ca="1" si="23"/>
        <v>9.7537339999999997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44407</v>
      </c>
      <c r="V64" s="3"/>
      <c r="W64" s="4"/>
      <c r="X64" s="106"/>
      <c r="Y64" s="107"/>
      <c r="Z64" s="109"/>
      <c r="AA64" s="110"/>
      <c r="AB64" s="113"/>
      <c r="AC64" s="113"/>
      <c r="AD64" s="111"/>
      <c r="AE64" s="113"/>
      <c r="AF64" s="106"/>
      <c r="AG64" s="112"/>
      <c r="AH64" s="107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00">
        <f t="shared" si="28"/>
        <v>44315</v>
      </c>
      <c r="B65" s="101">
        <f t="shared" ca="1" si="44"/>
        <v>1009.957494</v>
      </c>
      <c r="C65" s="7">
        <f t="shared" si="29"/>
        <v>1000</v>
      </c>
      <c r="D65" s="81">
        <f t="shared" si="30"/>
        <v>44313</v>
      </c>
      <c r="E65" s="13">
        <f ca="1">IF(D65&lt;$B$1,VLOOKUP(D65,[1]DI!$A$4:$B$15000,2,FALSE),0)</f>
        <v>2.6499999999999999E-2</v>
      </c>
      <c r="F65" s="14">
        <f t="shared" ca="1" si="45"/>
        <v>1.00010379</v>
      </c>
      <c r="G65" s="14">
        <f ca="1">(TRUNC(PRODUCT($F$12:$F64),16))</f>
        <v>1.0047260875505299</v>
      </c>
      <c r="H65" s="14">
        <f t="shared" si="46"/>
        <v>1</v>
      </c>
      <c r="I65" s="14">
        <f t="shared" ca="1" si="47"/>
        <v>1.0047260899999999</v>
      </c>
      <c r="J65" s="13">
        <f t="shared" si="32"/>
        <v>2.5000000000000001E-2</v>
      </c>
      <c r="K65" s="29">
        <f t="shared" si="33"/>
        <v>44236</v>
      </c>
      <c r="L65" s="2">
        <f t="shared" si="34"/>
        <v>53</v>
      </c>
      <c r="M65" s="17">
        <f t="shared" si="35"/>
        <v>53</v>
      </c>
      <c r="N65" s="12">
        <f t="shared" si="21"/>
        <v>1.005206796</v>
      </c>
      <c r="O65" s="12">
        <f t="shared" ca="1" si="22"/>
        <v>1.009957494</v>
      </c>
      <c r="P65" s="17">
        <f t="shared" si="36"/>
        <v>0</v>
      </c>
      <c r="Q65" s="14">
        <f t="shared" ca="1" si="23"/>
        <v>9.9574940000000005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44407</v>
      </c>
      <c r="V65" s="3"/>
      <c r="W65" s="4"/>
      <c r="X65" s="106"/>
      <c r="Y65" s="107"/>
      <c r="Z65" s="109"/>
      <c r="AA65" s="110"/>
      <c r="AB65" s="113"/>
      <c r="AC65" s="113"/>
      <c r="AD65" s="111"/>
      <c r="AE65" s="113"/>
      <c r="AF65" s="106"/>
      <c r="AG65" s="112"/>
      <c r="AH65" s="107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00">
        <f t="shared" si="28"/>
        <v>44316</v>
      </c>
      <c r="B66" s="101">
        <f t="shared" ca="1" si="44"/>
        <v>1010.161295</v>
      </c>
      <c r="C66" s="7">
        <f t="shared" si="29"/>
        <v>1000</v>
      </c>
      <c r="D66" s="81">
        <f t="shared" si="30"/>
        <v>44314</v>
      </c>
      <c r="E66" s="13">
        <f ca="1">IF(D66&lt;$B$1,VLOOKUP(D66,[1]DI!$A$4:$B$15000,2,FALSE),0)</f>
        <v>2.6499999999999999E-2</v>
      </c>
      <c r="F66" s="14">
        <f t="shared" ca="1" si="45"/>
        <v>1.00010379</v>
      </c>
      <c r="G66" s="14">
        <f ca="1">(TRUNC(PRODUCT($F$12:$F65),16))</f>
        <v>1.0048303680711601</v>
      </c>
      <c r="H66" s="14">
        <f t="shared" si="46"/>
        <v>1</v>
      </c>
      <c r="I66" s="14">
        <f t="shared" ca="1" si="47"/>
        <v>1.0048303700000001</v>
      </c>
      <c r="J66" s="13">
        <f t="shared" si="32"/>
        <v>2.5000000000000001E-2</v>
      </c>
      <c r="K66" s="29">
        <f t="shared" si="33"/>
        <v>44236</v>
      </c>
      <c r="L66" s="2">
        <f t="shared" si="34"/>
        <v>54</v>
      </c>
      <c r="M66" s="17">
        <f t="shared" si="35"/>
        <v>54</v>
      </c>
      <c r="N66" s="12">
        <f t="shared" si="21"/>
        <v>1.0053052979999999</v>
      </c>
      <c r="O66" s="12">
        <f t="shared" ca="1" si="22"/>
        <v>1.0101612950000001</v>
      </c>
      <c r="P66" s="17">
        <f t="shared" si="36"/>
        <v>0</v>
      </c>
      <c r="Q66" s="14">
        <f t="shared" ca="1" si="23"/>
        <v>10.161295000000001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44407</v>
      </c>
      <c r="V66" s="3"/>
      <c r="W66" s="4"/>
      <c r="X66" s="106"/>
      <c r="Y66" s="107"/>
      <c r="Z66" s="109"/>
      <c r="AA66" s="110"/>
      <c r="AB66" s="113"/>
      <c r="AC66" s="113"/>
      <c r="AD66" s="111"/>
      <c r="AE66" s="113"/>
      <c r="AF66" s="106"/>
      <c r="AG66" s="112"/>
      <c r="AH66" s="107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00">
        <f t="shared" si="28"/>
        <v>44319</v>
      </c>
      <c r="B67" s="101">
        <f t="shared" ca="1" si="44"/>
        <v>1010.365135</v>
      </c>
      <c r="C67" s="7">
        <f t="shared" si="29"/>
        <v>1000</v>
      </c>
      <c r="D67" s="81">
        <f t="shared" si="30"/>
        <v>44315</v>
      </c>
      <c r="E67" s="13">
        <f ca="1">IF(D67&lt;$B$1,VLOOKUP(D67,[1]DI!$A$4:$B$15000,2,FALSE),0)</f>
        <v>2.6499999999999999E-2</v>
      </c>
      <c r="F67" s="14">
        <f t="shared" ca="1" si="45"/>
        <v>1.00010379</v>
      </c>
      <c r="G67" s="14">
        <f ca="1">(TRUNC(PRODUCT($F$12:$F66),16))</f>
        <v>1.0049346594150601</v>
      </c>
      <c r="H67" s="14">
        <f t="shared" si="46"/>
        <v>1</v>
      </c>
      <c r="I67" s="14">
        <f t="shared" ca="1" si="47"/>
        <v>1.00493466</v>
      </c>
      <c r="J67" s="13">
        <f t="shared" si="32"/>
        <v>2.5000000000000001E-2</v>
      </c>
      <c r="K67" s="29">
        <f t="shared" si="33"/>
        <v>44236</v>
      </c>
      <c r="L67" s="2">
        <f t="shared" si="34"/>
        <v>55</v>
      </c>
      <c r="M67" s="17">
        <f t="shared" si="35"/>
        <v>55</v>
      </c>
      <c r="N67" s="12">
        <f t="shared" si="21"/>
        <v>1.0054038089999999</v>
      </c>
      <c r="O67" s="12">
        <f t="shared" ca="1" si="22"/>
        <v>1.010365135</v>
      </c>
      <c r="P67" s="17">
        <f t="shared" si="36"/>
        <v>0</v>
      </c>
      <c r="Q67" s="14">
        <f t="shared" ca="1" si="23"/>
        <v>10.365135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44407</v>
      </c>
      <c r="V67" s="3"/>
      <c r="W67" s="4"/>
      <c r="X67" s="106"/>
      <c r="Y67" s="107"/>
      <c r="Z67" s="109"/>
      <c r="AA67" s="110"/>
      <c r="AB67" s="113"/>
      <c r="AC67" s="113"/>
      <c r="AD67" s="111"/>
      <c r="AE67" s="113"/>
      <c r="AF67" s="106"/>
      <c r="AG67" s="112"/>
      <c r="AH67" s="107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00">
        <f t="shared" si="28"/>
        <v>44320</v>
      </c>
      <c r="B68" s="101">
        <f t="shared" ca="1" si="44"/>
        <v>1010.569016</v>
      </c>
      <c r="C68" s="7">
        <f t="shared" si="29"/>
        <v>1000</v>
      </c>
      <c r="D68" s="81">
        <f t="shared" si="30"/>
        <v>44316</v>
      </c>
      <c r="E68" s="13">
        <f ca="1">IF(D68&lt;$B$1,VLOOKUP(D68,[1]DI!$A$4:$B$15000,2,FALSE),0)</f>
        <v>2.6499999999999999E-2</v>
      </c>
      <c r="F68" s="14">
        <f t="shared" ca="1" si="45"/>
        <v>1.00010379</v>
      </c>
      <c r="G68" s="14">
        <f ca="1">(TRUNC(PRODUCT($F$12:$F67),16))</f>
        <v>1.0050389615833599</v>
      </c>
      <c r="H68" s="14">
        <f t="shared" si="46"/>
        <v>1</v>
      </c>
      <c r="I68" s="14">
        <f t="shared" ca="1" si="47"/>
        <v>1.00503896</v>
      </c>
      <c r="J68" s="13">
        <f t="shared" si="32"/>
        <v>2.5000000000000001E-2</v>
      </c>
      <c r="K68" s="29">
        <f t="shared" si="33"/>
        <v>44236</v>
      </c>
      <c r="L68" s="2">
        <f t="shared" si="34"/>
        <v>56</v>
      </c>
      <c r="M68" s="17">
        <f t="shared" si="35"/>
        <v>56</v>
      </c>
      <c r="N68" s="12">
        <f t="shared" si="21"/>
        <v>1.0055023300000001</v>
      </c>
      <c r="O68" s="12">
        <f t="shared" ca="1" si="22"/>
        <v>1.010569016</v>
      </c>
      <c r="P68" s="17">
        <f t="shared" si="36"/>
        <v>0</v>
      </c>
      <c r="Q68" s="14">
        <f t="shared" ca="1" si="23"/>
        <v>10.569016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44407</v>
      </c>
      <c r="V68" s="3"/>
      <c r="W68" s="4"/>
      <c r="X68" s="106"/>
      <c r="Y68" s="107"/>
      <c r="Z68" s="109"/>
      <c r="AA68" s="110"/>
      <c r="AB68" s="113"/>
      <c r="AC68" s="113"/>
      <c r="AD68" s="111"/>
      <c r="AE68" s="113"/>
      <c r="AF68" s="106"/>
      <c r="AG68" s="112"/>
      <c r="AH68" s="107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00">
        <f t="shared" si="28"/>
        <v>44321</v>
      </c>
      <c r="B69" s="101">
        <f t="shared" ca="1" si="44"/>
        <v>1010.772937</v>
      </c>
      <c r="C69" s="7">
        <f t="shared" si="29"/>
        <v>1000</v>
      </c>
      <c r="D69" s="81">
        <f t="shared" si="30"/>
        <v>44319</v>
      </c>
      <c r="E69" s="13">
        <f ca="1">IF(D69&lt;$B$1,VLOOKUP(D69,[1]DI!$A$4:$B$15000,2,FALSE),0)</f>
        <v>2.6499999999999999E-2</v>
      </c>
      <c r="F69" s="14">
        <f t="shared" ca="1" si="45"/>
        <v>1.00010379</v>
      </c>
      <c r="G69" s="14">
        <f ca="1">(TRUNC(PRODUCT($F$12:$F68),16))</f>
        <v>1.00514327457719</v>
      </c>
      <c r="H69" s="14">
        <f t="shared" si="46"/>
        <v>1</v>
      </c>
      <c r="I69" s="14">
        <f t="shared" ca="1" si="47"/>
        <v>1.00514327</v>
      </c>
      <c r="J69" s="13">
        <f t="shared" si="32"/>
        <v>2.5000000000000001E-2</v>
      </c>
      <c r="K69" s="29">
        <f t="shared" si="33"/>
        <v>44236</v>
      </c>
      <c r="L69" s="2">
        <f t="shared" si="34"/>
        <v>57</v>
      </c>
      <c r="M69" s="17">
        <f t="shared" si="35"/>
        <v>57</v>
      </c>
      <c r="N69" s="12">
        <f t="shared" si="21"/>
        <v>1.0056008599999999</v>
      </c>
      <c r="O69" s="12">
        <f t="shared" ca="1" si="22"/>
        <v>1.010772937</v>
      </c>
      <c r="P69" s="17">
        <f t="shared" si="36"/>
        <v>0</v>
      </c>
      <c r="Q69" s="14">
        <f t="shared" ca="1" si="23"/>
        <v>10.772937000000001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44407</v>
      </c>
      <c r="V69" s="3"/>
      <c r="W69" s="4"/>
      <c r="X69" s="106"/>
      <c r="Y69" s="107"/>
      <c r="Z69" s="109"/>
      <c r="AA69" s="110"/>
      <c r="AB69" s="113"/>
      <c r="AC69" s="113"/>
      <c r="AD69" s="111"/>
      <c r="AE69" s="113"/>
      <c r="AF69" s="106"/>
      <c r="AG69" s="112"/>
      <c r="AH69" s="107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00">
        <f t="shared" si="28"/>
        <v>44322</v>
      </c>
      <c r="B70" s="101">
        <f t="shared" ca="1" si="44"/>
        <v>1010.976908</v>
      </c>
      <c r="C70" s="7">
        <f t="shared" si="29"/>
        <v>1000</v>
      </c>
      <c r="D70" s="81">
        <f t="shared" si="30"/>
        <v>44320</v>
      </c>
      <c r="E70" s="13">
        <f ca="1">IF(D70&lt;$B$1,VLOOKUP(D70,[1]DI!$A$4:$B$15000,2,FALSE),0)</f>
        <v>2.6499999999999999E-2</v>
      </c>
      <c r="F70" s="14">
        <f t="shared" ca="1" si="45"/>
        <v>1.00010379</v>
      </c>
      <c r="G70" s="14">
        <f ca="1">(TRUNC(PRODUCT($F$12:$F69),16))</f>
        <v>1.0052475983976501</v>
      </c>
      <c r="H70" s="14">
        <f t="shared" si="46"/>
        <v>1</v>
      </c>
      <c r="I70" s="14">
        <f t="shared" ca="1" si="47"/>
        <v>1.0052475999999999</v>
      </c>
      <c r="J70" s="13">
        <f t="shared" si="32"/>
        <v>2.5000000000000001E-2</v>
      </c>
      <c r="K70" s="29">
        <f t="shared" si="33"/>
        <v>44236</v>
      </c>
      <c r="L70" s="2">
        <f t="shared" si="34"/>
        <v>58</v>
      </c>
      <c r="M70" s="17">
        <f t="shared" si="35"/>
        <v>58</v>
      </c>
      <c r="N70" s="12">
        <f t="shared" si="21"/>
        <v>1.0056993999999999</v>
      </c>
      <c r="O70" s="12">
        <f t="shared" ca="1" si="22"/>
        <v>1.010976908</v>
      </c>
      <c r="P70" s="17">
        <f t="shared" si="36"/>
        <v>0</v>
      </c>
      <c r="Q70" s="14">
        <f t="shared" ca="1" si="23"/>
        <v>10.976908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44407</v>
      </c>
      <c r="V70" s="3"/>
      <c r="W70" s="4"/>
      <c r="X70" s="106"/>
      <c r="Y70" s="107"/>
      <c r="Z70" s="109"/>
      <c r="AA70" s="110"/>
      <c r="AB70" s="113"/>
      <c r="AC70" s="113"/>
      <c r="AD70" s="111"/>
      <c r="AE70" s="113"/>
      <c r="AF70" s="106"/>
      <c r="AG70" s="112"/>
      <c r="AH70" s="107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00">
        <f t="shared" si="28"/>
        <v>44323</v>
      </c>
      <c r="B71" s="101">
        <f t="shared" ca="1" si="44"/>
        <v>1011.18091</v>
      </c>
      <c r="C71" s="7">
        <f t="shared" si="29"/>
        <v>1000</v>
      </c>
      <c r="D71" s="81">
        <f t="shared" si="30"/>
        <v>44321</v>
      </c>
      <c r="E71" s="13">
        <f ca="1">IF(D71&lt;$B$1,VLOOKUP(D71,[1]DI!$A$4:$B$15000,2,FALSE),0)</f>
        <v>2.6499999999999999E-2</v>
      </c>
      <c r="F71" s="14">
        <f t="shared" ca="1" si="45"/>
        <v>1.00010379</v>
      </c>
      <c r="G71" s="14">
        <f ca="1">(TRUNC(PRODUCT($F$12:$F70),16))</f>
        <v>1.00535193304589</v>
      </c>
      <c r="H71" s="14">
        <f t="shared" si="46"/>
        <v>1</v>
      </c>
      <c r="I71" s="14">
        <f t="shared" ca="1" si="47"/>
        <v>1.00535193</v>
      </c>
      <c r="J71" s="13">
        <f t="shared" si="32"/>
        <v>2.5000000000000001E-2</v>
      </c>
      <c r="K71" s="29">
        <f t="shared" si="33"/>
        <v>44236</v>
      </c>
      <c r="L71" s="2">
        <f t="shared" si="34"/>
        <v>59</v>
      </c>
      <c r="M71" s="17">
        <f t="shared" si="35"/>
        <v>59</v>
      </c>
      <c r="N71" s="12">
        <f t="shared" si="21"/>
        <v>1.0057979500000001</v>
      </c>
      <c r="O71" s="12">
        <f t="shared" ca="1" si="22"/>
        <v>1.01118091</v>
      </c>
      <c r="P71" s="17">
        <f t="shared" si="36"/>
        <v>0</v>
      </c>
      <c r="Q71" s="14">
        <f t="shared" ca="1" si="23"/>
        <v>11.180910000000001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44407</v>
      </c>
      <c r="V71" s="3"/>
      <c r="W71" s="4"/>
      <c r="X71" s="106"/>
      <c r="Y71" s="107"/>
      <c r="Z71" s="109"/>
      <c r="AA71" s="110"/>
      <c r="AB71" s="113"/>
      <c r="AC71" s="113"/>
      <c r="AD71" s="111"/>
      <c r="AE71" s="113"/>
      <c r="AF71" s="106"/>
      <c r="AG71" s="112"/>
      <c r="AH71" s="107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00">
        <f t="shared" si="28"/>
        <v>44326</v>
      </c>
      <c r="B72" s="101">
        <f t="shared" ca="1" si="44"/>
        <v>1011.384963</v>
      </c>
      <c r="C72" s="7">
        <f t="shared" si="29"/>
        <v>1000</v>
      </c>
      <c r="D72" s="81">
        <f t="shared" si="30"/>
        <v>44322</v>
      </c>
      <c r="E72" s="13">
        <f ca="1">IF(D72&lt;$B$1,VLOOKUP(D72,[1]DI!$A$4:$B$15000,2,FALSE),0)</f>
        <v>3.4000000000000002E-2</v>
      </c>
      <c r="F72" s="14">
        <f t="shared" ca="1" si="45"/>
        <v>1.00013269</v>
      </c>
      <c r="G72" s="14">
        <f ca="1">(TRUNC(PRODUCT($F$12:$F71),16))</f>
        <v>1.0054562785230201</v>
      </c>
      <c r="H72" s="14">
        <f t="shared" si="46"/>
        <v>1</v>
      </c>
      <c r="I72" s="14">
        <f t="shared" ca="1" si="47"/>
        <v>1.00545628</v>
      </c>
      <c r="J72" s="13">
        <f t="shared" si="32"/>
        <v>2.5000000000000001E-2</v>
      </c>
      <c r="K72" s="29">
        <f t="shared" si="33"/>
        <v>44236</v>
      </c>
      <c r="L72" s="2">
        <f t="shared" si="34"/>
        <v>60</v>
      </c>
      <c r="M72" s="17">
        <f t="shared" si="35"/>
        <v>60</v>
      </c>
      <c r="N72" s="12">
        <f t="shared" si="21"/>
        <v>1.0058965099999999</v>
      </c>
      <c r="O72" s="12">
        <f t="shared" ca="1" si="22"/>
        <v>1.011384963</v>
      </c>
      <c r="P72" s="17">
        <f t="shared" si="36"/>
        <v>0</v>
      </c>
      <c r="Q72" s="14">
        <f t="shared" ca="1" si="23"/>
        <v>11.384963000000001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44407</v>
      </c>
      <c r="V72" s="3"/>
      <c r="W72" s="4"/>
      <c r="X72" s="106"/>
      <c r="Y72" s="107"/>
      <c r="Z72" s="109"/>
      <c r="AA72" s="110"/>
      <c r="AB72" s="113"/>
      <c r="AC72" s="113"/>
      <c r="AD72" s="111"/>
      <c r="AE72" s="113"/>
      <c r="AF72" s="106"/>
      <c r="AG72" s="112"/>
      <c r="AH72" s="107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00">
        <f t="shared" si="28"/>
        <v>44327</v>
      </c>
      <c r="B73" s="101">
        <f t="shared" ca="1" si="44"/>
        <v>1011.61828</v>
      </c>
      <c r="C73" s="7">
        <f t="shared" si="29"/>
        <v>1000</v>
      </c>
      <c r="D73" s="81">
        <f t="shared" si="30"/>
        <v>44323</v>
      </c>
      <c r="E73" s="13">
        <f ca="1">IF(D73&lt;$B$1,VLOOKUP(D73,[1]DI!$A$4:$B$15000,2,FALSE),0)</f>
        <v>3.4000000000000002E-2</v>
      </c>
      <c r="F73" s="14">
        <f t="shared" ca="1" si="45"/>
        <v>1.00013269</v>
      </c>
      <c r="G73" s="14">
        <f ca="1">(TRUNC(PRODUCT($F$12:$F72),16))</f>
        <v>1.0055896925166199</v>
      </c>
      <c r="H73" s="14">
        <f t="shared" si="46"/>
        <v>1</v>
      </c>
      <c r="I73" s="14">
        <f t="shared" ca="1" si="47"/>
        <v>1.0055896900000001</v>
      </c>
      <c r="J73" s="13">
        <f t="shared" si="32"/>
        <v>2.5000000000000001E-2</v>
      </c>
      <c r="K73" s="29">
        <f t="shared" si="33"/>
        <v>44236</v>
      </c>
      <c r="L73" s="2">
        <f t="shared" si="34"/>
        <v>61</v>
      </c>
      <c r="M73" s="17">
        <f t="shared" si="35"/>
        <v>61</v>
      </c>
      <c r="N73" s="12">
        <f t="shared" si="21"/>
        <v>1.0059950790000001</v>
      </c>
      <c r="O73" s="12">
        <f t="shared" ca="1" si="22"/>
        <v>1.01161828</v>
      </c>
      <c r="P73" s="17">
        <f t="shared" si="36"/>
        <v>0</v>
      </c>
      <c r="Q73" s="14">
        <f t="shared" ca="1" si="23"/>
        <v>11.61828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44407</v>
      </c>
      <c r="V73" s="3"/>
      <c r="W73" s="4"/>
      <c r="X73" s="106"/>
      <c r="Y73" s="107"/>
      <c r="Z73" s="109"/>
      <c r="AA73" s="110"/>
      <c r="AB73" s="113"/>
      <c r="AC73" s="113"/>
      <c r="AD73" s="111"/>
      <c r="AE73" s="113"/>
      <c r="AF73" s="106"/>
      <c r="AG73" s="112"/>
      <c r="AH73" s="107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00">
        <f t="shared" si="28"/>
        <v>44328</v>
      </c>
      <c r="B74" s="101">
        <f t="shared" ca="1" si="44"/>
        <v>1011.85165299</v>
      </c>
      <c r="C74" s="7">
        <f t="shared" si="29"/>
        <v>1000</v>
      </c>
      <c r="D74" s="81">
        <f t="shared" si="30"/>
        <v>44326</v>
      </c>
      <c r="E74" s="13">
        <f ca="1">IF(D74&lt;$B$1,VLOOKUP(D74,[1]DI!$A$4:$B$15000,2,FALSE),0)</f>
        <v>3.4000000000000002E-2</v>
      </c>
      <c r="F74" s="14">
        <f t="shared" ca="1" si="45"/>
        <v>1.00013269</v>
      </c>
      <c r="G74" s="14">
        <f ca="1">(TRUNC(PRODUCT($F$12:$F73),16))</f>
        <v>1.0057231242129201</v>
      </c>
      <c r="H74" s="14">
        <f t="shared" si="46"/>
        <v>1</v>
      </c>
      <c r="I74" s="14">
        <f t="shared" ca="1" si="47"/>
        <v>1.0057231200000001</v>
      </c>
      <c r="J74" s="13">
        <f t="shared" si="32"/>
        <v>2.5000000000000001E-2</v>
      </c>
      <c r="K74" s="29">
        <f t="shared" si="33"/>
        <v>44236</v>
      </c>
      <c r="L74" s="2">
        <f t="shared" si="34"/>
        <v>62</v>
      </c>
      <c r="M74" s="17">
        <f t="shared" si="35"/>
        <v>62</v>
      </c>
      <c r="N74" s="12">
        <f t="shared" si="21"/>
        <v>1.0060936579999999</v>
      </c>
      <c r="O74" s="12">
        <f t="shared" ca="1" si="22"/>
        <v>1.0118516529999999</v>
      </c>
      <c r="P74" s="17">
        <f t="shared" si="36"/>
        <v>0</v>
      </c>
      <c r="Q74" s="14">
        <f t="shared" ca="1" si="23"/>
        <v>11.85165299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44407</v>
      </c>
      <c r="V74" s="3"/>
      <c r="W74" s="4"/>
      <c r="X74" s="106"/>
      <c r="Y74" s="107"/>
      <c r="Z74" s="109"/>
      <c r="AA74" s="110"/>
      <c r="AB74" s="113"/>
      <c r="AC74" s="113"/>
      <c r="AD74" s="111"/>
      <c r="AE74" s="113"/>
      <c r="AF74" s="106"/>
      <c r="AG74" s="112"/>
      <c r="AH74" s="107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00">
        <f t="shared" si="28"/>
        <v>44329</v>
      </c>
      <c r="B75" s="101">
        <f t="shared" ca="1" si="44"/>
        <v>1012.0850809900001</v>
      </c>
      <c r="C75" s="7">
        <f t="shared" si="29"/>
        <v>1000</v>
      </c>
      <c r="D75" s="81">
        <f t="shared" si="30"/>
        <v>44327</v>
      </c>
      <c r="E75" s="13">
        <f ca="1">IF(D75&lt;$B$1,VLOOKUP(D75,[1]DI!$A$4:$B$15000,2,FALSE),0)</f>
        <v>3.4000000000000002E-2</v>
      </c>
      <c r="F75" s="14">
        <f t="shared" ca="1" si="45"/>
        <v>1.00013269</v>
      </c>
      <c r="G75" s="14">
        <f ca="1">(TRUNC(PRODUCT($F$12:$F74),16))</f>
        <v>1.0058565736142699</v>
      </c>
      <c r="H75" s="14">
        <f t="shared" si="46"/>
        <v>1</v>
      </c>
      <c r="I75" s="14">
        <f t="shared" ca="1" si="47"/>
        <v>1.0058565699999999</v>
      </c>
      <c r="J75" s="13">
        <f t="shared" si="32"/>
        <v>2.5000000000000001E-2</v>
      </c>
      <c r="K75" s="29">
        <f t="shared" si="33"/>
        <v>44236</v>
      </c>
      <c r="L75" s="2">
        <f t="shared" si="34"/>
        <v>63</v>
      </c>
      <c r="M75" s="17">
        <f t="shared" si="35"/>
        <v>63</v>
      </c>
      <c r="N75" s="12">
        <f t="shared" si="21"/>
        <v>1.0061922459999999</v>
      </c>
      <c r="O75" s="12">
        <f t="shared" ca="1" si="22"/>
        <v>1.0120850809999999</v>
      </c>
      <c r="P75" s="17">
        <f t="shared" si="36"/>
        <v>0</v>
      </c>
      <c r="Q75" s="14">
        <f t="shared" ca="1" si="23"/>
        <v>12.08508099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44407</v>
      </c>
      <c r="V75" s="3"/>
      <c r="W75" s="4"/>
      <c r="X75" s="106"/>
      <c r="Y75" s="107"/>
      <c r="Z75" s="109"/>
      <c r="AA75" s="110"/>
      <c r="AB75" s="113"/>
      <c r="AC75" s="113"/>
      <c r="AD75" s="111"/>
      <c r="AE75" s="113"/>
      <c r="AF75" s="106"/>
      <c r="AG75" s="112"/>
      <c r="AH75" s="107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00">
        <f t="shared" si="28"/>
        <v>44330</v>
      </c>
      <c r="B76" s="101">
        <f t="shared" ca="1" si="44"/>
        <v>1012.318566</v>
      </c>
      <c r="C76" s="7">
        <f t="shared" si="29"/>
        <v>1000</v>
      </c>
      <c r="D76" s="81">
        <f t="shared" si="30"/>
        <v>44328</v>
      </c>
      <c r="E76" s="13">
        <f ca="1">IF(D76&lt;$B$1,VLOOKUP(D76,[1]DI!$A$4:$B$15000,2,FALSE),0)</f>
        <v>3.4000000000000002E-2</v>
      </c>
      <c r="F76" s="14">
        <f t="shared" ca="1" si="45"/>
        <v>1.00013269</v>
      </c>
      <c r="G76" s="14">
        <f ca="1">(TRUNC(PRODUCT($F$12:$F75),16))</f>
        <v>1.00599004072303</v>
      </c>
      <c r="H76" s="14">
        <f t="shared" si="46"/>
        <v>1</v>
      </c>
      <c r="I76" s="14">
        <f t="shared" ca="1" si="47"/>
        <v>1.0059900399999999</v>
      </c>
      <c r="J76" s="13">
        <f t="shared" si="32"/>
        <v>2.5000000000000001E-2</v>
      </c>
      <c r="K76" s="29">
        <f t="shared" si="33"/>
        <v>44236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1.006290844</v>
      </c>
      <c r="O76" s="12">
        <f t="shared" ref="O76:O139" ca="1" si="58">ROUND(I76*N76,9)</f>
        <v>1.012318566</v>
      </c>
      <c r="P76" s="17">
        <f t="shared" si="36"/>
        <v>0</v>
      </c>
      <c r="Q76" s="14">
        <f t="shared" ref="Q76:Q139" ca="1" si="59">TRUNC(((O76-1)*C76),8)</f>
        <v>12.318566000000001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44407</v>
      </c>
      <c r="V76" s="3"/>
      <c r="W76" s="4"/>
      <c r="X76" s="106"/>
      <c r="Y76" s="107"/>
      <c r="Z76" s="109"/>
      <c r="AA76" s="110"/>
      <c r="AB76" s="113"/>
      <c r="AC76" s="113"/>
      <c r="AD76" s="111"/>
      <c r="AE76" s="113"/>
      <c r="AF76" s="106"/>
      <c r="AG76" s="112"/>
      <c r="AH76" s="107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00">
        <f t="shared" ref="A77:A140" si="62">WORKDAY($A76,1,$X$166:$X$544)</f>
        <v>44333</v>
      </c>
      <c r="B77" s="101">
        <f t="shared" ca="1" si="44"/>
        <v>1012.552108</v>
      </c>
      <c r="C77" s="7">
        <f t="shared" ref="C77:C140" si="63">(C76-S76)</f>
        <v>1000</v>
      </c>
      <c r="D77" s="81">
        <f t="shared" ref="D77:D140" si="64">WORKDAY($A77,-2,$X$160:$X$544)</f>
        <v>44329</v>
      </c>
      <c r="E77" s="13">
        <f ca="1">IF(D77&lt;$B$1,VLOOKUP(D77,[1]DI!$A$4:$B$15000,2,FALSE),0)</f>
        <v>3.4000000000000002E-2</v>
      </c>
      <c r="F77" s="14">
        <f t="shared" ca="1" si="45"/>
        <v>1.00013269</v>
      </c>
      <c r="G77" s="14">
        <f ca="1">(TRUNC(PRODUCT($F$12:$F76),16))</f>
        <v>1.00612352554153</v>
      </c>
      <c r="H77" s="14">
        <f t="shared" si="46"/>
        <v>1</v>
      </c>
      <c r="I77" s="14">
        <f t="shared" ca="1" si="47"/>
        <v>1.00612353</v>
      </c>
      <c r="J77" s="13">
        <f t="shared" ref="J77:J140" si="65">J76</f>
        <v>2.5000000000000001E-2</v>
      </c>
      <c r="K77" s="29">
        <f t="shared" ref="K77:K140" si="66">IF(P76&gt;0,VLOOKUP(P76,X$12:AH$150,2),K76)</f>
        <v>44236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1.0063894520000001</v>
      </c>
      <c r="O77" s="12">
        <f t="shared" ca="1" si="58"/>
        <v>1.012552108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12.552108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44407</v>
      </c>
      <c r="V77" s="3"/>
      <c r="W77" s="4"/>
      <c r="X77" s="106"/>
      <c r="Y77" s="107"/>
      <c r="Z77" s="109"/>
      <c r="AA77" s="110"/>
      <c r="AB77" s="113"/>
      <c r="AC77" s="113"/>
      <c r="AD77" s="111"/>
      <c r="AE77" s="113"/>
      <c r="AF77" s="106"/>
      <c r="AG77" s="112"/>
      <c r="AH77" s="107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00">
        <f t="shared" si="62"/>
        <v>44334</v>
      </c>
      <c r="B78" s="101">
        <f t="shared" ref="B78:B141" ca="1" si="72">IF(D78&lt;=TODAY(),C78+Q78,IF(AND(D78&gt;TODAY(),A78&lt;=$B$1),IF(VLOOKUP(TODAY(),$A$10:$E$5000,4,FALSE)=0,"n.d",C78+Q78),"n.d"))</f>
        <v>1012.78569599</v>
      </c>
      <c r="C78" s="7">
        <f t="shared" si="63"/>
        <v>1000</v>
      </c>
      <c r="D78" s="81">
        <f t="shared" si="64"/>
        <v>44330</v>
      </c>
      <c r="E78" s="13">
        <f ca="1">IF(D78&lt;$B$1,VLOOKUP(D78,[1]DI!$A$4:$B$15000,2,FALSE),0)</f>
        <v>3.4000000000000002E-2</v>
      </c>
      <c r="F78" s="14">
        <f t="shared" ref="F78:F141" ca="1" si="73">ROUND(((1+E78)^(1/252)),8)</f>
        <v>1.00013269</v>
      </c>
      <c r="G78" s="14">
        <f ca="1">(TRUNC(PRODUCT($F$12:$F77),16))</f>
        <v>1.0062570280721299</v>
      </c>
      <c r="H78" s="14">
        <f t="shared" ref="H78:H141" si="74">IF(P77&gt;0,G77,H77)</f>
        <v>1</v>
      </c>
      <c r="I78" s="14">
        <f t="shared" ref="I78:I141" ca="1" si="75">ROUND(G78/H78,8)</f>
        <v>1.00625703</v>
      </c>
      <c r="J78" s="13">
        <f t="shared" si="65"/>
        <v>2.5000000000000001E-2</v>
      </c>
      <c r="K78" s="29">
        <f t="shared" si="66"/>
        <v>44236</v>
      </c>
      <c r="L78" s="2">
        <f t="shared" si="67"/>
        <v>66</v>
      </c>
      <c r="M78" s="17">
        <f t="shared" si="68"/>
        <v>66</v>
      </c>
      <c r="N78" s="12">
        <f t="shared" si="57"/>
        <v>1.0064880700000001</v>
      </c>
      <c r="O78" s="12">
        <f t="shared" ca="1" si="58"/>
        <v>1.0127856959999999</v>
      </c>
      <c r="P78" s="17">
        <f t="shared" si="69"/>
        <v>0</v>
      </c>
      <c r="Q78" s="14">
        <f t="shared" ca="1" si="59"/>
        <v>12.785695990000001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44407</v>
      </c>
      <c r="V78" s="3"/>
      <c r="W78" s="4"/>
      <c r="X78" s="106"/>
      <c r="Y78" s="107"/>
      <c r="Z78" s="109"/>
      <c r="AA78" s="110"/>
      <c r="AB78" s="113"/>
      <c r="AC78" s="113"/>
      <c r="AD78" s="111"/>
      <c r="AE78" s="113"/>
      <c r="AF78" s="106"/>
      <c r="AG78" s="112"/>
      <c r="AH78" s="107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00">
        <f t="shared" si="62"/>
        <v>44335</v>
      </c>
      <c r="B79" s="101">
        <f t="shared" ca="1" si="72"/>
        <v>1013.0193400000001</v>
      </c>
      <c r="C79" s="7">
        <f t="shared" si="63"/>
        <v>1000</v>
      </c>
      <c r="D79" s="81">
        <f t="shared" si="64"/>
        <v>44333</v>
      </c>
      <c r="E79" s="13">
        <f ca="1">IF(D79&lt;$B$1,VLOOKUP(D79,[1]DI!$A$4:$B$15000,2,FALSE),0)</f>
        <v>3.4000000000000002E-2</v>
      </c>
      <c r="F79" s="14">
        <f t="shared" ca="1" si="73"/>
        <v>1.00013269</v>
      </c>
      <c r="G79" s="14">
        <f ca="1">(TRUNC(PRODUCT($F$12:$F78),16))</f>
        <v>1.00639054831719</v>
      </c>
      <c r="H79" s="14">
        <f t="shared" si="74"/>
        <v>1</v>
      </c>
      <c r="I79" s="14">
        <f t="shared" ca="1" si="75"/>
        <v>1.0063905500000001</v>
      </c>
      <c r="J79" s="13">
        <f t="shared" si="65"/>
        <v>2.5000000000000001E-2</v>
      </c>
      <c r="K79" s="29">
        <f t="shared" si="66"/>
        <v>44236</v>
      </c>
      <c r="L79" s="2">
        <f t="shared" si="67"/>
        <v>67</v>
      </c>
      <c r="M79" s="17">
        <f t="shared" si="68"/>
        <v>67</v>
      </c>
      <c r="N79" s="12">
        <f t="shared" si="57"/>
        <v>1.0065866969999999</v>
      </c>
      <c r="O79" s="12">
        <f t="shared" ca="1" si="58"/>
        <v>1.01301934</v>
      </c>
      <c r="P79" s="17">
        <f t="shared" si="69"/>
        <v>0</v>
      </c>
      <c r="Q79" s="14">
        <f t="shared" ca="1" si="59"/>
        <v>13.01934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44407</v>
      </c>
      <c r="V79" s="3"/>
      <c r="W79" s="4"/>
      <c r="X79" s="106"/>
      <c r="Y79" s="107"/>
      <c r="Z79" s="109"/>
      <c r="AA79" s="110"/>
      <c r="AB79" s="113"/>
      <c r="AC79" s="113"/>
      <c r="AD79" s="111"/>
      <c r="AE79" s="113"/>
      <c r="AF79" s="106"/>
      <c r="AG79" s="112"/>
      <c r="AH79" s="107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00">
        <f t="shared" si="62"/>
        <v>44336</v>
      </c>
      <c r="B80" s="101">
        <f t="shared" ca="1" si="72"/>
        <v>1013.25303999</v>
      </c>
      <c r="C80" s="7">
        <f t="shared" si="63"/>
        <v>1000</v>
      </c>
      <c r="D80" s="81">
        <f t="shared" si="64"/>
        <v>44334</v>
      </c>
      <c r="E80" s="13">
        <f ca="1">IF(D80&lt;$B$1,VLOOKUP(D80,[1]DI!$A$4:$B$15000,2,FALSE),0)</f>
        <v>3.4000000000000002E-2</v>
      </c>
      <c r="F80" s="14">
        <f t="shared" ca="1" si="73"/>
        <v>1.00013269</v>
      </c>
      <c r="G80" s="14">
        <f ca="1">(TRUNC(PRODUCT($F$12:$F79),16))</f>
        <v>1.0065240862790401</v>
      </c>
      <c r="H80" s="14">
        <f t="shared" si="74"/>
        <v>1</v>
      </c>
      <c r="I80" s="14">
        <f t="shared" ca="1" si="75"/>
        <v>1.0065240900000001</v>
      </c>
      <c r="J80" s="13">
        <f t="shared" si="65"/>
        <v>2.5000000000000001E-2</v>
      </c>
      <c r="K80" s="29">
        <f t="shared" si="66"/>
        <v>44236</v>
      </c>
      <c r="L80" s="2">
        <f t="shared" si="67"/>
        <v>68</v>
      </c>
      <c r="M80" s="17">
        <f t="shared" si="68"/>
        <v>68</v>
      </c>
      <c r="N80" s="12">
        <f t="shared" si="57"/>
        <v>1.0066853339999999</v>
      </c>
      <c r="O80" s="12">
        <f t="shared" ca="1" si="58"/>
        <v>1.0132530399999999</v>
      </c>
      <c r="P80" s="17">
        <f t="shared" si="69"/>
        <v>0</v>
      </c>
      <c r="Q80" s="14">
        <f t="shared" ca="1" si="59"/>
        <v>13.25303999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44407</v>
      </c>
      <c r="V80" s="3"/>
      <c r="W80" s="4"/>
      <c r="X80" s="106"/>
      <c r="Y80" s="107"/>
      <c r="Z80" s="109"/>
      <c r="AA80" s="110"/>
      <c r="AB80" s="113"/>
      <c r="AC80" s="113"/>
      <c r="AD80" s="111"/>
      <c r="AE80" s="113"/>
      <c r="AF80" s="106"/>
      <c r="AG80" s="112"/>
      <c r="AH80" s="107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00">
        <f t="shared" si="62"/>
        <v>44337</v>
      </c>
      <c r="B81" s="101">
        <f t="shared" ca="1" si="72"/>
        <v>1013.4867850000001</v>
      </c>
      <c r="C81" s="7">
        <f t="shared" si="63"/>
        <v>1000</v>
      </c>
      <c r="D81" s="81">
        <f t="shared" si="64"/>
        <v>44335</v>
      </c>
      <c r="E81" s="13">
        <f ca="1">IF(D81&lt;$B$1,VLOOKUP(D81,[1]DI!$A$4:$B$15000,2,FALSE),0)</f>
        <v>3.4000000000000002E-2</v>
      </c>
      <c r="F81" s="14">
        <f t="shared" ca="1" si="73"/>
        <v>1.00013269</v>
      </c>
      <c r="G81" s="14">
        <f ca="1">(TRUNC(PRODUCT($F$12:$F80),16))</f>
        <v>1.0066576419600499</v>
      </c>
      <c r="H81" s="14">
        <f t="shared" si="74"/>
        <v>1</v>
      </c>
      <c r="I81" s="14">
        <f t="shared" ca="1" si="75"/>
        <v>1.00665764</v>
      </c>
      <c r="J81" s="13">
        <f t="shared" si="65"/>
        <v>2.5000000000000001E-2</v>
      </c>
      <c r="K81" s="29">
        <f t="shared" si="66"/>
        <v>44236</v>
      </c>
      <c r="L81" s="2">
        <f t="shared" si="67"/>
        <v>69</v>
      </c>
      <c r="M81" s="17">
        <f t="shared" si="68"/>
        <v>69</v>
      </c>
      <c r="N81" s="12">
        <f t="shared" si="57"/>
        <v>1.00678398</v>
      </c>
      <c r="O81" s="12">
        <f t="shared" ca="1" si="58"/>
        <v>1.013486785</v>
      </c>
      <c r="P81" s="17">
        <f t="shared" si="69"/>
        <v>0</v>
      </c>
      <c r="Q81" s="14">
        <f t="shared" ca="1" si="59"/>
        <v>13.486784999999999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44407</v>
      </c>
      <c r="V81" s="3"/>
      <c r="W81" s="4"/>
      <c r="X81" s="106"/>
      <c r="Y81" s="107"/>
      <c r="Z81" s="109"/>
      <c r="AA81" s="110"/>
      <c r="AB81" s="113"/>
      <c r="AC81" s="113"/>
      <c r="AD81" s="111"/>
      <c r="AE81" s="113"/>
      <c r="AF81" s="106"/>
      <c r="AG81" s="112"/>
      <c r="AH81" s="107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00">
        <f t="shared" si="62"/>
        <v>44340</v>
      </c>
      <c r="B82" s="101">
        <f t="shared" ca="1" si="72"/>
        <v>1013.720597</v>
      </c>
      <c r="C82" s="7">
        <f t="shared" si="63"/>
        <v>1000</v>
      </c>
      <c r="D82" s="81">
        <f t="shared" si="64"/>
        <v>44336</v>
      </c>
      <c r="E82" s="13">
        <f ca="1">IF(D82&lt;$B$1,VLOOKUP(D82,[1]DI!$A$4:$B$15000,2,FALSE),0)</f>
        <v>3.4000000000000002E-2</v>
      </c>
      <c r="F82" s="14">
        <f t="shared" ca="1" si="73"/>
        <v>1.00013269</v>
      </c>
      <c r="G82" s="14">
        <f ca="1">(TRUNC(PRODUCT($F$12:$F81),16))</f>
        <v>1.00679121536256</v>
      </c>
      <c r="H82" s="14">
        <f t="shared" si="74"/>
        <v>1</v>
      </c>
      <c r="I82" s="14">
        <f t="shared" ca="1" si="75"/>
        <v>1.00679122</v>
      </c>
      <c r="J82" s="13">
        <f t="shared" si="65"/>
        <v>2.5000000000000001E-2</v>
      </c>
      <c r="K82" s="29">
        <f t="shared" si="66"/>
        <v>44236</v>
      </c>
      <c r="L82" s="2">
        <f t="shared" si="67"/>
        <v>70</v>
      </c>
      <c r="M82" s="17">
        <f t="shared" si="68"/>
        <v>70</v>
      </c>
      <c r="N82" s="12">
        <f t="shared" si="57"/>
        <v>1.0068826360000001</v>
      </c>
      <c r="O82" s="12">
        <f t="shared" ca="1" si="58"/>
        <v>1.0137205970000001</v>
      </c>
      <c r="P82" s="17">
        <f t="shared" si="69"/>
        <v>0</v>
      </c>
      <c r="Q82" s="14">
        <f t="shared" ca="1" si="59"/>
        <v>13.720597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44407</v>
      </c>
      <c r="V82" s="3"/>
      <c r="W82" s="4"/>
      <c r="X82" s="106"/>
      <c r="Y82" s="107"/>
      <c r="Z82" s="109"/>
      <c r="AA82" s="110"/>
      <c r="AB82" s="113"/>
      <c r="AC82" s="113"/>
      <c r="AD82" s="111"/>
      <c r="AE82" s="113"/>
      <c r="AF82" s="106"/>
      <c r="AG82" s="112"/>
      <c r="AH82" s="107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00">
        <f t="shared" si="62"/>
        <v>44341</v>
      </c>
      <c r="B83" s="101">
        <f t="shared" ca="1" si="72"/>
        <v>1013.9544560000001</v>
      </c>
      <c r="C83" s="7">
        <f t="shared" si="63"/>
        <v>1000</v>
      </c>
      <c r="D83" s="81">
        <f t="shared" si="64"/>
        <v>44337</v>
      </c>
      <c r="E83" s="13">
        <f ca="1">IF(D83&lt;$B$1,VLOOKUP(D83,[1]DI!$A$4:$B$15000,2,FALSE),0)</f>
        <v>3.4000000000000002E-2</v>
      </c>
      <c r="F83" s="14">
        <f t="shared" ca="1" si="73"/>
        <v>1.00013269</v>
      </c>
      <c r="G83" s="14">
        <f ca="1">(TRUNC(PRODUCT($F$12:$F82),16))</f>
        <v>1.00692480648893</v>
      </c>
      <c r="H83" s="14">
        <f t="shared" si="74"/>
        <v>1</v>
      </c>
      <c r="I83" s="14">
        <f t="shared" ca="1" si="75"/>
        <v>1.0069248099999999</v>
      </c>
      <c r="J83" s="13">
        <f t="shared" si="65"/>
        <v>2.5000000000000001E-2</v>
      </c>
      <c r="K83" s="29">
        <f t="shared" si="66"/>
        <v>44236</v>
      </c>
      <c r="L83" s="2">
        <f t="shared" si="67"/>
        <v>71</v>
      </c>
      <c r="M83" s="17">
        <f t="shared" si="68"/>
        <v>71</v>
      </c>
      <c r="N83" s="12">
        <f t="shared" si="57"/>
        <v>1.006981302</v>
      </c>
      <c r="O83" s="12">
        <f t="shared" ca="1" si="58"/>
        <v>1.013954456</v>
      </c>
      <c r="P83" s="17">
        <f t="shared" si="69"/>
        <v>0</v>
      </c>
      <c r="Q83" s="14">
        <f t="shared" ca="1" si="59"/>
        <v>13.954456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44407</v>
      </c>
      <c r="V83" s="3"/>
      <c r="W83" s="4"/>
      <c r="X83" s="106"/>
      <c r="Y83" s="107"/>
      <c r="Z83" s="109"/>
      <c r="AA83" s="110"/>
      <c r="AB83" s="113"/>
      <c r="AC83" s="113"/>
      <c r="AD83" s="111"/>
      <c r="AE83" s="113"/>
      <c r="AF83" s="106"/>
      <c r="AG83" s="112"/>
      <c r="AH83" s="107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00">
        <f t="shared" si="62"/>
        <v>44342</v>
      </c>
      <c r="B84" s="101">
        <f t="shared" ca="1" si="72"/>
        <v>1014.18837099</v>
      </c>
      <c r="C84" s="7">
        <f t="shared" si="63"/>
        <v>1000</v>
      </c>
      <c r="D84" s="81">
        <f t="shared" si="64"/>
        <v>44340</v>
      </c>
      <c r="E84" s="13">
        <f ca="1">IF(D84&lt;$B$1,VLOOKUP(D84,[1]DI!$A$4:$B$15000,2,FALSE),0)</f>
        <v>3.4000000000000002E-2</v>
      </c>
      <c r="F84" s="14">
        <f t="shared" ca="1" si="73"/>
        <v>1.00013269</v>
      </c>
      <c r="G84" s="14">
        <f ca="1">(TRUNC(PRODUCT($F$12:$F83),16))</f>
        <v>1.0070584153415001</v>
      </c>
      <c r="H84" s="14">
        <f t="shared" si="74"/>
        <v>1</v>
      </c>
      <c r="I84" s="14">
        <f t="shared" ca="1" si="75"/>
        <v>1.0070584199999999</v>
      </c>
      <c r="J84" s="13">
        <f t="shared" si="65"/>
        <v>2.5000000000000001E-2</v>
      </c>
      <c r="K84" s="29">
        <f t="shared" si="66"/>
        <v>44236</v>
      </c>
      <c r="L84" s="2">
        <f t="shared" si="67"/>
        <v>72</v>
      </c>
      <c r="M84" s="17">
        <f t="shared" si="68"/>
        <v>72</v>
      </c>
      <c r="N84" s="12">
        <f t="shared" si="57"/>
        <v>1.0070799779999999</v>
      </c>
      <c r="O84" s="12">
        <f t="shared" ca="1" si="58"/>
        <v>1.0141883709999999</v>
      </c>
      <c r="P84" s="17">
        <f t="shared" si="69"/>
        <v>0</v>
      </c>
      <c r="Q84" s="14">
        <f t="shared" ca="1" si="59"/>
        <v>14.188370989999999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44407</v>
      </c>
      <c r="V84" s="3"/>
      <c r="W84" s="4"/>
      <c r="X84" s="106"/>
      <c r="Y84" s="107"/>
      <c r="Z84" s="109"/>
      <c r="AA84" s="110"/>
      <c r="AB84" s="113"/>
      <c r="AC84" s="113"/>
      <c r="AD84" s="111"/>
      <c r="AE84" s="113"/>
      <c r="AF84" s="106"/>
      <c r="AG84" s="112"/>
      <c r="AH84" s="107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00">
        <f t="shared" si="62"/>
        <v>44343</v>
      </c>
      <c r="B85" s="101">
        <f t="shared" ca="1" si="72"/>
        <v>1014.422332</v>
      </c>
      <c r="C85" s="7">
        <f t="shared" si="63"/>
        <v>1000</v>
      </c>
      <c r="D85" s="81">
        <f t="shared" si="64"/>
        <v>44341</v>
      </c>
      <c r="E85" s="13">
        <f ca="1">IF(D85&lt;$B$1,VLOOKUP(D85,[1]DI!$A$4:$B$15000,2,FALSE),0)</f>
        <v>3.4000000000000002E-2</v>
      </c>
      <c r="F85" s="14">
        <f t="shared" ca="1" si="73"/>
        <v>1.00013269</v>
      </c>
      <c r="G85" s="14">
        <f ca="1">(TRUNC(PRODUCT($F$12:$F84),16))</f>
        <v>1.0071920419226399</v>
      </c>
      <c r="H85" s="14">
        <f t="shared" si="74"/>
        <v>1</v>
      </c>
      <c r="I85" s="14">
        <f t="shared" ca="1" si="75"/>
        <v>1.0071920400000001</v>
      </c>
      <c r="J85" s="13">
        <f t="shared" si="65"/>
        <v>2.5000000000000001E-2</v>
      </c>
      <c r="K85" s="29">
        <f t="shared" si="66"/>
        <v>44236</v>
      </c>
      <c r="L85" s="2">
        <f t="shared" si="67"/>
        <v>73</v>
      </c>
      <c r="M85" s="17">
        <f t="shared" si="68"/>
        <v>73</v>
      </c>
      <c r="N85" s="12">
        <f t="shared" si="57"/>
        <v>1.0071786629999999</v>
      </c>
      <c r="O85" s="12">
        <f t="shared" ca="1" si="58"/>
        <v>1.0144223320000001</v>
      </c>
      <c r="P85" s="17">
        <f t="shared" si="69"/>
        <v>0</v>
      </c>
      <c r="Q85" s="14">
        <f t="shared" ca="1" si="59"/>
        <v>14.422332000000001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44407</v>
      </c>
      <c r="V85" s="3"/>
      <c r="W85" s="4"/>
      <c r="X85" s="106"/>
      <c r="Y85" s="107"/>
      <c r="Z85" s="109"/>
      <c r="AA85" s="110"/>
      <c r="AB85" s="113"/>
      <c r="AC85" s="113"/>
      <c r="AD85" s="111"/>
      <c r="AE85" s="113"/>
      <c r="AF85" s="106"/>
      <c r="AG85" s="112"/>
      <c r="AH85" s="107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00">
        <f t="shared" si="62"/>
        <v>44344</v>
      </c>
      <c r="B86" s="101">
        <f t="shared" ca="1" si="72"/>
        <v>1014.656359</v>
      </c>
      <c r="C86" s="7">
        <f t="shared" si="63"/>
        <v>1000</v>
      </c>
      <c r="D86" s="81">
        <f t="shared" si="64"/>
        <v>44342</v>
      </c>
      <c r="E86" s="13">
        <f ca="1">IF(D86&lt;$B$1,VLOOKUP(D86,[1]DI!$A$4:$B$15000,2,FALSE),0)</f>
        <v>3.4000000000000002E-2</v>
      </c>
      <c r="F86" s="14">
        <f t="shared" ca="1" si="73"/>
        <v>1.00013269</v>
      </c>
      <c r="G86" s="14">
        <f ca="1">(TRUNC(PRODUCT($F$12:$F85),16))</f>
        <v>1.00732568623468</v>
      </c>
      <c r="H86" s="14">
        <f t="shared" si="74"/>
        <v>1</v>
      </c>
      <c r="I86" s="14">
        <f t="shared" ca="1" si="75"/>
        <v>1.0073256900000001</v>
      </c>
      <c r="J86" s="13">
        <f t="shared" si="65"/>
        <v>2.5000000000000001E-2</v>
      </c>
      <c r="K86" s="29">
        <f t="shared" si="66"/>
        <v>44236</v>
      </c>
      <c r="L86" s="2">
        <f t="shared" si="67"/>
        <v>74</v>
      </c>
      <c r="M86" s="17">
        <f t="shared" si="68"/>
        <v>74</v>
      </c>
      <c r="N86" s="12">
        <f t="shared" si="57"/>
        <v>1.007277357</v>
      </c>
      <c r="O86" s="12">
        <f t="shared" ca="1" si="58"/>
        <v>1.014656359</v>
      </c>
      <c r="P86" s="17">
        <f t="shared" si="69"/>
        <v>0</v>
      </c>
      <c r="Q86" s="14">
        <f t="shared" ca="1" si="59"/>
        <v>14.656359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44407</v>
      </c>
      <c r="V86" s="3"/>
      <c r="W86" s="4"/>
      <c r="X86" s="106"/>
      <c r="Y86" s="107"/>
      <c r="Z86" s="109"/>
      <c r="AA86" s="110"/>
      <c r="AB86" s="113"/>
      <c r="AC86" s="113"/>
      <c r="AD86" s="111"/>
      <c r="AE86" s="113"/>
      <c r="AF86" s="106"/>
      <c r="AG86" s="112"/>
      <c r="AH86" s="107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00">
        <f t="shared" si="62"/>
        <v>44347</v>
      </c>
      <c r="B87" s="101">
        <f t="shared" ca="1" si="72"/>
        <v>1014.89043299</v>
      </c>
      <c r="C87" s="7">
        <f t="shared" si="63"/>
        <v>1000</v>
      </c>
      <c r="D87" s="81">
        <f t="shared" si="64"/>
        <v>44343</v>
      </c>
      <c r="E87" s="13">
        <f ca="1">IF(D87&lt;$B$1,VLOOKUP(D87,[1]DI!$A$4:$B$15000,2,FALSE),0)</f>
        <v>3.4000000000000002E-2</v>
      </c>
      <c r="F87" s="14">
        <f t="shared" ca="1" si="73"/>
        <v>1.00013269</v>
      </c>
      <c r="G87" s="14">
        <f ca="1">(TRUNC(PRODUCT($F$12:$F86),16))</f>
        <v>1.0074593482799801</v>
      </c>
      <c r="H87" s="14">
        <f t="shared" si="74"/>
        <v>1</v>
      </c>
      <c r="I87" s="14">
        <f t="shared" ca="1" si="75"/>
        <v>1.00745935</v>
      </c>
      <c r="J87" s="13">
        <f t="shared" si="65"/>
        <v>2.5000000000000001E-2</v>
      </c>
      <c r="K87" s="29">
        <f t="shared" si="66"/>
        <v>44236</v>
      </c>
      <c r="L87" s="2">
        <f t="shared" si="67"/>
        <v>75</v>
      </c>
      <c r="M87" s="17">
        <f t="shared" si="68"/>
        <v>75</v>
      </c>
      <c r="N87" s="12">
        <f t="shared" si="57"/>
        <v>1.0073760620000001</v>
      </c>
      <c r="O87" s="12">
        <f t="shared" ca="1" si="58"/>
        <v>1.0148904329999999</v>
      </c>
      <c r="P87" s="17">
        <f t="shared" si="69"/>
        <v>0</v>
      </c>
      <c r="Q87" s="14">
        <f t="shared" ca="1" si="59"/>
        <v>14.890432990000001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44407</v>
      </c>
      <c r="V87" s="3"/>
      <c r="W87" s="4"/>
      <c r="X87" s="106"/>
      <c r="Y87" s="107"/>
      <c r="Z87" s="109"/>
      <c r="AA87" s="110"/>
      <c r="AB87" s="113"/>
      <c r="AC87" s="113"/>
      <c r="AD87" s="111"/>
      <c r="AE87" s="113"/>
      <c r="AF87" s="106"/>
      <c r="AG87" s="112"/>
      <c r="AH87" s="107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00">
        <f t="shared" si="62"/>
        <v>44348</v>
      </c>
      <c r="B88" s="101">
        <f t="shared" ca="1" si="72"/>
        <v>1015.124562</v>
      </c>
      <c r="C88" s="7">
        <f t="shared" si="63"/>
        <v>1000</v>
      </c>
      <c r="D88" s="81">
        <f t="shared" si="64"/>
        <v>44344</v>
      </c>
      <c r="E88" s="13">
        <f ca="1">IF(D88&lt;$B$1,VLOOKUP(D88,[1]DI!$A$4:$B$15000,2,FALSE),0)</f>
        <v>3.4000000000000002E-2</v>
      </c>
      <c r="F88" s="14">
        <f t="shared" ca="1" si="73"/>
        <v>1.00013269</v>
      </c>
      <c r="G88" s="14">
        <f ca="1">(TRUNC(PRODUCT($F$12:$F87),16))</f>
        <v>1.00759302806091</v>
      </c>
      <c r="H88" s="14">
        <f t="shared" si="74"/>
        <v>1</v>
      </c>
      <c r="I88" s="14">
        <f t="shared" ca="1" si="75"/>
        <v>1.00759303</v>
      </c>
      <c r="J88" s="13">
        <f t="shared" si="65"/>
        <v>2.5000000000000001E-2</v>
      </c>
      <c r="K88" s="29">
        <f t="shared" si="66"/>
        <v>44236</v>
      </c>
      <c r="L88" s="2">
        <f t="shared" si="67"/>
        <v>76</v>
      </c>
      <c r="M88" s="17">
        <f t="shared" si="68"/>
        <v>76</v>
      </c>
      <c r="N88" s="12">
        <f t="shared" si="57"/>
        <v>1.007474776</v>
      </c>
      <c r="O88" s="12">
        <f t="shared" ca="1" si="58"/>
        <v>1.015124562</v>
      </c>
      <c r="P88" s="17">
        <f t="shared" si="69"/>
        <v>0</v>
      </c>
      <c r="Q88" s="14">
        <f t="shared" ca="1" si="59"/>
        <v>15.124561999999999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44407</v>
      </c>
      <c r="V88" s="3"/>
      <c r="W88" s="4"/>
      <c r="X88" s="106"/>
      <c r="Y88" s="107"/>
      <c r="Z88" s="109"/>
      <c r="AA88" s="110"/>
      <c r="AB88" s="113"/>
      <c r="AC88" s="113"/>
      <c r="AD88" s="111"/>
      <c r="AE88" s="113"/>
      <c r="AF88" s="106"/>
      <c r="AG88" s="112"/>
      <c r="AH88" s="107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00">
        <f t="shared" si="62"/>
        <v>44349</v>
      </c>
      <c r="B89" s="101">
        <f t="shared" ca="1" si="72"/>
        <v>1015.35874799</v>
      </c>
      <c r="C89" s="7">
        <f t="shared" si="63"/>
        <v>1000</v>
      </c>
      <c r="D89" s="81">
        <f t="shared" si="64"/>
        <v>44347</v>
      </c>
      <c r="E89" s="13">
        <f ca="1">IF(D89&lt;$B$1,VLOOKUP(D89,[1]DI!$A$4:$B$15000,2,FALSE),0)</f>
        <v>3.4000000000000002E-2</v>
      </c>
      <c r="F89" s="14">
        <f t="shared" ca="1" si="73"/>
        <v>1.00013269</v>
      </c>
      <c r="G89" s="14">
        <f ca="1">(TRUNC(PRODUCT($F$12:$F88),16))</f>
        <v>1.0077267255797999</v>
      </c>
      <c r="H89" s="14">
        <f t="shared" si="74"/>
        <v>1</v>
      </c>
      <c r="I89" s="14">
        <f t="shared" ca="1" si="75"/>
        <v>1.0077267299999999</v>
      </c>
      <c r="J89" s="13">
        <f t="shared" si="65"/>
        <v>2.5000000000000001E-2</v>
      </c>
      <c r="K89" s="29">
        <f t="shared" si="66"/>
        <v>44236</v>
      </c>
      <c r="L89" s="2">
        <f t="shared" si="67"/>
        <v>77</v>
      </c>
      <c r="M89" s="17">
        <f t="shared" si="68"/>
        <v>77</v>
      </c>
      <c r="N89" s="12">
        <f t="shared" si="57"/>
        <v>1.0075734999999999</v>
      </c>
      <c r="O89" s="12">
        <f t="shared" ca="1" si="58"/>
        <v>1.0153587479999999</v>
      </c>
      <c r="P89" s="17">
        <f t="shared" si="69"/>
        <v>0</v>
      </c>
      <c r="Q89" s="14">
        <f t="shared" ca="1" si="59"/>
        <v>15.358747989999999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44407</v>
      </c>
      <c r="V89" s="3"/>
      <c r="W89" s="4"/>
      <c r="X89" s="106"/>
      <c r="Y89" s="107"/>
      <c r="Z89" s="109"/>
      <c r="AA89" s="110"/>
      <c r="AB89" s="113"/>
      <c r="AC89" s="113"/>
      <c r="AD89" s="111"/>
      <c r="AE89" s="113"/>
      <c r="AF89" s="106"/>
      <c r="AG89" s="112"/>
      <c r="AH89" s="107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00">
        <f t="shared" si="62"/>
        <v>44351</v>
      </c>
      <c r="B90" s="101">
        <f t="shared" ca="1" si="72"/>
        <v>1015.59298</v>
      </c>
      <c r="C90" s="7">
        <f t="shared" si="63"/>
        <v>1000</v>
      </c>
      <c r="D90" s="81">
        <f t="shared" si="64"/>
        <v>44348</v>
      </c>
      <c r="E90" s="13">
        <f ca="1">IF(D90&lt;$B$1,VLOOKUP(D90,[1]DI!$A$4:$B$15000,2,FALSE),0)</f>
        <v>3.4000000000000002E-2</v>
      </c>
      <c r="F90" s="14">
        <f t="shared" ca="1" si="73"/>
        <v>1.00013269</v>
      </c>
      <c r="G90" s="14">
        <f ca="1">(TRUNC(PRODUCT($F$12:$F89),16))</f>
        <v>1.0078604408390199</v>
      </c>
      <c r="H90" s="14">
        <f t="shared" si="74"/>
        <v>1</v>
      </c>
      <c r="I90" s="14">
        <f t="shared" ca="1" si="75"/>
        <v>1.00786044</v>
      </c>
      <c r="J90" s="13">
        <f t="shared" si="65"/>
        <v>2.5000000000000001E-2</v>
      </c>
      <c r="K90" s="29">
        <f t="shared" si="66"/>
        <v>44236</v>
      </c>
      <c r="L90" s="2">
        <f t="shared" si="67"/>
        <v>78</v>
      </c>
      <c r="M90" s="17">
        <f t="shared" si="68"/>
        <v>78</v>
      </c>
      <c r="N90" s="12">
        <f t="shared" si="57"/>
        <v>1.0076722330000001</v>
      </c>
      <c r="O90" s="12">
        <f t="shared" ca="1" si="58"/>
        <v>1.0155929800000001</v>
      </c>
      <c r="P90" s="17">
        <f t="shared" si="69"/>
        <v>0</v>
      </c>
      <c r="Q90" s="14">
        <f t="shared" ca="1" si="59"/>
        <v>15.592980000000001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44407</v>
      </c>
      <c r="V90" s="3"/>
      <c r="W90" s="4"/>
      <c r="X90" s="106"/>
      <c r="Y90" s="107"/>
      <c r="Z90" s="109"/>
      <c r="AA90" s="110"/>
      <c r="AB90" s="113"/>
      <c r="AC90" s="113"/>
      <c r="AD90" s="111"/>
      <c r="AE90" s="113"/>
      <c r="AF90" s="106"/>
      <c r="AG90" s="112"/>
      <c r="AH90" s="107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00">
        <f t="shared" si="62"/>
        <v>44354</v>
      </c>
      <c r="B91" s="101">
        <f t="shared" ca="1" si="72"/>
        <v>1015.82726999</v>
      </c>
      <c r="C91" s="7">
        <f t="shared" si="63"/>
        <v>1000</v>
      </c>
      <c r="D91" s="81">
        <f t="shared" si="64"/>
        <v>44349</v>
      </c>
      <c r="E91" s="13">
        <f ca="1">IF(D91&lt;$B$1,VLOOKUP(D91,[1]DI!$A$4:$B$15000,2,FALSE),0)</f>
        <v>3.4000000000000002E-2</v>
      </c>
      <c r="F91" s="14">
        <f t="shared" ca="1" si="73"/>
        <v>1.00013269</v>
      </c>
      <c r="G91" s="14">
        <f ca="1">(TRUNC(PRODUCT($F$12:$F90),16))</f>
        <v>1.0079941738409099</v>
      </c>
      <c r="H91" s="14">
        <f t="shared" si="74"/>
        <v>1</v>
      </c>
      <c r="I91" s="14">
        <f t="shared" ca="1" si="75"/>
        <v>1.0079941699999999</v>
      </c>
      <c r="J91" s="13">
        <f t="shared" si="65"/>
        <v>2.5000000000000001E-2</v>
      </c>
      <c r="K91" s="29">
        <f t="shared" si="66"/>
        <v>44236</v>
      </c>
      <c r="L91" s="2">
        <f t="shared" si="67"/>
        <v>79</v>
      </c>
      <c r="M91" s="17">
        <f t="shared" si="68"/>
        <v>79</v>
      </c>
      <c r="N91" s="12">
        <f t="shared" si="57"/>
        <v>1.0077709770000001</v>
      </c>
      <c r="O91" s="12">
        <f t="shared" ca="1" si="58"/>
        <v>1.0158272699999999</v>
      </c>
      <c r="P91" s="17">
        <f t="shared" si="69"/>
        <v>0</v>
      </c>
      <c r="Q91" s="14">
        <f t="shared" ca="1" si="59"/>
        <v>15.82726999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44407</v>
      </c>
      <c r="V91" s="3"/>
      <c r="W91" s="4"/>
      <c r="X91" s="106"/>
      <c r="Y91" s="107"/>
      <c r="Z91" s="109"/>
      <c r="AA91" s="110"/>
      <c r="AB91" s="113"/>
      <c r="AC91" s="113"/>
      <c r="AD91" s="111"/>
      <c r="AE91" s="113"/>
      <c r="AF91" s="106"/>
      <c r="AG91" s="112"/>
      <c r="AH91" s="107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00">
        <f t="shared" si="62"/>
        <v>44355</v>
      </c>
      <c r="B92" s="101">
        <f t="shared" ca="1" si="72"/>
        <v>1016.061614</v>
      </c>
      <c r="C92" s="7">
        <f t="shared" si="63"/>
        <v>1000</v>
      </c>
      <c r="D92" s="81">
        <f t="shared" si="64"/>
        <v>44351</v>
      </c>
      <c r="E92" s="13">
        <f ca="1">IF(D92&lt;$B$1,VLOOKUP(D92,[1]DI!$A$4:$B$15000,2,FALSE),0)</f>
        <v>3.4000000000000002E-2</v>
      </c>
      <c r="F92" s="14">
        <f t="shared" ca="1" si="73"/>
        <v>1.00013269</v>
      </c>
      <c r="G92" s="14">
        <f ca="1">(TRUNC(PRODUCT($F$12:$F91),16))</f>
        <v>1.0081279245878401</v>
      </c>
      <c r="H92" s="14">
        <f t="shared" si="74"/>
        <v>1</v>
      </c>
      <c r="I92" s="14">
        <f t="shared" ca="1" si="75"/>
        <v>1.00812792</v>
      </c>
      <c r="J92" s="13">
        <f t="shared" si="65"/>
        <v>2.5000000000000001E-2</v>
      </c>
      <c r="K92" s="29">
        <f t="shared" si="66"/>
        <v>44236</v>
      </c>
      <c r="L92" s="2">
        <f t="shared" si="67"/>
        <v>80</v>
      </c>
      <c r="M92" s="17">
        <f t="shared" si="68"/>
        <v>80</v>
      </c>
      <c r="N92" s="12">
        <f t="shared" si="57"/>
        <v>1.007869729</v>
      </c>
      <c r="O92" s="12">
        <f t="shared" ca="1" si="58"/>
        <v>1.0160616140000001</v>
      </c>
      <c r="P92" s="17">
        <f t="shared" si="69"/>
        <v>0</v>
      </c>
      <c r="Q92" s="14">
        <f t="shared" ca="1" si="59"/>
        <v>16.061613999999999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44407</v>
      </c>
      <c r="V92" s="3"/>
      <c r="W92" s="4"/>
      <c r="X92" s="106"/>
      <c r="Y92" s="107"/>
      <c r="Z92" s="109"/>
      <c r="AA92" s="110"/>
      <c r="AB92" s="113"/>
      <c r="AC92" s="113"/>
      <c r="AD92" s="111"/>
      <c r="AE92" s="113"/>
      <c r="AF92" s="106"/>
      <c r="AG92" s="112"/>
      <c r="AH92" s="107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00">
        <f t="shared" si="62"/>
        <v>44356</v>
      </c>
      <c r="B93" s="101">
        <f t="shared" ca="1" si="72"/>
        <v>1016.296015</v>
      </c>
      <c r="C93" s="7">
        <f t="shared" si="63"/>
        <v>1000</v>
      </c>
      <c r="D93" s="81">
        <f t="shared" si="64"/>
        <v>44354</v>
      </c>
      <c r="E93" s="13">
        <f ca="1">IF(D93&lt;$B$1,VLOOKUP(D93,[1]DI!$A$4:$B$15000,2,FALSE),0)</f>
        <v>3.4000000000000002E-2</v>
      </c>
      <c r="F93" s="14">
        <f t="shared" ca="1" si="73"/>
        <v>1.00013269</v>
      </c>
      <c r="G93" s="14">
        <f ca="1">(TRUNC(PRODUCT($F$12:$F92),16))</f>
        <v>1.00826169308215</v>
      </c>
      <c r="H93" s="14">
        <f t="shared" si="74"/>
        <v>1</v>
      </c>
      <c r="I93" s="14">
        <f t="shared" ca="1" si="75"/>
        <v>1.0082616900000001</v>
      </c>
      <c r="J93" s="13">
        <f t="shared" si="65"/>
        <v>2.5000000000000001E-2</v>
      </c>
      <c r="K93" s="29">
        <f t="shared" si="66"/>
        <v>44236</v>
      </c>
      <c r="L93" s="2">
        <f t="shared" si="67"/>
        <v>81</v>
      </c>
      <c r="M93" s="17">
        <f t="shared" si="68"/>
        <v>81</v>
      </c>
      <c r="N93" s="12">
        <f t="shared" si="57"/>
        <v>1.007968492</v>
      </c>
      <c r="O93" s="12">
        <f t="shared" ca="1" si="58"/>
        <v>1.016296015</v>
      </c>
      <c r="P93" s="17">
        <f t="shared" si="69"/>
        <v>0</v>
      </c>
      <c r="Q93" s="14">
        <f t="shared" ca="1" si="59"/>
        <v>16.296015000000001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44407</v>
      </c>
      <c r="V93" s="3"/>
      <c r="W93" s="4"/>
      <c r="X93" s="106"/>
      <c r="Y93" s="107"/>
      <c r="Z93" s="109"/>
      <c r="AA93" s="110"/>
      <c r="AB93" s="113"/>
      <c r="AC93" s="113"/>
      <c r="AD93" s="111"/>
      <c r="AE93" s="113"/>
      <c r="AF93" s="106"/>
      <c r="AG93" s="112"/>
      <c r="AH93" s="107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00">
        <f t="shared" si="62"/>
        <v>44357</v>
      </c>
      <c r="B94" s="101">
        <f t="shared" ca="1" si="72"/>
        <v>1016.530473</v>
      </c>
      <c r="C94" s="7">
        <f t="shared" si="63"/>
        <v>1000</v>
      </c>
      <c r="D94" s="81">
        <f t="shared" si="64"/>
        <v>44355</v>
      </c>
      <c r="E94" s="13">
        <f ca="1">IF(D94&lt;$B$1,VLOOKUP(D94,[1]DI!$A$4:$B$15000,2,FALSE),0)</f>
        <v>3.4000000000000002E-2</v>
      </c>
      <c r="F94" s="14">
        <f t="shared" ca="1" si="73"/>
        <v>1.00013269</v>
      </c>
      <c r="G94" s="14">
        <f ca="1">(TRUNC(PRODUCT($F$12:$F93),16))</f>
        <v>1.00839547932621</v>
      </c>
      <c r="H94" s="14">
        <f t="shared" si="74"/>
        <v>1</v>
      </c>
      <c r="I94" s="14">
        <f t="shared" ca="1" si="75"/>
        <v>1.0083954799999999</v>
      </c>
      <c r="J94" s="13">
        <f t="shared" si="65"/>
        <v>2.5000000000000001E-2</v>
      </c>
      <c r="K94" s="29">
        <f t="shared" si="66"/>
        <v>44236</v>
      </c>
      <c r="L94" s="2">
        <f t="shared" si="67"/>
        <v>82</v>
      </c>
      <c r="M94" s="17">
        <f t="shared" si="68"/>
        <v>82</v>
      </c>
      <c r="N94" s="12">
        <f t="shared" si="57"/>
        <v>1.0080672639999999</v>
      </c>
      <c r="O94" s="12">
        <f t="shared" ca="1" si="58"/>
        <v>1.016530473</v>
      </c>
      <c r="P94" s="17">
        <f t="shared" si="69"/>
        <v>0</v>
      </c>
      <c r="Q94" s="14">
        <f t="shared" ca="1" si="59"/>
        <v>16.530473000000001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44407</v>
      </c>
      <c r="V94" s="3"/>
      <c r="W94" s="4"/>
      <c r="X94" s="106"/>
      <c r="Y94" s="107"/>
      <c r="Z94" s="109"/>
      <c r="AA94" s="110"/>
      <c r="AB94" s="113"/>
      <c r="AC94" s="113"/>
      <c r="AD94" s="111"/>
      <c r="AE94" s="113"/>
      <c r="AF94" s="106"/>
      <c r="AG94" s="112"/>
      <c r="AH94" s="107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00">
        <f t="shared" si="62"/>
        <v>44358</v>
      </c>
      <c r="B95" s="101">
        <f t="shared" ca="1" si="72"/>
        <v>1016.76497599</v>
      </c>
      <c r="C95" s="7">
        <f t="shared" si="63"/>
        <v>1000</v>
      </c>
      <c r="D95" s="81">
        <f t="shared" si="64"/>
        <v>44356</v>
      </c>
      <c r="E95" s="13">
        <f ca="1">IF(D95&lt;$B$1,VLOOKUP(D95,[1]DI!$A$4:$B$15000,2,FALSE),0)</f>
        <v>3.4000000000000002E-2</v>
      </c>
      <c r="F95" s="14">
        <f t="shared" ca="1" si="73"/>
        <v>1.00013269</v>
      </c>
      <c r="G95" s="14">
        <f ca="1">(TRUNC(PRODUCT($F$12:$F94),16))</f>
        <v>1.00852928332236</v>
      </c>
      <c r="H95" s="14">
        <f t="shared" si="74"/>
        <v>1</v>
      </c>
      <c r="I95" s="14">
        <f t="shared" ca="1" si="75"/>
        <v>1.0085292800000001</v>
      </c>
      <c r="J95" s="13">
        <f t="shared" si="65"/>
        <v>2.5000000000000001E-2</v>
      </c>
      <c r="K95" s="29">
        <f t="shared" si="66"/>
        <v>44236</v>
      </c>
      <c r="L95" s="2">
        <f t="shared" si="67"/>
        <v>83</v>
      </c>
      <c r="M95" s="17">
        <f t="shared" si="68"/>
        <v>83</v>
      </c>
      <c r="N95" s="12">
        <f t="shared" si="57"/>
        <v>1.0081660459999999</v>
      </c>
      <c r="O95" s="12">
        <f t="shared" ca="1" si="58"/>
        <v>1.0167649759999999</v>
      </c>
      <c r="P95" s="17">
        <f t="shared" si="69"/>
        <v>0</v>
      </c>
      <c r="Q95" s="14">
        <f t="shared" ca="1" si="59"/>
        <v>16.76497599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44407</v>
      </c>
      <c r="V95" s="3"/>
      <c r="W95" s="4"/>
      <c r="X95" s="106"/>
      <c r="Y95" s="107"/>
      <c r="Z95" s="109"/>
      <c r="AA95" s="110"/>
      <c r="AB95" s="113"/>
      <c r="AC95" s="113"/>
      <c r="AD95" s="111"/>
      <c r="AE95" s="113"/>
      <c r="AF95" s="106"/>
      <c r="AG95" s="112"/>
      <c r="AH95" s="107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00">
        <f t="shared" si="62"/>
        <v>44361</v>
      </c>
      <c r="B96" s="101">
        <f t="shared" ca="1" si="72"/>
        <v>1016.999547</v>
      </c>
      <c r="C96" s="7">
        <f t="shared" si="63"/>
        <v>1000</v>
      </c>
      <c r="D96" s="81">
        <f t="shared" si="64"/>
        <v>44357</v>
      </c>
      <c r="E96" s="13">
        <f ca="1">IF(D96&lt;$B$1,VLOOKUP(D96,[1]DI!$A$4:$B$15000,2,FALSE),0)</f>
        <v>3.4000000000000002E-2</v>
      </c>
      <c r="F96" s="14">
        <f t="shared" ca="1" si="73"/>
        <v>1.00013269</v>
      </c>
      <c r="G96" s="14">
        <f ca="1">(TRUNC(PRODUCT($F$12:$F95),16))</f>
        <v>1.00866310507297</v>
      </c>
      <c r="H96" s="14">
        <f t="shared" si="74"/>
        <v>1</v>
      </c>
      <c r="I96" s="14">
        <f t="shared" ca="1" si="75"/>
        <v>1.0086631100000001</v>
      </c>
      <c r="J96" s="13">
        <f t="shared" si="65"/>
        <v>2.5000000000000001E-2</v>
      </c>
      <c r="K96" s="29">
        <f t="shared" si="66"/>
        <v>44236</v>
      </c>
      <c r="L96" s="2">
        <f t="shared" si="67"/>
        <v>84</v>
      </c>
      <c r="M96" s="17">
        <f t="shared" si="68"/>
        <v>84</v>
      </c>
      <c r="N96" s="12">
        <f t="shared" si="57"/>
        <v>1.0082648380000001</v>
      </c>
      <c r="O96" s="12">
        <f t="shared" ca="1" si="58"/>
        <v>1.0169995469999999</v>
      </c>
      <c r="P96" s="17">
        <f t="shared" si="69"/>
        <v>0</v>
      </c>
      <c r="Q96" s="14">
        <f t="shared" ca="1" si="59"/>
        <v>16.999547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44407</v>
      </c>
      <c r="V96" s="3"/>
      <c r="W96" s="4"/>
      <c r="X96" s="106"/>
      <c r="Y96" s="107"/>
      <c r="Z96" s="109"/>
      <c r="AA96" s="110"/>
      <c r="AB96" s="113"/>
      <c r="AC96" s="113"/>
      <c r="AD96" s="111"/>
      <c r="AE96" s="113"/>
      <c r="AF96" s="106"/>
      <c r="AG96" s="112"/>
      <c r="AH96" s="107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00">
        <f t="shared" si="62"/>
        <v>44362</v>
      </c>
      <c r="B97" s="101">
        <f t="shared" ca="1" si="72"/>
        <v>1017.234153</v>
      </c>
      <c r="C97" s="7">
        <f t="shared" si="63"/>
        <v>1000</v>
      </c>
      <c r="D97" s="81">
        <f t="shared" si="64"/>
        <v>44358</v>
      </c>
      <c r="E97" s="13">
        <f ca="1">IF(D97&lt;$B$1,VLOOKUP(D97,[1]DI!$A$4:$B$15000,2,FALSE),0)</f>
        <v>3.4000000000000002E-2</v>
      </c>
      <c r="F97" s="14">
        <f t="shared" ca="1" si="73"/>
        <v>1.00013269</v>
      </c>
      <c r="G97" s="14">
        <f ca="1">(TRUNC(PRODUCT($F$12:$F96),16))</f>
        <v>1.0087969445803799</v>
      </c>
      <c r="H97" s="14">
        <f t="shared" si="74"/>
        <v>1</v>
      </c>
      <c r="I97" s="14">
        <f t="shared" ca="1" si="75"/>
        <v>1.0087969400000001</v>
      </c>
      <c r="J97" s="13">
        <f t="shared" si="65"/>
        <v>2.5000000000000001E-2</v>
      </c>
      <c r="K97" s="29">
        <f t="shared" si="66"/>
        <v>44236</v>
      </c>
      <c r="L97" s="2">
        <f t="shared" si="67"/>
        <v>85</v>
      </c>
      <c r="M97" s="17">
        <f t="shared" si="68"/>
        <v>85</v>
      </c>
      <c r="N97" s="12">
        <f t="shared" si="57"/>
        <v>1.0083636389999999</v>
      </c>
      <c r="O97" s="12">
        <f t="shared" ca="1" si="58"/>
        <v>1.017234153</v>
      </c>
      <c r="P97" s="17">
        <f t="shared" si="69"/>
        <v>0</v>
      </c>
      <c r="Q97" s="14">
        <f t="shared" ca="1" si="59"/>
        <v>17.234152999999999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44407</v>
      </c>
      <c r="V97" s="3"/>
      <c r="W97" s="4"/>
      <c r="X97" s="106"/>
      <c r="Y97" s="107"/>
      <c r="Z97" s="109"/>
      <c r="AA97" s="110"/>
      <c r="AB97" s="109"/>
      <c r="AC97" s="114"/>
      <c r="AD97" s="115"/>
      <c r="AE97" s="109"/>
      <c r="AF97" s="106"/>
      <c r="AG97" s="112"/>
      <c r="AH97" s="116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00">
        <f t="shared" si="62"/>
        <v>44363</v>
      </c>
      <c r="B98" s="101">
        <f t="shared" ca="1" si="72"/>
        <v>1017.468826</v>
      </c>
      <c r="C98" s="7">
        <f t="shared" si="63"/>
        <v>1000</v>
      </c>
      <c r="D98" s="81">
        <f t="shared" si="64"/>
        <v>44361</v>
      </c>
      <c r="E98" s="13">
        <f ca="1">IF(D98&lt;$B$1,VLOOKUP(D98,[1]DI!$A$4:$B$15000,2,FALSE),0)</f>
        <v>3.4000000000000002E-2</v>
      </c>
      <c r="F98" s="14">
        <f t="shared" ca="1" si="73"/>
        <v>1.00013269</v>
      </c>
      <c r="G98" s="14">
        <f ca="1">(TRUNC(PRODUCT($F$12:$F97),16))</f>
        <v>1.0089308018469501</v>
      </c>
      <c r="H98" s="14">
        <f t="shared" si="74"/>
        <v>1</v>
      </c>
      <c r="I98" s="14">
        <f t="shared" ca="1" si="75"/>
        <v>1.0089307999999999</v>
      </c>
      <c r="J98" s="13">
        <f t="shared" si="65"/>
        <v>2.5000000000000001E-2</v>
      </c>
      <c r="K98" s="29">
        <f t="shared" si="66"/>
        <v>44236</v>
      </c>
      <c r="L98" s="2">
        <f t="shared" si="67"/>
        <v>86</v>
      </c>
      <c r="M98" s="17">
        <f t="shared" si="68"/>
        <v>86</v>
      </c>
      <c r="N98" s="12">
        <f t="shared" si="57"/>
        <v>1.0084624499999999</v>
      </c>
      <c r="O98" s="12">
        <f t="shared" ca="1" si="58"/>
        <v>1.017468826</v>
      </c>
      <c r="P98" s="17">
        <f t="shared" si="69"/>
        <v>0</v>
      </c>
      <c r="Q98" s="14">
        <f t="shared" ca="1" si="59"/>
        <v>17.468826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44407</v>
      </c>
      <c r="V98" s="3"/>
      <c r="W98" s="4"/>
      <c r="X98" s="106"/>
      <c r="Y98" s="107"/>
      <c r="Z98" s="109"/>
      <c r="AA98" s="110"/>
      <c r="AB98" s="109"/>
      <c r="AC98" s="114"/>
      <c r="AD98" s="115"/>
      <c r="AE98" s="109"/>
      <c r="AF98" s="106"/>
      <c r="AG98" s="112"/>
      <c r="AH98" s="116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00">
        <f t="shared" si="62"/>
        <v>44364</v>
      </c>
      <c r="B99" s="101">
        <f t="shared" ca="1" si="72"/>
        <v>1017.7035550000001</v>
      </c>
      <c r="C99" s="7">
        <f t="shared" si="63"/>
        <v>1000</v>
      </c>
      <c r="D99" s="81">
        <f t="shared" si="64"/>
        <v>44362</v>
      </c>
      <c r="E99" s="13">
        <f ca="1">IF(D99&lt;$B$1,VLOOKUP(D99,[1]DI!$A$4:$B$15000,2,FALSE),0)</f>
        <v>3.4000000000000002E-2</v>
      </c>
      <c r="F99" s="14">
        <f t="shared" ca="1" si="73"/>
        <v>1.00013269</v>
      </c>
      <c r="G99" s="14">
        <f ca="1">(TRUNC(PRODUCT($F$12:$F98),16))</f>
        <v>1.00906467687505</v>
      </c>
      <c r="H99" s="14">
        <f t="shared" si="74"/>
        <v>1</v>
      </c>
      <c r="I99" s="14">
        <f t="shared" ca="1" si="75"/>
        <v>1.00906468</v>
      </c>
      <c r="J99" s="13">
        <f t="shared" si="65"/>
        <v>2.5000000000000001E-2</v>
      </c>
      <c r="K99" s="29">
        <f t="shared" si="66"/>
        <v>44236</v>
      </c>
      <c r="L99" s="2">
        <f t="shared" si="67"/>
        <v>87</v>
      </c>
      <c r="M99" s="17">
        <f t="shared" si="68"/>
        <v>87</v>
      </c>
      <c r="N99" s="12">
        <f t="shared" si="57"/>
        <v>1.00856127</v>
      </c>
      <c r="O99" s="12">
        <f t="shared" ca="1" si="58"/>
        <v>1.017703555</v>
      </c>
      <c r="P99" s="17">
        <f t="shared" si="69"/>
        <v>0</v>
      </c>
      <c r="Q99" s="14">
        <f t="shared" ca="1" si="59"/>
        <v>17.703555000000001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44407</v>
      </c>
      <c r="V99" s="3"/>
      <c r="W99" s="4"/>
      <c r="X99" s="106"/>
      <c r="Y99" s="107"/>
      <c r="Z99" s="109"/>
      <c r="AA99" s="110"/>
      <c r="AB99" s="109"/>
      <c r="AC99" s="114"/>
      <c r="AD99" s="115"/>
      <c r="AE99" s="109"/>
      <c r="AF99" s="106"/>
      <c r="AG99" s="112"/>
      <c r="AH99" s="116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00">
        <f t="shared" si="62"/>
        <v>44365</v>
      </c>
      <c r="B100" s="101">
        <f t="shared" ca="1" si="72"/>
        <v>1017.9383319900001</v>
      </c>
      <c r="C100" s="7">
        <f t="shared" si="63"/>
        <v>1000</v>
      </c>
      <c r="D100" s="81">
        <f t="shared" si="64"/>
        <v>44363</v>
      </c>
      <c r="E100" s="13">
        <f ca="1">IF(D100&lt;$B$1,VLOOKUP(D100,[1]DI!$A$4:$B$15000,2,FALSE),0)</f>
        <v>3.4000000000000002E-2</v>
      </c>
      <c r="F100" s="14">
        <f t="shared" ca="1" si="73"/>
        <v>1.00013269</v>
      </c>
      <c r="G100" s="14">
        <f ca="1">(TRUNC(PRODUCT($F$12:$F99),16))</f>
        <v>1.00919856966703</v>
      </c>
      <c r="H100" s="14">
        <f t="shared" si="74"/>
        <v>1</v>
      </c>
      <c r="I100" s="14">
        <f t="shared" ca="1" si="75"/>
        <v>1.0091985699999999</v>
      </c>
      <c r="J100" s="13">
        <f t="shared" si="65"/>
        <v>2.5000000000000001E-2</v>
      </c>
      <c r="K100" s="29">
        <f t="shared" si="66"/>
        <v>44236</v>
      </c>
      <c r="L100" s="2">
        <f t="shared" si="67"/>
        <v>88</v>
      </c>
      <c r="M100" s="17">
        <f t="shared" si="68"/>
        <v>88</v>
      </c>
      <c r="N100" s="12">
        <f t="shared" si="57"/>
        <v>1.008660101</v>
      </c>
      <c r="O100" s="12">
        <f t="shared" ca="1" si="58"/>
        <v>1.0179383319999999</v>
      </c>
      <c r="P100" s="17">
        <f t="shared" si="69"/>
        <v>0</v>
      </c>
      <c r="Q100" s="14">
        <f t="shared" ca="1" si="59"/>
        <v>17.938331989999998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44407</v>
      </c>
      <c r="V100" s="3"/>
      <c r="W100" s="4"/>
      <c r="X100" s="106"/>
      <c r="Y100" s="107"/>
      <c r="Z100" s="109"/>
      <c r="AA100" s="110"/>
      <c r="AB100" s="109"/>
      <c r="AC100" s="114"/>
      <c r="AD100" s="115"/>
      <c r="AE100" s="109"/>
      <c r="AF100" s="106"/>
      <c r="AG100" s="112"/>
      <c r="AH100" s="116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00">
        <f t="shared" si="62"/>
        <v>44368</v>
      </c>
      <c r="B101" s="101">
        <f t="shared" ca="1" si="72"/>
        <v>1018.173164</v>
      </c>
      <c r="C101" s="7">
        <f t="shared" si="63"/>
        <v>1000</v>
      </c>
      <c r="D101" s="81">
        <f t="shared" si="64"/>
        <v>44364</v>
      </c>
      <c r="E101" s="13">
        <f ca="1">IF(D101&lt;$B$1,VLOOKUP(D101,[1]DI!$A$4:$B$15000,2,FALSE),0)</f>
        <v>4.1500000000000002E-2</v>
      </c>
      <c r="F101" s="14">
        <f t="shared" ca="1" si="73"/>
        <v>1.00016137</v>
      </c>
      <c r="G101" s="14">
        <f ca="1">(TRUNC(PRODUCT($F$12:$F100),16))</f>
        <v>1.0093324802252299</v>
      </c>
      <c r="H101" s="14">
        <f t="shared" si="74"/>
        <v>1</v>
      </c>
      <c r="I101" s="14">
        <f t="shared" ca="1" si="75"/>
        <v>1.0093324800000001</v>
      </c>
      <c r="J101" s="13">
        <f t="shared" si="65"/>
        <v>2.5000000000000001E-2</v>
      </c>
      <c r="K101" s="29">
        <f t="shared" si="66"/>
        <v>44236</v>
      </c>
      <c r="L101" s="2">
        <f t="shared" si="67"/>
        <v>89</v>
      </c>
      <c r="M101" s="17">
        <f t="shared" si="68"/>
        <v>89</v>
      </c>
      <c r="N101" s="12">
        <f t="shared" si="57"/>
        <v>1.008758941</v>
      </c>
      <c r="O101" s="12">
        <f t="shared" ca="1" si="58"/>
        <v>1.018173164</v>
      </c>
      <c r="P101" s="17">
        <f t="shared" si="69"/>
        <v>0</v>
      </c>
      <c r="Q101" s="14">
        <f t="shared" ca="1" si="59"/>
        <v>18.173164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44407</v>
      </c>
      <c r="V101" s="3"/>
      <c r="W101" s="4"/>
      <c r="X101" s="106"/>
      <c r="Y101" s="107"/>
      <c r="Z101" s="109"/>
      <c r="AA101" s="110"/>
      <c r="AB101" s="109"/>
      <c r="AC101" s="114"/>
      <c r="AD101" s="115"/>
      <c r="AE101" s="109"/>
      <c r="AF101" s="106"/>
      <c r="AG101" s="112"/>
      <c r="AH101" s="116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00">
        <f t="shared" si="62"/>
        <v>44369</v>
      </c>
      <c r="B102" s="101">
        <f t="shared" ca="1" si="72"/>
        <v>1018.437258</v>
      </c>
      <c r="C102" s="7">
        <f t="shared" si="63"/>
        <v>1000</v>
      </c>
      <c r="D102" s="81">
        <f t="shared" si="64"/>
        <v>44365</v>
      </c>
      <c r="E102" s="13">
        <f ca="1">IF(D102&lt;$B$1,VLOOKUP(D102,[1]DI!$A$4:$B$15000,2,FALSE),0)</f>
        <v>4.1500000000000002E-2</v>
      </c>
      <c r="F102" s="14">
        <f t="shared" ca="1" si="73"/>
        <v>1.00016137</v>
      </c>
      <c r="G102" s="14">
        <f ca="1">(TRUNC(PRODUCT($F$12:$F101),16))</f>
        <v>1.0094953562075699</v>
      </c>
      <c r="H102" s="14">
        <f t="shared" si="74"/>
        <v>1</v>
      </c>
      <c r="I102" s="14">
        <f t="shared" ca="1" si="75"/>
        <v>1.0094953600000001</v>
      </c>
      <c r="J102" s="13">
        <f t="shared" si="65"/>
        <v>2.5000000000000001E-2</v>
      </c>
      <c r="K102" s="29">
        <f t="shared" si="66"/>
        <v>44236</v>
      </c>
      <c r="L102" s="2">
        <f t="shared" si="67"/>
        <v>90</v>
      </c>
      <c r="M102" s="17">
        <f t="shared" si="68"/>
        <v>90</v>
      </c>
      <c r="N102" s="12">
        <f t="shared" si="57"/>
        <v>1.00885779</v>
      </c>
      <c r="O102" s="12">
        <f t="shared" ca="1" si="58"/>
        <v>1.0184372580000001</v>
      </c>
      <c r="P102" s="17">
        <f t="shared" si="69"/>
        <v>0</v>
      </c>
      <c r="Q102" s="14">
        <f t="shared" ca="1" si="59"/>
        <v>18.437258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44407</v>
      </c>
      <c r="V102" s="3"/>
      <c r="W102" s="4"/>
      <c r="X102" s="106"/>
      <c r="Y102" s="107"/>
      <c r="Z102" s="109"/>
      <c r="AA102" s="110"/>
      <c r="AB102" s="109"/>
      <c r="AC102" s="114"/>
      <c r="AD102" s="115"/>
      <c r="AE102" s="109"/>
      <c r="AF102" s="106"/>
      <c r="AG102" s="112"/>
      <c r="AH102" s="116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00">
        <f t="shared" si="62"/>
        <v>44370</v>
      </c>
      <c r="B103" s="101">
        <f t="shared" ca="1" si="72"/>
        <v>1018.701416</v>
      </c>
      <c r="C103" s="7">
        <f t="shared" si="63"/>
        <v>1000</v>
      </c>
      <c r="D103" s="81">
        <f t="shared" si="64"/>
        <v>44368</v>
      </c>
      <c r="E103" s="13">
        <f ca="1">IF(D103&lt;$B$1,VLOOKUP(D103,[1]DI!$A$4:$B$15000,2,FALSE),0)</f>
        <v>4.1500000000000002E-2</v>
      </c>
      <c r="F103" s="14">
        <f t="shared" ca="1" si="73"/>
        <v>1.00016137</v>
      </c>
      <c r="G103" s="14">
        <f ca="1">(TRUNC(PRODUCT($F$12:$F102),16))</f>
        <v>1.0096582584731999</v>
      </c>
      <c r="H103" s="14">
        <f t="shared" si="74"/>
        <v>1</v>
      </c>
      <c r="I103" s="14">
        <f t="shared" ca="1" si="75"/>
        <v>1.0096582599999999</v>
      </c>
      <c r="J103" s="13">
        <f t="shared" si="65"/>
        <v>2.5000000000000001E-2</v>
      </c>
      <c r="K103" s="29">
        <f t="shared" si="66"/>
        <v>44236</v>
      </c>
      <c r="L103" s="2">
        <f t="shared" si="67"/>
        <v>91</v>
      </c>
      <c r="M103" s="17">
        <f t="shared" si="68"/>
        <v>91</v>
      </c>
      <c r="N103" s="12">
        <f t="shared" si="57"/>
        <v>1.00895665</v>
      </c>
      <c r="O103" s="12">
        <f t="shared" ca="1" si="58"/>
        <v>1.0187014160000001</v>
      </c>
      <c r="P103" s="17">
        <f t="shared" si="69"/>
        <v>0</v>
      </c>
      <c r="Q103" s="14">
        <f t="shared" ca="1" si="59"/>
        <v>18.701415999999998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44407</v>
      </c>
      <c r="V103" s="3"/>
      <c r="W103" s="4"/>
      <c r="X103" s="106"/>
      <c r="Y103" s="107"/>
      <c r="Z103" s="109"/>
      <c r="AA103" s="110"/>
      <c r="AB103" s="109"/>
      <c r="AC103" s="114"/>
      <c r="AD103" s="115"/>
      <c r="AE103" s="109"/>
      <c r="AF103" s="106"/>
      <c r="AG103" s="112"/>
      <c r="AH103" s="116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00">
        <f t="shared" si="62"/>
        <v>44371</v>
      </c>
      <c r="B104" s="101">
        <f t="shared" ca="1" si="72"/>
        <v>1018.965645</v>
      </c>
      <c r="C104" s="7">
        <f t="shared" si="63"/>
        <v>1000</v>
      </c>
      <c r="D104" s="81">
        <f t="shared" si="64"/>
        <v>44369</v>
      </c>
      <c r="E104" s="13">
        <f ca="1">IF(D104&lt;$B$1,VLOOKUP(D104,[1]DI!$A$4:$B$15000,2,FALSE),0)</f>
        <v>4.1500000000000002E-2</v>
      </c>
      <c r="F104" s="14">
        <f t="shared" ca="1" si="73"/>
        <v>1.00016137</v>
      </c>
      <c r="G104" s="14">
        <f ca="1">(TRUNC(PRODUCT($F$12:$F103),16))</f>
        <v>1.00982118702637</v>
      </c>
      <c r="H104" s="14">
        <f t="shared" si="74"/>
        <v>1</v>
      </c>
      <c r="I104" s="14">
        <f t="shared" ca="1" si="75"/>
        <v>1.00982119</v>
      </c>
      <c r="J104" s="13">
        <f t="shared" si="65"/>
        <v>2.5000000000000001E-2</v>
      </c>
      <c r="K104" s="29">
        <f t="shared" si="66"/>
        <v>44236</v>
      </c>
      <c r="L104" s="2">
        <f t="shared" si="67"/>
        <v>92</v>
      </c>
      <c r="M104" s="17">
        <f t="shared" si="68"/>
        <v>92</v>
      </c>
      <c r="N104" s="12">
        <f t="shared" si="57"/>
        <v>1.0090555189999999</v>
      </c>
      <c r="O104" s="12">
        <f t="shared" ca="1" si="58"/>
        <v>1.018965645</v>
      </c>
      <c r="P104" s="17">
        <f t="shared" si="69"/>
        <v>0</v>
      </c>
      <c r="Q104" s="14">
        <f t="shared" ca="1" si="59"/>
        <v>18.965644999999999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44407</v>
      </c>
      <c r="V104" s="3"/>
      <c r="W104" s="11"/>
      <c r="X104" s="106"/>
      <c r="Y104" s="107"/>
      <c r="Z104" s="109"/>
      <c r="AA104" s="110"/>
      <c r="AB104" s="109"/>
      <c r="AC104" s="114"/>
      <c r="AD104" s="115"/>
      <c r="AE104" s="109"/>
      <c r="AF104" s="106"/>
      <c r="AG104" s="112"/>
      <c r="AH104" s="116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00">
        <f t="shared" si="62"/>
        <v>44372</v>
      </c>
      <c r="B105" s="101">
        <f t="shared" ca="1" si="72"/>
        <v>1019.2299359900001</v>
      </c>
      <c r="C105" s="7">
        <f t="shared" si="63"/>
        <v>1000</v>
      </c>
      <c r="D105" s="81">
        <f t="shared" si="64"/>
        <v>44370</v>
      </c>
      <c r="E105" s="13">
        <f ca="1">IF(D105&lt;$B$1,VLOOKUP(D105,[1]DI!$A$4:$B$15000,2,FALSE),0)</f>
        <v>4.1500000000000002E-2</v>
      </c>
      <c r="F105" s="14">
        <f t="shared" ca="1" si="73"/>
        <v>1.00016137</v>
      </c>
      <c r="G105" s="14">
        <f ca="1">(TRUNC(PRODUCT($F$12:$F104),16))</f>
        <v>1.00998414187132</v>
      </c>
      <c r="H105" s="14">
        <f t="shared" si="74"/>
        <v>1</v>
      </c>
      <c r="I105" s="14">
        <f t="shared" ca="1" si="75"/>
        <v>1.00998414</v>
      </c>
      <c r="J105" s="13">
        <f t="shared" si="65"/>
        <v>2.5000000000000001E-2</v>
      </c>
      <c r="K105" s="29">
        <f t="shared" si="66"/>
        <v>44236</v>
      </c>
      <c r="L105" s="2">
        <f t="shared" si="67"/>
        <v>93</v>
      </c>
      <c r="M105" s="17">
        <f t="shared" si="68"/>
        <v>93</v>
      </c>
      <c r="N105" s="12">
        <f t="shared" si="57"/>
        <v>1.0091543970000001</v>
      </c>
      <c r="O105" s="12">
        <f t="shared" ca="1" si="58"/>
        <v>1.0192299359999999</v>
      </c>
      <c r="P105" s="17">
        <f t="shared" si="69"/>
        <v>0</v>
      </c>
      <c r="Q105" s="14">
        <f t="shared" ca="1" si="59"/>
        <v>19.229935990000001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44407</v>
      </c>
      <c r="V105" s="3"/>
      <c r="W105" s="4"/>
      <c r="X105" s="106"/>
      <c r="Y105" s="107"/>
      <c r="Z105" s="109"/>
      <c r="AA105" s="110"/>
      <c r="AB105" s="109"/>
      <c r="AC105" s="114"/>
      <c r="AD105" s="115"/>
      <c r="AE105" s="109"/>
      <c r="AF105" s="106"/>
      <c r="AG105" s="112"/>
      <c r="AH105" s="116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00">
        <f t="shared" si="62"/>
        <v>44375</v>
      </c>
      <c r="B106" s="101">
        <f t="shared" ca="1" si="72"/>
        <v>1019.4943</v>
      </c>
      <c r="C106" s="7">
        <f t="shared" si="63"/>
        <v>1000</v>
      </c>
      <c r="D106" s="81">
        <f t="shared" si="64"/>
        <v>44371</v>
      </c>
      <c r="E106" s="13">
        <f ca="1">IF(D106&lt;$B$1,VLOOKUP(D106,[1]DI!$A$4:$B$15000,2,FALSE),0)</f>
        <v>4.1500000000000002E-2</v>
      </c>
      <c r="F106" s="14">
        <f t="shared" ca="1" si="73"/>
        <v>1.00016137</v>
      </c>
      <c r="G106" s="14">
        <f ca="1">(TRUNC(PRODUCT($F$12:$F105),16))</f>
        <v>1.01014712301229</v>
      </c>
      <c r="H106" s="14">
        <f t="shared" si="74"/>
        <v>1</v>
      </c>
      <c r="I106" s="14">
        <f t="shared" ca="1" si="75"/>
        <v>1.0101471200000001</v>
      </c>
      <c r="J106" s="13">
        <f t="shared" si="65"/>
        <v>2.5000000000000001E-2</v>
      </c>
      <c r="K106" s="29">
        <f t="shared" si="66"/>
        <v>44236</v>
      </c>
      <c r="L106" s="2">
        <f t="shared" si="67"/>
        <v>94</v>
      </c>
      <c r="M106" s="17">
        <f t="shared" si="68"/>
        <v>94</v>
      </c>
      <c r="N106" s="12">
        <f t="shared" si="57"/>
        <v>1.0092532860000001</v>
      </c>
      <c r="O106" s="12">
        <f t="shared" ca="1" si="58"/>
        <v>1.0194943000000001</v>
      </c>
      <c r="P106" s="17">
        <f t="shared" si="69"/>
        <v>0</v>
      </c>
      <c r="Q106" s="14">
        <f t="shared" ca="1" si="59"/>
        <v>19.494299999999999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44407</v>
      </c>
      <c r="V106" s="3"/>
      <c r="W106" s="4"/>
      <c r="X106" s="106"/>
      <c r="Y106" s="107"/>
      <c r="Z106" s="109"/>
      <c r="AA106" s="110"/>
      <c r="AB106" s="109"/>
      <c r="AC106" s="114"/>
      <c r="AD106" s="115"/>
      <c r="AE106" s="109"/>
      <c r="AF106" s="106"/>
      <c r="AG106" s="112"/>
      <c r="AH106" s="116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00">
        <f t="shared" si="62"/>
        <v>44376</v>
      </c>
      <c r="B107" s="101">
        <f t="shared" ca="1" si="72"/>
        <v>1019.758736</v>
      </c>
      <c r="C107" s="7">
        <f t="shared" si="63"/>
        <v>1000</v>
      </c>
      <c r="D107" s="81">
        <f t="shared" si="64"/>
        <v>44372</v>
      </c>
      <c r="E107" s="13">
        <f ca="1">IF(D107&lt;$B$1,VLOOKUP(D107,[1]DI!$A$4:$B$15000,2,FALSE),0)</f>
        <v>4.1500000000000002E-2</v>
      </c>
      <c r="F107" s="14">
        <f t="shared" ca="1" si="73"/>
        <v>1.00016137</v>
      </c>
      <c r="G107" s="14">
        <f ca="1">(TRUNC(PRODUCT($F$12:$F106),16))</f>
        <v>1.01031013045353</v>
      </c>
      <c r="H107" s="14">
        <f t="shared" si="74"/>
        <v>1</v>
      </c>
      <c r="I107" s="14">
        <f t="shared" ca="1" si="75"/>
        <v>1.0103101299999999</v>
      </c>
      <c r="J107" s="13">
        <f t="shared" si="65"/>
        <v>2.5000000000000001E-2</v>
      </c>
      <c r="K107" s="29">
        <f t="shared" si="66"/>
        <v>44236</v>
      </c>
      <c r="L107" s="2">
        <f t="shared" si="67"/>
        <v>95</v>
      </c>
      <c r="M107" s="17">
        <f t="shared" si="68"/>
        <v>95</v>
      </c>
      <c r="N107" s="12">
        <f t="shared" si="57"/>
        <v>1.0093521839999999</v>
      </c>
      <c r="O107" s="12">
        <f t="shared" ca="1" si="58"/>
        <v>1.019758736</v>
      </c>
      <c r="P107" s="17">
        <f t="shared" si="69"/>
        <v>0</v>
      </c>
      <c r="Q107" s="14">
        <f t="shared" ca="1" si="59"/>
        <v>19.758735999999999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44407</v>
      </c>
      <c r="V107" s="3"/>
      <c r="W107" s="4"/>
      <c r="X107" s="106"/>
      <c r="Y107" s="107"/>
      <c r="Z107" s="109"/>
      <c r="AA107" s="110"/>
      <c r="AB107" s="109"/>
      <c r="AC107" s="114"/>
      <c r="AD107" s="115"/>
      <c r="AE107" s="109"/>
      <c r="AF107" s="106"/>
      <c r="AG107" s="112"/>
      <c r="AH107" s="116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00">
        <f t="shared" si="62"/>
        <v>44377</v>
      </c>
      <c r="B108" s="101">
        <f t="shared" ca="1" si="72"/>
        <v>1020.023235</v>
      </c>
      <c r="C108" s="7">
        <f t="shared" si="63"/>
        <v>1000</v>
      </c>
      <c r="D108" s="81">
        <f t="shared" si="64"/>
        <v>44375</v>
      </c>
      <c r="E108" s="13">
        <f ca="1">IF(D108&lt;$B$1,VLOOKUP(D108,[1]DI!$A$4:$B$15000,2,FALSE),0)</f>
        <v>4.1500000000000002E-2</v>
      </c>
      <c r="F108" s="14">
        <f t="shared" ca="1" si="73"/>
        <v>1.00016137</v>
      </c>
      <c r="G108" s="14">
        <f ca="1">(TRUNC(PRODUCT($F$12:$F107),16))</f>
        <v>1.0104731641992899</v>
      </c>
      <c r="H108" s="14">
        <f t="shared" si="74"/>
        <v>1</v>
      </c>
      <c r="I108" s="14">
        <f t="shared" ca="1" si="75"/>
        <v>1.0104731600000001</v>
      </c>
      <c r="J108" s="13">
        <f t="shared" si="65"/>
        <v>2.5000000000000001E-2</v>
      </c>
      <c r="K108" s="29">
        <f t="shared" si="66"/>
        <v>44236</v>
      </c>
      <c r="L108" s="2">
        <f t="shared" si="67"/>
        <v>96</v>
      </c>
      <c r="M108" s="17">
        <f t="shared" si="68"/>
        <v>96</v>
      </c>
      <c r="N108" s="12">
        <f t="shared" si="57"/>
        <v>1.0094510919999999</v>
      </c>
      <c r="O108" s="12">
        <f t="shared" ca="1" si="58"/>
        <v>1.020023235</v>
      </c>
      <c r="P108" s="17">
        <f t="shared" si="69"/>
        <v>0</v>
      </c>
      <c r="Q108" s="14">
        <f t="shared" ca="1" si="59"/>
        <v>20.023235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44407</v>
      </c>
      <c r="V108" s="3"/>
      <c r="W108" s="4"/>
      <c r="X108" s="106"/>
      <c r="Y108" s="107"/>
      <c r="Z108" s="109"/>
      <c r="AA108" s="110"/>
      <c r="AB108" s="109"/>
      <c r="AC108" s="114"/>
      <c r="AD108" s="115"/>
      <c r="AE108" s="109"/>
      <c r="AF108" s="106"/>
      <c r="AG108" s="112"/>
      <c r="AH108" s="116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00">
        <f t="shared" si="62"/>
        <v>44378</v>
      </c>
      <c r="B109" s="101">
        <f t="shared" ca="1" si="72"/>
        <v>1020.28780499</v>
      </c>
      <c r="C109" s="7">
        <f t="shared" si="63"/>
        <v>1000</v>
      </c>
      <c r="D109" s="81">
        <f t="shared" si="64"/>
        <v>44376</v>
      </c>
      <c r="E109" s="13">
        <f ca="1">IF(D109&lt;$B$1,VLOOKUP(D109,[1]DI!$A$4:$B$15000,2,FALSE),0)</f>
        <v>4.1500000000000002E-2</v>
      </c>
      <c r="F109" s="14">
        <f t="shared" ca="1" si="73"/>
        <v>1.00016137</v>
      </c>
      <c r="G109" s="14">
        <f ca="1">(TRUNC(PRODUCT($F$12:$F108),16))</f>
        <v>1.0106362242537901</v>
      </c>
      <c r="H109" s="14">
        <f t="shared" si="74"/>
        <v>1</v>
      </c>
      <c r="I109" s="14">
        <f t="shared" ca="1" si="75"/>
        <v>1.0106362200000001</v>
      </c>
      <c r="J109" s="13">
        <f t="shared" si="65"/>
        <v>2.5000000000000001E-2</v>
      </c>
      <c r="K109" s="29">
        <f t="shared" si="66"/>
        <v>44236</v>
      </c>
      <c r="L109" s="2">
        <f t="shared" si="67"/>
        <v>97</v>
      </c>
      <c r="M109" s="17">
        <f t="shared" si="68"/>
        <v>97</v>
      </c>
      <c r="N109" s="12">
        <f t="shared" si="57"/>
        <v>1.009550009</v>
      </c>
      <c r="O109" s="12">
        <f t="shared" ca="1" si="58"/>
        <v>1.0202878049999999</v>
      </c>
      <c r="P109" s="17">
        <f t="shared" si="69"/>
        <v>0</v>
      </c>
      <c r="Q109" s="14">
        <f t="shared" ca="1" si="59"/>
        <v>20.287804990000001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44407</v>
      </c>
      <c r="V109" s="3"/>
      <c r="W109" s="4"/>
      <c r="X109" s="106"/>
      <c r="Y109" s="107"/>
      <c r="Z109" s="109"/>
      <c r="AA109" s="110"/>
      <c r="AB109" s="109"/>
      <c r="AC109" s="114"/>
      <c r="AD109" s="115"/>
      <c r="AE109" s="109"/>
      <c r="AF109" s="106"/>
      <c r="AG109" s="112"/>
      <c r="AH109" s="116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00">
        <f t="shared" si="62"/>
        <v>44379</v>
      </c>
      <c r="B110" s="101">
        <f t="shared" ca="1" si="72"/>
        <v>1020.55244799</v>
      </c>
      <c r="C110" s="7">
        <f t="shared" si="63"/>
        <v>1000</v>
      </c>
      <c r="D110" s="81">
        <f t="shared" si="64"/>
        <v>44377</v>
      </c>
      <c r="E110" s="13">
        <f ca="1">IF(D110&lt;$B$1,VLOOKUP(D110,[1]DI!$A$4:$B$15000,2,FALSE),0)</f>
        <v>4.1500000000000002E-2</v>
      </c>
      <c r="F110" s="14">
        <f t="shared" ca="1" si="73"/>
        <v>1.00016137</v>
      </c>
      <c r="G110" s="14">
        <f ca="1">(TRUNC(PRODUCT($F$12:$F109),16))</f>
        <v>1.0107993106213</v>
      </c>
      <c r="H110" s="14">
        <f t="shared" si="74"/>
        <v>1</v>
      </c>
      <c r="I110" s="14">
        <f t="shared" ca="1" si="75"/>
        <v>1.0107993099999999</v>
      </c>
      <c r="J110" s="13">
        <f t="shared" si="65"/>
        <v>2.5000000000000001E-2</v>
      </c>
      <c r="K110" s="29">
        <f t="shared" si="66"/>
        <v>44236</v>
      </c>
      <c r="L110" s="2">
        <f t="shared" si="67"/>
        <v>98</v>
      </c>
      <c r="M110" s="17">
        <f t="shared" si="68"/>
        <v>98</v>
      </c>
      <c r="N110" s="12">
        <f t="shared" si="57"/>
        <v>1.0096489360000001</v>
      </c>
      <c r="O110" s="12">
        <f t="shared" ca="1" si="58"/>
        <v>1.0205524479999999</v>
      </c>
      <c r="P110" s="17">
        <f t="shared" si="69"/>
        <v>0</v>
      </c>
      <c r="Q110" s="14">
        <f t="shared" ca="1" si="59"/>
        <v>20.552447990000001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44407</v>
      </c>
      <c r="V110" s="3"/>
      <c r="W110" s="4"/>
      <c r="X110" s="106"/>
      <c r="Y110" s="107"/>
      <c r="Z110" s="109"/>
      <c r="AA110" s="110"/>
      <c r="AB110" s="109"/>
      <c r="AC110" s="114"/>
      <c r="AD110" s="115"/>
      <c r="AE110" s="109"/>
      <c r="AF110" s="106"/>
      <c r="AG110" s="112"/>
      <c r="AH110" s="116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00">
        <f t="shared" si="62"/>
        <v>44382</v>
      </c>
      <c r="B111" s="101">
        <f t="shared" ca="1" si="72"/>
        <v>1020.817153</v>
      </c>
      <c r="C111" s="7">
        <f t="shared" si="63"/>
        <v>1000</v>
      </c>
      <c r="D111" s="81">
        <f t="shared" si="64"/>
        <v>44378</v>
      </c>
      <c r="E111" s="13">
        <f ca="1">IF(D111&lt;$B$1,VLOOKUP(D111,[1]DI!$A$4:$B$15000,2,FALSE),0)</f>
        <v>4.1500000000000002E-2</v>
      </c>
      <c r="F111" s="14">
        <f t="shared" ca="1" si="73"/>
        <v>1.00016137</v>
      </c>
      <c r="G111" s="14">
        <f ca="1">(TRUNC(PRODUCT($F$12:$F110),16))</f>
        <v>1.0109624233060599</v>
      </c>
      <c r="H111" s="14">
        <f t="shared" si="74"/>
        <v>1</v>
      </c>
      <c r="I111" s="14">
        <f t="shared" ca="1" si="75"/>
        <v>1.01096242</v>
      </c>
      <c r="J111" s="13">
        <f t="shared" si="65"/>
        <v>2.5000000000000001E-2</v>
      </c>
      <c r="K111" s="29">
        <f t="shared" si="66"/>
        <v>44236</v>
      </c>
      <c r="L111" s="2">
        <f t="shared" si="67"/>
        <v>99</v>
      </c>
      <c r="M111" s="17">
        <f t="shared" si="68"/>
        <v>99</v>
      </c>
      <c r="N111" s="12">
        <f t="shared" si="57"/>
        <v>1.009747873</v>
      </c>
      <c r="O111" s="12">
        <f t="shared" ca="1" si="58"/>
        <v>1.0208171530000001</v>
      </c>
      <c r="P111" s="17">
        <f t="shared" si="69"/>
        <v>0</v>
      </c>
      <c r="Q111" s="14">
        <f t="shared" ca="1" si="59"/>
        <v>20.817153000000001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44407</v>
      </c>
      <c r="V111" s="3"/>
      <c r="W111" s="4"/>
      <c r="X111" s="106"/>
      <c r="Y111" s="107"/>
      <c r="Z111" s="109"/>
      <c r="AA111" s="110"/>
      <c r="AB111" s="109"/>
      <c r="AC111" s="114"/>
      <c r="AD111" s="115"/>
      <c r="AE111" s="109"/>
      <c r="AF111" s="106"/>
      <c r="AG111" s="112"/>
      <c r="AH111" s="116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00">
        <f t="shared" si="62"/>
        <v>44383</v>
      </c>
      <c r="B112" s="101">
        <f t="shared" ca="1" si="72"/>
        <v>1021.0819310000001</v>
      </c>
      <c r="C112" s="7">
        <f t="shared" si="63"/>
        <v>1000</v>
      </c>
      <c r="D112" s="81">
        <f t="shared" si="64"/>
        <v>44379</v>
      </c>
      <c r="E112" s="13">
        <f ca="1">IF(D112&lt;$B$1,VLOOKUP(D112,[1]DI!$A$4:$B$15000,2,FALSE),0)</f>
        <v>4.1500000000000002E-2</v>
      </c>
      <c r="F112" s="14">
        <f t="shared" ca="1" si="73"/>
        <v>1.00016137</v>
      </c>
      <c r="G112" s="14">
        <f ca="1">(TRUNC(PRODUCT($F$12:$F111),16))</f>
        <v>1.0111255623123001</v>
      </c>
      <c r="H112" s="14">
        <f t="shared" si="74"/>
        <v>1</v>
      </c>
      <c r="I112" s="14">
        <f t="shared" ca="1" si="75"/>
        <v>1.01112556</v>
      </c>
      <c r="J112" s="13">
        <f t="shared" si="65"/>
        <v>2.5000000000000001E-2</v>
      </c>
      <c r="K112" s="29">
        <f t="shared" si="66"/>
        <v>44236</v>
      </c>
      <c r="L112" s="2">
        <f t="shared" si="67"/>
        <v>100</v>
      </c>
      <c r="M112" s="17">
        <f t="shared" si="68"/>
        <v>100</v>
      </c>
      <c r="N112" s="12">
        <f t="shared" si="57"/>
        <v>1.0098468199999999</v>
      </c>
      <c r="O112" s="12">
        <f t="shared" ca="1" si="58"/>
        <v>1.0210819310000001</v>
      </c>
      <c r="P112" s="17">
        <f t="shared" si="69"/>
        <v>0</v>
      </c>
      <c r="Q112" s="14">
        <f t="shared" ca="1" si="59"/>
        <v>21.081931000000001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44407</v>
      </c>
      <c r="V112" s="3"/>
      <c r="W112" s="4"/>
      <c r="X112" s="106"/>
      <c r="Y112" s="107"/>
      <c r="Z112" s="109"/>
      <c r="AA112" s="110"/>
      <c r="AB112" s="109"/>
      <c r="AC112" s="114"/>
      <c r="AD112" s="115"/>
      <c r="AE112" s="109"/>
      <c r="AF112" s="106"/>
      <c r="AG112" s="112"/>
      <c r="AH112" s="116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00">
        <f t="shared" si="62"/>
        <v>44384</v>
      </c>
      <c r="B113" s="101">
        <f t="shared" ca="1" si="72"/>
        <v>1021.346781</v>
      </c>
      <c r="C113" s="7">
        <f t="shared" si="63"/>
        <v>1000</v>
      </c>
      <c r="D113" s="81">
        <f t="shared" si="64"/>
        <v>44382</v>
      </c>
      <c r="E113" s="13">
        <f ca="1">IF(D113&lt;$B$1,VLOOKUP(D113,[1]DI!$A$4:$B$15000,2,FALSE),0)</f>
        <v>4.1500000000000002E-2</v>
      </c>
      <c r="F113" s="14">
        <f t="shared" ca="1" si="73"/>
        <v>1.00016137</v>
      </c>
      <c r="G113" s="14">
        <f ca="1">(TRUNC(PRODUCT($F$12:$F112),16))</f>
        <v>1.0112887276442999</v>
      </c>
      <c r="H113" s="14">
        <f t="shared" si="74"/>
        <v>1</v>
      </c>
      <c r="I113" s="14">
        <f t="shared" ca="1" si="75"/>
        <v>1.01128873</v>
      </c>
      <c r="J113" s="13">
        <f t="shared" si="65"/>
        <v>2.5000000000000001E-2</v>
      </c>
      <c r="K113" s="29">
        <f t="shared" si="66"/>
        <v>44236</v>
      </c>
      <c r="L113" s="2">
        <f t="shared" si="67"/>
        <v>101</v>
      </c>
      <c r="M113" s="17">
        <f t="shared" si="68"/>
        <v>101</v>
      </c>
      <c r="N113" s="12">
        <f t="shared" si="57"/>
        <v>1.0099457759999999</v>
      </c>
      <c r="O113" s="12">
        <f t="shared" ca="1" si="58"/>
        <v>1.0213467810000001</v>
      </c>
      <c r="P113" s="17">
        <f t="shared" si="69"/>
        <v>0</v>
      </c>
      <c r="Q113" s="14">
        <f t="shared" ca="1" si="59"/>
        <v>21.346781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44407</v>
      </c>
      <c r="V113" s="3"/>
      <c r="W113" s="4"/>
      <c r="X113" s="106"/>
      <c r="Y113" s="107"/>
      <c r="Z113" s="109"/>
      <c r="AA113" s="110"/>
      <c r="AB113" s="109"/>
      <c r="AC113" s="114"/>
      <c r="AD113" s="115"/>
      <c r="AE113" s="109"/>
      <c r="AF113" s="106"/>
      <c r="AG113" s="112"/>
      <c r="AH113" s="116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00">
        <f t="shared" si="62"/>
        <v>44385</v>
      </c>
      <c r="B114" s="101">
        <f t="shared" ca="1" si="72"/>
        <v>1021.6116939999999</v>
      </c>
      <c r="C114" s="7">
        <f t="shared" si="63"/>
        <v>1000</v>
      </c>
      <c r="D114" s="81">
        <f t="shared" si="64"/>
        <v>44383</v>
      </c>
      <c r="E114" s="13">
        <f ca="1">IF(D114&lt;$B$1,VLOOKUP(D114,[1]DI!$A$4:$B$15000,2,FALSE),0)</f>
        <v>4.1500000000000002E-2</v>
      </c>
      <c r="F114" s="14">
        <f t="shared" ca="1" si="73"/>
        <v>1.00016137</v>
      </c>
      <c r="G114" s="14">
        <f ca="1">(TRUNC(PRODUCT($F$12:$F113),16))</f>
        <v>1.0114519193062801</v>
      </c>
      <c r="H114" s="14">
        <f t="shared" si="74"/>
        <v>1</v>
      </c>
      <c r="I114" s="14">
        <f t="shared" ca="1" si="75"/>
        <v>1.0114519200000001</v>
      </c>
      <c r="J114" s="13">
        <f t="shared" si="65"/>
        <v>2.5000000000000001E-2</v>
      </c>
      <c r="K114" s="29">
        <f t="shared" si="66"/>
        <v>44236</v>
      </c>
      <c r="L114" s="2">
        <f t="shared" si="67"/>
        <v>102</v>
      </c>
      <c r="M114" s="17">
        <f t="shared" si="68"/>
        <v>102</v>
      </c>
      <c r="N114" s="12">
        <f t="shared" si="57"/>
        <v>1.0100447420000001</v>
      </c>
      <c r="O114" s="12">
        <f t="shared" ca="1" si="58"/>
        <v>1.021611694</v>
      </c>
      <c r="P114" s="17">
        <f t="shared" si="69"/>
        <v>0</v>
      </c>
      <c r="Q114" s="14">
        <f t="shared" ca="1" si="59"/>
        <v>21.611694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44407</v>
      </c>
      <c r="V114" s="3"/>
      <c r="W114" s="4"/>
      <c r="X114" s="106"/>
      <c r="Y114" s="107"/>
      <c r="Z114" s="109"/>
      <c r="AA114" s="110"/>
      <c r="AB114" s="109"/>
      <c r="AC114" s="114"/>
      <c r="AD114" s="115"/>
      <c r="AE114" s="109"/>
      <c r="AF114" s="106"/>
      <c r="AG114" s="112"/>
      <c r="AH114" s="116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00">
        <f t="shared" si="62"/>
        <v>44386</v>
      </c>
      <c r="B115" s="101">
        <f t="shared" ca="1" si="72"/>
        <v>1021.876679</v>
      </c>
      <c r="C115" s="7">
        <f t="shared" si="63"/>
        <v>1000</v>
      </c>
      <c r="D115" s="81">
        <f t="shared" si="64"/>
        <v>44384</v>
      </c>
      <c r="E115" s="13">
        <f ca="1">IF(D115&lt;$B$1,VLOOKUP(D115,[1]DI!$A$4:$B$15000,2,FALSE),0)</f>
        <v>4.1500000000000002E-2</v>
      </c>
      <c r="F115" s="14">
        <f t="shared" ca="1" si="73"/>
        <v>1.00016137</v>
      </c>
      <c r="G115" s="14">
        <f ca="1">(TRUNC(PRODUCT($F$12:$F114),16))</f>
        <v>1.01161513730249</v>
      </c>
      <c r="H115" s="14">
        <f t="shared" si="74"/>
        <v>1</v>
      </c>
      <c r="I115" s="14">
        <f t="shared" ca="1" si="75"/>
        <v>1.01161514</v>
      </c>
      <c r="J115" s="13">
        <f t="shared" si="65"/>
        <v>2.5000000000000001E-2</v>
      </c>
      <c r="K115" s="29">
        <f t="shared" si="66"/>
        <v>44236</v>
      </c>
      <c r="L115" s="2">
        <f t="shared" si="67"/>
        <v>103</v>
      </c>
      <c r="M115" s="17">
        <f t="shared" si="68"/>
        <v>103</v>
      </c>
      <c r="N115" s="12">
        <f t="shared" si="57"/>
        <v>1.0101437179999999</v>
      </c>
      <c r="O115" s="12">
        <f t="shared" ca="1" si="58"/>
        <v>1.021876679</v>
      </c>
      <c r="P115" s="17">
        <f t="shared" si="69"/>
        <v>0</v>
      </c>
      <c r="Q115" s="14">
        <f t="shared" ca="1" si="59"/>
        <v>21.876678999999999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44407</v>
      </c>
      <c r="V115" s="3"/>
      <c r="W115" s="4"/>
      <c r="X115" s="106"/>
      <c r="Y115" s="107"/>
      <c r="Z115" s="109"/>
      <c r="AA115" s="110"/>
      <c r="AB115" s="109"/>
      <c r="AC115" s="114"/>
      <c r="AD115" s="115"/>
      <c r="AE115" s="109"/>
      <c r="AF115" s="106"/>
      <c r="AG115" s="112"/>
      <c r="AH115" s="116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00">
        <f t="shared" si="62"/>
        <v>44389</v>
      </c>
      <c r="B116" s="101">
        <f t="shared" ca="1" si="72"/>
        <v>1022.141725</v>
      </c>
      <c r="C116" s="7">
        <f t="shared" si="63"/>
        <v>1000</v>
      </c>
      <c r="D116" s="81">
        <f t="shared" si="64"/>
        <v>44385</v>
      </c>
      <c r="E116" s="13">
        <f ca="1">IF(D116&lt;$B$1,VLOOKUP(D116,[1]DI!$A$4:$B$15000,2,FALSE),0)</f>
        <v>4.1500000000000002E-2</v>
      </c>
      <c r="F116" s="14">
        <f t="shared" ca="1" si="73"/>
        <v>1.00016137</v>
      </c>
      <c r="G116" s="14">
        <f ca="1">(TRUNC(PRODUCT($F$12:$F115),16))</f>
        <v>1.0117783816371999</v>
      </c>
      <c r="H116" s="14">
        <f t="shared" si="74"/>
        <v>1</v>
      </c>
      <c r="I116" s="14">
        <f t="shared" ca="1" si="75"/>
        <v>1.01177838</v>
      </c>
      <c r="J116" s="13">
        <f t="shared" si="65"/>
        <v>2.5000000000000001E-2</v>
      </c>
      <c r="K116" s="29">
        <f t="shared" si="66"/>
        <v>44236</v>
      </c>
      <c r="L116" s="2">
        <f t="shared" si="67"/>
        <v>104</v>
      </c>
      <c r="M116" s="17">
        <f t="shared" si="68"/>
        <v>104</v>
      </c>
      <c r="N116" s="12">
        <f t="shared" si="57"/>
        <v>1.0102427030000001</v>
      </c>
      <c r="O116" s="12">
        <f t="shared" ca="1" si="58"/>
        <v>1.022141725</v>
      </c>
      <c r="P116" s="17">
        <f t="shared" si="69"/>
        <v>0</v>
      </c>
      <c r="Q116" s="14">
        <f t="shared" ca="1" si="59"/>
        <v>22.141725000000001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44407</v>
      </c>
      <c r="V116" s="3"/>
      <c r="W116" s="4"/>
      <c r="X116" s="106"/>
      <c r="Y116" s="107"/>
      <c r="Z116" s="109"/>
      <c r="AA116" s="110"/>
      <c r="AB116" s="109"/>
      <c r="AC116" s="114"/>
      <c r="AD116" s="115"/>
      <c r="AE116" s="109"/>
      <c r="AF116" s="106"/>
      <c r="AG116" s="112"/>
      <c r="AH116" s="116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00">
        <f t="shared" si="62"/>
        <v>44390</v>
      </c>
      <c r="B117" s="101">
        <f t="shared" ca="1" si="72"/>
        <v>1022.40684499</v>
      </c>
      <c r="C117" s="7">
        <f t="shared" si="63"/>
        <v>1000</v>
      </c>
      <c r="D117" s="81">
        <f t="shared" si="64"/>
        <v>44386</v>
      </c>
      <c r="E117" s="13">
        <f ca="1">IF(D117&lt;$B$1,VLOOKUP(D117,[1]DI!$A$4:$B$15000,2,FALSE),0)</f>
        <v>4.1500000000000002E-2</v>
      </c>
      <c r="F117" s="14">
        <f t="shared" ca="1" si="73"/>
        <v>1.00016137</v>
      </c>
      <c r="G117" s="14">
        <f ca="1">(TRUNC(PRODUCT($F$12:$F116),16))</f>
        <v>1.0119416523146501</v>
      </c>
      <c r="H117" s="14">
        <f t="shared" si="74"/>
        <v>1</v>
      </c>
      <c r="I117" s="14">
        <f t="shared" ca="1" si="75"/>
        <v>1.01194165</v>
      </c>
      <c r="J117" s="13">
        <f t="shared" si="65"/>
        <v>2.5000000000000001E-2</v>
      </c>
      <c r="K117" s="29">
        <f t="shared" si="66"/>
        <v>44236</v>
      </c>
      <c r="L117" s="2">
        <f t="shared" si="67"/>
        <v>105</v>
      </c>
      <c r="M117" s="17">
        <f t="shared" si="68"/>
        <v>105</v>
      </c>
      <c r="N117" s="12">
        <f t="shared" si="57"/>
        <v>1.010341698</v>
      </c>
      <c r="O117" s="12">
        <f t="shared" ca="1" si="58"/>
        <v>1.0224068449999999</v>
      </c>
      <c r="P117" s="17">
        <f t="shared" si="69"/>
        <v>0</v>
      </c>
      <c r="Q117" s="14">
        <f t="shared" ca="1" si="59"/>
        <v>22.40684499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44407</v>
      </c>
      <c r="V117" s="3"/>
      <c r="W117" s="4"/>
      <c r="X117" s="106"/>
      <c r="Y117" s="107"/>
      <c r="Z117" s="109"/>
      <c r="AA117" s="110"/>
      <c r="AB117" s="109"/>
      <c r="AC117" s="114"/>
      <c r="AD117" s="115"/>
      <c r="AE117" s="109"/>
      <c r="AF117" s="106"/>
      <c r="AG117" s="112"/>
      <c r="AH117" s="116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00">
        <f t="shared" si="62"/>
        <v>44391</v>
      </c>
      <c r="B118" s="101">
        <f t="shared" ca="1" si="72"/>
        <v>1022.672037</v>
      </c>
      <c r="C118" s="7">
        <f t="shared" si="63"/>
        <v>1000</v>
      </c>
      <c r="D118" s="81">
        <f t="shared" si="64"/>
        <v>44389</v>
      </c>
      <c r="E118" s="13">
        <f ca="1">IF(D118&lt;$B$1,VLOOKUP(D118,[1]DI!$A$4:$B$15000,2,FALSE),0)</f>
        <v>4.1500000000000002E-2</v>
      </c>
      <c r="F118" s="14">
        <f t="shared" ca="1" si="73"/>
        <v>1.00016137</v>
      </c>
      <c r="G118" s="14">
        <f ca="1">(TRUNC(PRODUCT($F$12:$F117),16))</f>
        <v>1.0121049493390799</v>
      </c>
      <c r="H118" s="14">
        <f t="shared" si="74"/>
        <v>1</v>
      </c>
      <c r="I118" s="14">
        <f t="shared" ca="1" si="75"/>
        <v>1.0121049499999999</v>
      </c>
      <c r="J118" s="13">
        <f t="shared" si="65"/>
        <v>2.5000000000000001E-2</v>
      </c>
      <c r="K118" s="29">
        <f t="shared" si="66"/>
        <v>44236</v>
      </c>
      <c r="L118" s="2">
        <f t="shared" si="67"/>
        <v>106</v>
      </c>
      <c r="M118" s="17">
        <f t="shared" si="68"/>
        <v>106</v>
      </c>
      <c r="N118" s="12">
        <f t="shared" si="57"/>
        <v>1.010440703</v>
      </c>
      <c r="O118" s="12">
        <f t="shared" ca="1" si="58"/>
        <v>1.022672037</v>
      </c>
      <c r="P118" s="17">
        <f t="shared" si="69"/>
        <v>0</v>
      </c>
      <c r="Q118" s="14">
        <f t="shared" ca="1" si="59"/>
        <v>22.672037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44407</v>
      </c>
      <c r="V118" s="3"/>
      <c r="W118" s="4"/>
      <c r="X118" s="106"/>
      <c r="Y118" s="107"/>
      <c r="Z118" s="109"/>
      <c r="AA118" s="110"/>
      <c r="AB118" s="109"/>
      <c r="AC118" s="114"/>
      <c r="AD118" s="115"/>
      <c r="AE118" s="109"/>
      <c r="AF118" s="106"/>
      <c r="AG118" s="112"/>
      <c r="AH118" s="116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00">
        <f t="shared" si="62"/>
        <v>44392</v>
      </c>
      <c r="B119" s="101">
        <f t="shared" ca="1" si="72"/>
        <v>1022.937291</v>
      </c>
      <c r="C119" s="7">
        <f t="shared" si="63"/>
        <v>1000</v>
      </c>
      <c r="D119" s="81">
        <f t="shared" si="64"/>
        <v>44390</v>
      </c>
      <c r="E119" s="13">
        <f ca="1">IF(D119&lt;$B$1,VLOOKUP(D119,[1]DI!$A$4:$B$15000,2,FALSE),0)</f>
        <v>4.1500000000000002E-2</v>
      </c>
      <c r="F119" s="14">
        <f t="shared" ca="1" si="73"/>
        <v>1.00016137</v>
      </c>
      <c r="G119" s="14">
        <f ca="1">(TRUNC(PRODUCT($F$12:$F118),16))</f>
        <v>1.0122682727147501</v>
      </c>
      <c r="H119" s="14">
        <f t="shared" si="74"/>
        <v>1</v>
      </c>
      <c r="I119" s="14">
        <f t="shared" ca="1" si="75"/>
        <v>1.0122682700000001</v>
      </c>
      <c r="J119" s="13">
        <f t="shared" si="65"/>
        <v>2.5000000000000001E-2</v>
      </c>
      <c r="K119" s="29">
        <f t="shared" si="66"/>
        <v>44236</v>
      </c>
      <c r="L119" s="2">
        <f t="shared" si="67"/>
        <v>107</v>
      </c>
      <c r="M119" s="17">
        <f t="shared" si="68"/>
        <v>107</v>
      </c>
      <c r="N119" s="12">
        <f t="shared" si="57"/>
        <v>1.0105397169999999</v>
      </c>
      <c r="O119" s="12">
        <f t="shared" ca="1" si="58"/>
        <v>1.0229372910000001</v>
      </c>
      <c r="P119" s="17">
        <f t="shared" si="69"/>
        <v>0</v>
      </c>
      <c r="Q119" s="14">
        <f t="shared" ca="1" si="59"/>
        <v>22.937290999999998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44407</v>
      </c>
      <c r="V119" s="3"/>
      <c r="W119" s="4"/>
      <c r="X119" s="106"/>
      <c r="Y119" s="107"/>
      <c r="Z119" s="109"/>
      <c r="AA119" s="110"/>
      <c r="AB119" s="109"/>
      <c r="AC119" s="114"/>
      <c r="AD119" s="115"/>
      <c r="AE119" s="109"/>
      <c r="AF119" s="106"/>
      <c r="AG119" s="112"/>
      <c r="AH119" s="116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00">
        <f t="shared" si="62"/>
        <v>44393</v>
      </c>
      <c r="B120" s="101">
        <f t="shared" ca="1" si="72"/>
        <v>1023.202618</v>
      </c>
      <c r="C120" s="7">
        <f t="shared" si="63"/>
        <v>1000</v>
      </c>
      <c r="D120" s="81">
        <f t="shared" si="64"/>
        <v>44391</v>
      </c>
      <c r="E120" s="13">
        <f ca="1">IF(D120&lt;$B$1,VLOOKUP(D120,[1]DI!$A$4:$B$15000,2,FALSE),0)</f>
        <v>4.1500000000000002E-2</v>
      </c>
      <c r="F120" s="14">
        <f t="shared" ca="1" si="73"/>
        <v>1.00016137</v>
      </c>
      <c r="G120" s="14">
        <f ca="1">(TRUNC(PRODUCT($F$12:$F119),16))</f>
        <v>1.01243162244592</v>
      </c>
      <c r="H120" s="14">
        <f t="shared" si="74"/>
        <v>1</v>
      </c>
      <c r="I120" s="14">
        <f t="shared" ca="1" si="75"/>
        <v>1.0124316200000001</v>
      </c>
      <c r="J120" s="13">
        <f t="shared" si="65"/>
        <v>2.5000000000000001E-2</v>
      </c>
      <c r="K120" s="29">
        <f t="shared" si="66"/>
        <v>44236</v>
      </c>
      <c r="L120" s="2">
        <f t="shared" si="67"/>
        <v>108</v>
      </c>
      <c r="M120" s="17">
        <f t="shared" si="68"/>
        <v>108</v>
      </c>
      <c r="N120" s="12">
        <f t="shared" si="57"/>
        <v>1.010638741</v>
      </c>
      <c r="O120" s="12">
        <f t="shared" ca="1" si="58"/>
        <v>1.023202618</v>
      </c>
      <c r="P120" s="17">
        <f t="shared" si="69"/>
        <v>0</v>
      </c>
      <c r="Q120" s="14">
        <f t="shared" ca="1" si="59"/>
        <v>23.202618000000001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44407</v>
      </c>
      <c r="V120" s="3"/>
      <c r="W120" s="4"/>
      <c r="X120" s="106"/>
      <c r="Y120" s="107"/>
      <c r="Z120" s="109"/>
      <c r="AA120" s="110"/>
      <c r="AB120" s="109"/>
      <c r="AC120" s="114"/>
      <c r="AD120" s="115"/>
      <c r="AE120" s="109"/>
      <c r="AF120" s="106"/>
      <c r="AG120" s="112"/>
      <c r="AH120" s="116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00">
        <f t="shared" si="62"/>
        <v>44396</v>
      </c>
      <c r="B121" s="101">
        <f t="shared" ca="1" si="72"/>
        <v>1023.46801699</v>
      </c>
      <c r="C121" s="7">
        <f t="shared" si="63"/>
        <v>1000</v>
      </c>
      <c r="D121" s="81">
        <f t="shared" si="64"/>
        <v>44392</v>
      </c>
      <c r="E121" s="13">
        <f ca="1">IF(D121&lt;$B$1,VLOOKUP(D121,[1]DI!$A$4:$B$15000,2,FALSE),0)</f>
        <v>4.1500000000000002E-2</v>
      </c>
      <c r="F121" s="14">
        <f t="shared" ca="1" si="73"/>
        <v>1.00016137</v>
      </c>
      <c r="G121" s="14">
        <f ca="1">(TRUNC(PRODUCT($F$12:$F120),16))</f>
        <v>1.0125949985368401</v>
      </c>
      <c r="H121" s="14">
        <f t="shared" si="74"/>
        <v>1</v>
      </c>
      <c r="I121" s="14">
        <f t="shared" ca="1" si="75"/>
        <v>1.0125949999999999</v>
      </c>
      <c r="J121" s="13">
        <f t="shared" si="65"/>
        <v>2.5000000000000001E-2</v>
      </c>
      <c r="K121" s="29">
        <f t="shared" si="66"/>
        <v>44236</v>
      </c>
      <c r="L121" s="2">
        <f t="shared" si="67"/>
        <v>109</v>
      </c>
      <c r="M121" s="17">
        <f t="shared" si="68"/>
        <v>109</v>
      </c>
      <c r="N121" s="12">
        <f t="shared" si="57"/>
        <v>1.0107377749999999</v>
      </c>
      <c r="O121" s="12">
        <f t="shared" ca="1" si="58"/>
        <v>1.0234680169999999</v>
      </c>
      <c r="P121" s="17">
        <f t="shared" si="69"/>
        <v>0</v>
      </c>
      <c r="Q121" s="14">
        <f t="shared" ca="1" si="59"/>
        <v>23.468016989999999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44407</v>
      </c>
      <c r="V121" s="3"/>
      <c r="W121" s="4"/>
      <c r="X121" s="106"/>
      <c r="Y121" s="107"/>
      <c r="Z121" s="109"/>
      <c r="AA121" s="110"/>
      <c r="AB121" s="109"/>
      <c r="AC121" s="114"/>
      <c r="AD121" s="115"/>
      <c r="AE121" s="109"/>
      <c r="AF121" s="106"/>
      <c r="AG121" s="112"/>
      <c r="AH121" s="116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00">
        <f t="shared" si="62"/>
        <v>44397</v>
      </c>
      <c r="B122" s="101">
        <f t="shared" ca="1" si="72"/>
        <v>1023.73347899</v>
      </c>
      <c r="C122" s="7">
        <f t="shared" si="63"/>
        <v>1000</v>
      </c>
      <c r="D122" s="81">
        <f t="shared" si="64"/>
        <v>44393</v>
      </c>
      <c r="E122" s="13">
        <f ca="1">IF(D122&lt;$B$1,VLOOKUP(D122,[1]DI!$A$4:$B$15000,2,FALSE),0)</f>
        <v>4.1500000000000002E-2</v>
      </c>
      <c r="F122" s="14">
        <f t="shared" ca="1" si="73"/>
        <v>1.00016137</v>
      </c>
      <c r="G122" s="14">
        <f ca="1">(TRUNC(PRODUCT($F$12:$F121),16))</f>
        <v>1.0127584009917501</v>
      </c>
      <c r="H122" s="14">
        <f t="shared" si="74"/>
        <v>1</v>
      </c>
      <c r="I122" s="14">
        <f t="shared" ca="1" si="75"/>
        <v>1.0127584000000001</v>
      </c>
      <c r="J122" s="13">
        <f t="shared" si="65"/>
        <v>2.5000000000000001E-2</v>
      </c>
      <c r="K122" s="29">
        <f t="shared" si="66"/>
        <v>44236</v>
      </c>
      <c r="L122" s="2">
        <f t="shared" si="67"/>
        <v>110</v>
      </c>
      <c r="M122" s="17">
        <f t="shared" si="68"/>
        <v>110</v>
      </c>
      <c r="N122" s="12">
        <f t="shared" si="57"/>
        <v>1.0108368190000001</v>
      </c>
      <c r="O122" s="12">
        <f t="shared" ca="1" si="58"/>
        <v>1.0237334789999999</v>
      </c>
      <c r="P122" s="17">
        <f t="shared" si="69"/>
        <v>0</v>
      </c>
      <c r="Q122" s="14">
        <f t="shared" ca="1" si="59"/>
        <v>23.733478989999998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44407</v>
      </c>
      <c r="V122" s="3"/>
      <c r="W122" s="4"/>
      <c r="X122" s="106"/>
      <c r="Y122" s="107"/>
      <c r="Z122" s="109"/>
      <c r="AA122" s="110"/>
      <c r="AB122" s="109"/>
      <c r="AC122" s="114"/>
      <c r="AD122" s="115"/>
      <c r="AE122" s="109"/>
      <c r="AF122" s="106"/>
      <c r="AG122" s="112"/>
      <c r="AH122" s="116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00">
        <f t="shared" si="62"/>
        <v>44398</v>
      </c>
      <c r="B123" s="101">
        <f t="shared" ca="1" si="72"/>
        <v>1023.999013</v>
      </c>
      <c r="C123" s="7">
        <f t="shared" si="63"/>
        <v>1000</v>
      </c>
      <c r="D123" s="81">
        <f t="shared" si="64"/>
        <v>44396</v>
      </c>
      <c r="E123" s="13">
        <f ca="1">IF(D123&lt;$B$1,VLOOKUP(D123,[1]DI!$A$4:$B$15000,2,FALSE),0)</f>
        <v>4.1500000000000002E-2</v>
      </c>
      <c r="F123" s="14">
        <f t="shared" ca="1" si="73"/>
        <v>1.00016137</v>
      </c>
      <c r="G123" s="14">
        <f ca="1">(TRUNC(PRODUCT($F$12:$F122),16))</f>
        <v>1.0129218298149201</v>
      </c>
      <c r="H123" s="14">
        <f t="shared" si="74"/>
        <v>1</v>
      </c>
      <c r="I123" s="14">
        <f t="shared" ca="1" si="75"/>
        <v>1.01292183</v>
      </c>
      <c r="J123" s="13">
        <f t="shared" si="65"/>
        <v>2.5000000000000001E-2</v>
      </c>
      <c r="K123" s="29">
        <f t="shared" si="66"/>
        <v>44236</v>
      </c>
      <c r="L123" s="2">
        <f t="shared" si="67"/>
        <v>111</v>
      </c>
      <c r="M123" s="17">
        <f t="shared" si="68"/>
        <v>111</v>
      </c>
      <c r="N123" s="12">
        <f t="shared" si="57"/>
        <v>1.0109358719999999</v>
      </c>
      <c r="O123" s="12">
        <f t="shared" ca="1" si="58"/>
        <v>1.0239990130000001</v>
      </c>
      <c r="P123" s="17">
        <f t="shared" si="69"/>
        <v>0</v>
      </c>
      <c r="Q123" s="14">
        <f t="shared" ca="1" si="59"/>
        <v>23.999013000000001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44407</v>
      </c>
      <c r="V123" s="3"/>
      <c r="W123" s="4"/>
      <c r="X123" s="106"/>
      <c r="Y123" s="107"/>
      <c r="Z123" s="109"/>
      <c r="AA123" s="110"/>
      <c r="AB123" s="109"/>
      <c r="AC123" s="114"/>
      <c r="AD123" s="115"/>
      <c r="AE123" s="109"/>
      <c r="AF123" s="106"/>
      <c r="AG123" s="112"/>
      <c r="AH123" s="116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00">
        <f t="shared" si="62"/>
        <v>44399</v>
      </c>
      <c r="B124" s="101">
        <f t="shared" ca="1" si="72"/>
        <v>1024.2646199999999</v>
      </c>
      <c r="C124" s="7">
        <f t="shared" si="63"/>
        <v>1000</v>
      </c>
      <c r="D124" s="81">
        <f t="shared" si="64"/>
        <v>44397</v>
      </c>
      <c r="E124" s="13">
        <f ca="1">IF(D124&lt;$B$1,VLOOKUP(D124,[1]DI!$A$4:$B$15000,2,FALSE),0)</f>
        <v>4.1500000000000002E-2</v>
      </c>
      <c r="F124" s="14">
        <f t="shared" ca="1" si="73"/>
        <v>1.00016137</v>
      </c>
      <c r="G124" s="14">
        <f ca="1">(TRUNC(PRODUCT($F$12:$F123),16))</f>
        <v>1.0130852850106</v>
      </c>
      <c r="H124" s="14">
        <f t="shared" si="74"/>
        <v>1</v>
      </c>
      <c r="I124" s="14">
        <f t="shared" ca="1" si="75"/>
        <v>1.01308529</v>
      </c>
      <c r="J124" s="13">
        <f t="shared" si="65"/>
        <v>2.5000000000000001E-2</v>
      </c>
      <c r="K124" s="29">
        <f t="shared" si="66"/>
        <v>44236</v>
      </c>
      <c r="L124" s="2">
        <f t="shared" si="67"/>
        <v>112</v>
      </c>
      <c r="M124" s="17">
        <f t="shared" si="68"/>
        <v>112</v>
      </c>
      <c r="N124" s="12">
        <f t="shared" si="57"/>
        <v>1.0110349350000001</v>
      </c>
      <c r="O124" s="12">
        <f t="shared" ca="1" si="58"/>
        <v>1.0242646200000001</v>
      </c>
      <c r="P124" s="17">
        <f t="shared" si="69"/>
        <v>0</v>
      </c>
      <c r="Q124" s="14">
        <f t="shared" ca="1" si="59"/>
        <v>24.264620000000001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44407</v>
      </c>
      <c r="V124" s="3"/>
      <c r="W124" s="4"/>
      <c r="X124" s="106"/>
      <c r="Y124" s="107"/>
      <c r="Z124" s="109"/>
      <c r="AA124" s="110"/>
      <c r="AB124" s="109"/>
      <c r="AC124" s="114"/>
      <c r="AD124" s="115"/>
      <c r="AE124" s="109"/>
      <c r="AF124" s="106"/>
      <c r="AG124" s="112"/>
      <c r="AH124" s="116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00">
        <f t="shared" si="62"/>
        <v>44400</v>
      </c>
      <c r="B125" s="101">
        <f t="shared" ca="1" si="72"/>
        <v>1024.5302899999999</v>
      </c>
      <c r="C125" s="7">
        <f t="shared" si="63"/>
        <v>1000</v>
      </c>
      <c r="D125" s="81">
        <f t="shared" si="64"/>
        <v>44398</v>
      </c>
      <c r="E125" s="13">
        <f ca="1">IF(D125&lt;$B$1,VLOOKUP(D125,[1]DI!$A$4:$B$15000,2,FALSE),0)</f>
        <v>4.1500000000000002E-2</v>
      </c>
      <c r="F125" s="14">
        <f t="shared" ca="1" si="73"/>
        <v>1.00016137</v>
      </c>
      <c r="G125" s="14">
        <f ca="1">(TRUNC(PRODUCT($F$12:$F124),16))</f>
        <v>1.0132487665830401</v>
      </c>
      <c r="H125" s="14">
        <f t="shared" si="74"/>
        <v>1</v>
      </c>
      <c r="I125" s="14">
        <f t="shared" ca="1" si="75"/>
        <v>1.0132487699999999</v>
      </c>
      <c r="J125" s="13">
        <f t="shared" si="65"/>
        <v>2.5000000000000001E-2</v>
      </c>
      <c r="K125" s="29">
        <f t="shared" si="66"/>
        <v>44236</v>
      </c>
      <c r="L125" s="2">
        <f t="shared" si="67"/>
        <v>113</v>
      </c>
      <c r="M125" s="17">
        <f t="shared" si="68"/>
        <v>113</v>
      </c>
      <c r="N125" s="12">
        <f t="shared" si="57"/>
        <v>1.011134008</v>
      </c>
      <c r="O125" s="12">
        <f t="shared" ca="1" si="58"/>
        <v>1.02453029</v>
      </c>
      <c r="P125" s="17">
        <f t="shared" si="69"/>
        <v>0</v>
      </c>
      <c r="Q125" s="14">
        <f t="shared" ca="1" si="59"/>
        <v>24.530290000000001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44407</v>
      </c>
      <c r="V125" s="3"/>
      <c r="W125" s="4"/>
      <c r="X125" s="106"/>
      <c r="Y125" s="107"/>
      <c r="Z125" s="109"/>
      <c r="AA125" s="110"/>
      <c r="AB125" s="109"/>
      <c r="AC125" s="114"/>
      <c r="AD125" s="115"/>
      <c r="AE125" s="109"/>
      <c r="AF125" s="106"/>
      <c r="AG125" s="112"/>
      <c r="AH125" s="116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00">
        <f t="shared" si="62"/>
        <v>44403</v>
      </c>
      <c r="B126" s="101">
        <f t="shared" ca="1" si="72"/>
        <v>1024.7960210000001</v>
      </c>
      <c r="C126" s="7">
        <f t="shared" si="63"/>
        <v>1000</v>
      </c>
      <c r="D126" s="81">
        <f t="shared" si="64"/>
        <v>44399</v>
      </c>
      <c r="E126" s="13">
        <f ca="1">IF(D126&lt;$B$1,VLOOKUP(D126,[1]DI!$A$4:$B$15000,2,FALSE),0)</f>
        <v>4.1500000000000002E-2</v>
      </c>
      <c r="F126" s="14">
        <f t="shared" ca="1" si="73"/>
        <v>1.00016137</v>
      </c>
      <c r="G126" s="14">
        <f ca="1">(TRUNC(PRODUCT($F$12:$F125),16))</f>
        <v>1.0134122745365</v>
      </c>
      <c r="H126" s="14">
        <f t="shared" si="74"/>
        <v>1</v>
      </c>
      <c r="I126" s="14">
        <f t="shared" ca="1" si="75"/>
        <v>1.0134122699999999</v>
      </c>
      <c r="J126" s="13">
        <f t="shared" si="65"/>
        <v>2.5000000000000001E-2</v>
      </c>
      <c r="K126" s="29">
        <f t="shared" si="66"/>
        <v>44236</v>
      </c>
      <c r="L126" s="2">
        <f t="shared" si="67"/>
        <v>114</v>
      </c>
      <c r="M126" s="17">
        <f t="shared" si="68"/>
        <v>114</v>
      </c>
      <c r="N126" s="12">
        <f t="shared" si="57"/>
        <v>1.0112330899999999</v>
      </c>
      <c r="O126" s="12">
        <f t="shared" ca="1" si="58"/>
        <v>1.024796021</v>
      </c>
      <c r="P126" s="17">
        <f t="shared" si="69"/>
        <v>0</v>
      </c>
      <c r="Q126" s="14">
        <f t="shared" ca="1" si="59"/>
        <v>24.796021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44407</v>
      </c>
      <c r="V126" s="3"/>
      <c r="W126" s="4"/>
      <c r="X126" s="106"/>
      <c r="Y126" s="107"/>
      <c r="Z126" s="109"/>
      <c r="AA126" s="110"/>
      <c r="AB126" s="109"/>
      <c r="AC126" s="114"/>
      <c r="AD126" s="115"/>
      <c r="AE126" s="109"/>
      <c r="AF126" s="106"/>
      <c r="AG126" s="112"/>
      <c r="AH126" s="116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00">
        <f t="shared" si="62"/>
        <v>44404</v>
      </c>
      <c r="B127" s="101">
        <f t="shared" ca="1" si="72"/>
        <v>1025.06183599</v>
      </c>
      <c r="C127" s="7">
        <f t="shared" si="63"/>
        <v>1000</v>
      </c>
      <c r="D127" s="81">
        <f t="shared" si="64"/>
        <v>44400</v>
      </c>
      <c r="E127" s="13">
        <f ca="1">IF(D127&lt;$B$1,VLOOKUP(D127,[1]DI!$A$4:$B$15000,2,FALSE),0)</f>
        <v>4.1500000000000002E-2</v>
      </c>
      <c r="F127" s="14">
        <f t="shared" ca="1" si="73"/>
        <v>1.00016137</v>
      </c>
      <c r="G127" s="14">
        <f ca="1">(TRUNC(PRODUCT($F$12:$F126),16))</f>
        <v>1.01357580887524</v>
      </c>
      <c r="H127" s="14">
        <f t="shared" si="74"/>
        <v>1</v>
      </c>
      <c r="I127" s="14">
        <f t="shared" ca="1" si="75"/>
        <v>1.0135758100000001</v>
      </c>
      <c r="J127" s="13">
        <f t="shared" si="65"/>
        <v>2.5000000000000001E-2</v>
      </c>
      <c r="K127" s="29">
        <f t="shared" si="66"/>
        <v>44236</v>
      </c>
      <c r="L127" s="2">
        <f t="shared" si="67"/>
        <v>115</v>
      </c>
      <c r="M127" s="17">
        <f t="shared" si="68"/>
        <v>115</v>
      </c>
      <c r="N127" s="12">
        <f t="shared" si="57"/>
        <v>1.0113321820000001</v>
      </c>
      <c r="O127" s="12">
        <f t="shared" ca="1" si="58"/>
        <v>1.0250618359999999</v>
      </c>
      <c r="P127" s="17">
        <f t="shared" si="69"/>
        <v>0</v>
      </c>
      <c r="Q127" s="14">
        <f t="shared" ca="1" si="59"/>
        <v>25.061835989999999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44407</v>
      </c>
      <c r="V127" s="3"/>
      <c r="W127" s="4"/>
      <c r="X127" s="106"/>
      <c r="Y127" s="107"/>
      <c r="Z127" s="109"/>
      <c r="AA127" s="110"/>
      <c r="AB127" s="109"/>
      <c r="AC127" s="114"/>
      <c r="AD127" s="115"/>
      <c r="AE127" s="109"/>
      <c r="AF127" s="106"/>
      <c r="AG127" s="112"/>
      <c r="AH127" s="116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00">
        <f t="shared" si="62"/>
        <v>44405</v>
      </c>
      <c r="B128" s="101">
        <f t="shared" ca="1" si="72"/>
        <v>1025.3277129999999</v>
      </c>
      <c r="C128" s="7">
        <f t="shared" si="63"/>
        <v>1000</v>
      </c>
      <c r="D128" s="81">
        <f t="shared" si="64"/>
        <v>44403</v>
      </c>
      <c r="E128" s="13">
        <f ca="1">IF(D128&lt;$B$1,VLOOKUP(D128,[1]DI!$A$4:$B$15000,2,FALSE),0)</f>
        <v>4.1500000000000002E-2</v>
      </c>
      <c r="F128" s="14">
        <f t="shared" ca="1" si="73"/>
        <v>1.00016137</v>
      </c>
      <c r="G128" s="14">
        <f ca="1">(TRUNC(PRODUCT($F$12:$F127),16))</f>
        <v>1.01373936960352</v>
      </c>
      <c r="H128" s="14">
        <f t="shared" si="74"/>
        <v>1</v>
      </c>
      <c r="I128" s="14">
        <f t="shared" ca="1" si="75"/>
        <v>1.0137393699999999</v>
      </c>
      <c r="J128" s="13">
        <f t="shared" si="65"/>
        <v>2.5000000000000001E-2</v>
      </c>
      <c r="K128" s="29">
        <f t="shared" si="66"/>
        <v>44236</v>
      </c>
      <c r="L128" s="2">
        <f t="shared" si="67"/>
        <v>116</v>
      </c>
      <c r="M128" s="17">
        <f t="shared" si="68"/>
        <v>116</v>
      </c>
      <c r="N128" s="12">
        <f t="shared" si="57"/>
        <v>1.0114312839999999</v>
      </c>
      <c r="O128" s="12">
        <f t="shared" ca="1" si="58"/>
        <v>1.025327713</v>
      </c>
      <c r="P128" s="17">
        <f t="shared" si="69"/>
        <v>0</v>
      </c>
      <c r="Q128" s="14">
        <f t="shared" ca="1" si="59"/>
        <v>25.327712999999999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44407</v>
      </c>
      <c r="V128" s="3"/>
      <c r="W128" s="4"/>
      <c r="X128" s="106"/>
      <c r="Y128" s="107"/>
      <c r="Z128" s="109"/>
      <c r="AA128" s="110"/>
      <c r="AB128" s="109"/>
      <c r="AC128" s="114"/>
      <c r="AD128" s="115"/>
      <c r="AE128" s="109"/>
      <c r="AF128" s="106"/>
      <c r="AG128" s="112"/>
      <c r="AH128" s="116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00">
        <f t="shared" si="62"/>
        <v>44406</v>
      </c>
      <c r="B129" s="101">
        <f t="shared" ca="1" si="72"/>
        <v>1025.5936630000001</v>
      </c>
      <c r="C129" s="7">
        <f t="shared" si="63"/>
        <v>1000</v>
      </c>
      <c r="D129" s="81">
        <f t="shared" si="64"/>
        <v>44404</v>
      </c>
      <c r="E129" s="13">
        <f ca="1">IF(D129&lt;$B$1,VLOOKUP(D129,[1]DI!$A$4:$B$15000,2,FALSE),0)</f>
        <v>4.1500000000000002E-2</v>
      </c>
      <c r="F129" s="14">
        <f t="shared" ca="1" si="73"/>
        <v>1.00016137</v>
      </c>
      <c r="G129" s="14">
        <f ca="1">(TRUNC(PRODUCT($F$12:$F128),16))</f>
        <v>1.0139029567255899</v>
      </c>
      <c r="H129" s="14">
        <f t="shared" si="74"/>
        <v>1</v>
      </c>
      <c r="I129" s="14">
        <f t="shared" ca="1" si="75"/>
        <v>1.01390296</v>
      </c>
      <c r="J129" s="13">
        <f t="shared" si="65"/>
        <v>2.5000000000000001E-2</v>
      </c>
      <c r="K129" s="29">
        <f t="shared" si="66"/>
        <v>44236</v>
      </c>
      <c r="L129" s="2">
        <f t="shared" si="67"/>
        <v>117</v>
      </c>
      <c r="M129" s="17">
        <f t="shared" si="68"/>
        <v>117</v>
      </c>
      <c r="N129" s="12">
        <f t="shared" si="57"/>
        <v>1.0115303959999999</v>
      </c>
      <c r="O129" s="12">
        <f t="shared" ca="1" si="58"/>
        <v>1.025593663</v>
      </c>
      <c r="P129" s="17">
        <f t="shared" si="69"/>
        <v>0</v>
      </c>
      <c r="Q129" s="14">
        <f t="shared" ca="1" si="59"/>
        <v>25.593662999999999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44407</v>
      </c>
      <c r="V129" s="3"/>
      <c r="W129" s="4"/>
      <c r="X129" s="106"/>
      <c r="Y129" s="107"/>
      <c r="Z129" s="109"/>
      <c r="AA129" s="110"/>
      <c r="AB129" s="109"/>
      <c r="AC129" s="114"/>
      <c r="AD129" s="115"/>
      <c r="AE129" s="109"/>
      <c r="AF129" s="106"/>
      <c r="AG129" s="112"/>
      <c r="AH129" s="116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00">
        <f t="shared" si="62"/>
        <v>44407</v>
      </c>
      <c r="B130" s="101">
        <f t="shared" ca="1" si="72"/>
        <v>1025.859674</v>
      </c>
      <c r="C130" s="7">
        <f t="shared" si="63"/>
        <v>1000</v>
      </c>
      <c r="D130" s="81">
        <f t="shared" si="64"/>
        <v>44405</v>
      </c>
      <c r="E130" s="13">
        <f ca="1">IF(D130&lt;$B$1,VLOOKUP(D130,[1]DI!$A$4:$B$15000,2,FALSE),0)</f>
        <v>4.1500000000000002E-2</v>
      </c>
      <c r="F130" s="14">
        <f t="shared" ca="1" si="73"/>
        <v>1.00016137</v>
      </c>
      <c r="G130" s="14">
        <f ca="1">(TRUNC(PRODUCT($F$12:$F129),16))</f>
        <v>1.0140665702457199</v>
      </c>
      <c r="H130" s="14">
        <f t="shared" si="74"/>
        <v>1</v>
      </c>
      <c r="I130" s="14">
        <f t="shared" ca="1" si="75"/>
        <v>1.01406657</v>
      </c>
      <c r="J130" s="13">
        <f t="shared" si="65"/>
        <v>2.5000000000000001E-2</v>
      </c>
      <c r="K130" s="29">
        <f t="shared" si="66"/>
        <v>44236</v>
      </c>
      <c r="L130" s="2">
        <f t="shared" si="67"/>
        <v>118</v>
      </c>
      <c r="M130" s="17">
        <f t="shared" si="68"/>
        <v>118</v>
      </c>
      <c r="N130" s="12">
        <f t="shared" si="57"/>
        <v>1.011629517</v>
      </c>
      <c r="O130" s="12">
        <f t="shared" ca="1" si="58"/>
        <v>1.0258596740000001</v>
      </c>
      <c r="P130" s="17">
        <f t="shared" si="69"/>
        <v>1</v>
      </c>
      <c r="Q130" s="14">
        <f t="shared" ca="1" si="59"/>
        <v>25.859673999999998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44407</v>
      </c>
      <c r="V130" s="3"/>
      <c r="W130" s="4"/>
      <c r="X130" s="106"/>
      <c r="Y130" s="107"/>
      <c r="Z130" s="109"/>
      <c r="AA130" s="110"/>
      <c r="AB130" s="109"/>
      <c r="AC130" s="114"/>
      <c r="AD130" s="115"/>
      <c r="AE130" s="109"/>
      <c r="AF130" s="106"/>
      <c r="AG130" s="112"/>
      <c r="AH130" s="116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00">
        <f t="shared" si="62"/>
        <v>44410</v>
      </c>
      <c r="B131" s="101">
        <f t="shared" ca="1" si="72"/>
        <v>1000.25937699</v>
      </c>
      <c r="C131" s="7">
        <f t="shared" si="63"/>
        <v>1000</v>
      </c>
      <c r="D131" s="81">
        <f t="shared" si="64"/>
        <v>44406</v>
      </c>
      <c r="E131" s="13">
        <f ca="1">IF(D131&lt;$B$1,VLOOKUP(D131,[1]DI!$A$4:$B$15000,2,FALSE),0)</f>
        <v>4.1500000000000002E-2</v>
      </c>
      <c r="F131" s="14">
        <f t="shared" ca="1" si="73"/>
        <v>1.00016137</v>
      </c>
      <c r="G131" s="14">
        <f ca="1">(TRUNC(PRODUCT($F$12:$F130),16))</f>
        <v>1.01423021016816</v>
      </c>
      <c r="H131" s="14">
        <f t="shared" ca="1" si="74"/>
        <v>1.0140665702457199</v>
      </c>
      <c r="I131" s="14">
        <f t="shared" ca="1" si="75"/>
        <v>1.00016137</v>
      </c>
      <c r="J131" s="13">
        <f t="shared" si="65"/>
        <v>2.5000000000000001E-2</v>
      </c>
      <c r="K131" s="29">
        <f t="shared" si="66"/>
        <v>44407</v>
      </c>
      <c r="L131" s="2">
        <f t="shared" si="67"/>
        <v>1</v>
      </c>
      <c r="M131" s="17">
        <f t="shared" si="68"/>
        <v>1</v>
      </c>
      <c r="N131" s="12">
        <f t="shared" si="57"/>
        <v>1.0000979910000001</v>
      </c>
      <c r="O131" s="12">
        <f t="shared" ca="1" si="58"/>
        <v>1.0002593769999999</v>
      </c>
      <c r="P131" s="17">
        <f t="shared" si="69"/>
        <v>0</v>
      </c>
      <c r="Q131" s="14">
        <f t="shared" ca="1" si="59"/>
        <v>0.25937698999999997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44592</v>
      </c>
      <c r="V131" s="3"/>
      <c r="W131" s="4"/>
      <c r="X131" s="106"/>
      <c r="Y131" s="107"/>
      <c r="Z131" s="109"/>
      <c r="AA131" s="110"/>
      <c r="AB131" s="109"/>
      <c r="AC131" s="114"/>
      <c r="AD131" s="115"/>
      <c r="AE131" s="109"/>
      <c r="AF131" s="106"/>
      <c r="AG131" s="112"/>
      <c r="AH131" s="116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00">
        <f t="shared" si="62"/>
        <v>44411</v>
      </c>
      <c r="B132" s="101">
        <f t="shared" ca="1" si="72"/>
        <v>1000.51882499</v>
      </c>
      <c r="C132" s="7">
        <f t="shared" si="63"/>
        <v>1000</v>
      </c>
      <c r="D132" s="81">
        <f t="shared" si="64"/>
        <v>44407</v>
      </c>
      <c r="E132" s="13">
        <f ca="1">IF(D132&lt;$B$1,VLOOKUP(D132,[1]DI!$A$4:$B$15000,2,FALSE),0)</f>
        <v>4.1500000000000002E-2</v>
      </c>
      <c r="F132" s="14">
        <f t="shared" ca="1" si="73"/>
        <v>1.00016137</v>
      </c>
      <c r="G132" s="14">
        <f ca="1">(TRUNC(PRODUCT($F$12:$F131),16))</f>
        <v>1.01439387649718</v>
      </c>
      <c r="H132" s="14">
        <f t="shared" ca="1" si="74"/>
        <v>1.0140665702457199</v>
      </c>
      <c r="I132" s="14">
        <f t="shared" ca="1" si="75"/>
        <v>1.0003227699999999</v>
      </c>
      <c r="J132" s="13">
        <f t="shared" si="65"/>
        <v>2.5000000000000001E-2</v>
      </c>
      <c r="K132" s="29">
        <f t="shared" si="66"/>
        <v>44407</v>
      </c>
      <c r="L132" s="2">
        <f t="shared" si="67"/>
        <v>2</v>
      </c>
      <c r="M132" s="17">
        <f t="shared" si="68"/>
        <v>2</v>
      </c>
      <c r="N132" s="12">
        <f t="shared" si="57"/>
        <v>1.0001959920000001</v>
      </c>
      <c r="O132" s="12">
        <f t="shared" ca="1" si="58"/>
        <v>1.0005188249999999</v>
      </c>
      <c r="P132" s="17">
        <f t="shared" si="69"/>
        <v>0</v>
      </c>
      <c r="Q132" s="14">
        <f t="shared" ca="1" si="59"/>
        <v>0.51882499000000004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44592</v>
      </c>
      <c r="V132" s="3"/>
      <c r="W132" s="4"/>
      <c r="X132" s="106"/>
      <c r="Y132" s="107"/>
      <c r="Z132" s="109"/>
      <c r="AA132" s="110"/>
      <c r="AB132" s="109"/>
      <c r="AC132" s="114"/>
      <c r="AD132" s="115"/>
      <c r="AE132" s="109"/>
      <c r="AF132" s="106"/>
      <c r="AG132" s="112"/>
      <c r="AH132" s="116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00">
        <f t="shared" si="62"/>
        <v>44412</v>
      </c>
      <c r="B133" s="101">
        <f t="shared" ca="1" si="72"/>
        <v>1000.77833499</v>
      </c>
      <c r="C133" s="7">
        <f t="shared" si="63"/>
        <v>1000</v>
      </c>
      <c r="D133" s="81">
        <f t="shared" si="64"/>
        <v>44410</v>
      </c>
      <c r="E133" s="13">
        <f ca="1">IF(D133&lt;$B$1,VLOOKUP(D133,[1]DI!$A$4:$B$15000,2,FALSE),0)</f>
        <v>4.1500000000000002E-2</v>
      </c>
      <c r="F133" s="14">
        <f t="shared" ca="1" si="73"/>
        <v>1.00016137</v>
      </c>
      <c r="G133" s="14">
        <f ca="1">(TRUNC(PRODUCT($F$12:$F132),16))</f>
        <v>1.0145575692370301</v>
      </c>
      <c r="H133" s="14">
        <f t="shared" ca="1" si="74"/>
        <v>1.0140665702457199</v>
      </c>
      <c r="I133" s="14">
        <f t="shared" ca="1" si="75"/>
        <v>1.0004841900000001</v>
      </c>
      <c r="J133" s="13">
        <f t="shared" si="65"/>
        <v>2.5000000000000001E-2</v>
      </c>
      <c r="K133" s="29">
        <f t="shared" si="66"/>
        <v>44407</v>
      </c>
      <c r="L133" s="2">
        <f t="shared" si="67"/>
        <v>3</v>
      </c>
      <c r="M133" s="17">
        <f t="shared" si="68"/>
        <v>3</v>
      </c>
      <c r="N133" s="12">
        <f t="shared" si="57"/>
        <v>1.000294003</v>
      </c>
      <c r="O133" s="12">
        <f t="shared" ca="1" si="58"/>
        <v>1.0007783349999999</v>
      </c>
      <c r="P133" s="17">
        <f t="shared" si="69"/>
        <v>0</v>
      </c>
      <c r="Q133" s="14">
        <f t="shared" ca="1" si="59"/>
        <v>0.77833498999999995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44592</v>
      </c>
      <c r="V133" s="3"/>
      <c r="W133" s="4"/>
      <c r="X133" s="106"/>
      <c r="Y133" s="107"/>
      <c r="Z133" s="109"/>
      <c r="AA133" s="110"/>
      <c r="AB133" s="109"/>
      <c r="AC133" s="114"/>
      <c r="AD133" s="115"/>
      <c r="AE133" s="109"/>
      <c r="AF133" s="106"/>
      <c r="AG133" s="112"/>
      <c r="AH133" s="116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00">
        <f t="shared" si="62"/>
        <v>44413</v>
      </c>
      <c r="B134" s="101">
        <f t="shared" ca="1" si="72"/>
        <v>1001.037916</v>
      </c>
      <c r="C134" s="7">
        <f t="shared" si="63"/>
        <v>1000</v>
      </c>
      <c r="D134" s="81">
        <f t="shared" si="64"/>
        <v>44411</v>
      </c>
      <c r="E134" s="13">
        <f ca="1">IF(D134&lt;$B$1,VLOOKUP(D134,[1]DI!$A$4:$B$15000,2,FALSE),0)</f>
        <v>4.1500000000000002E-2</v>
      </c>
      <c r="F134" s="14">
        <f t="shared" ca="1" si="73"/>
        <v>1.00016137</v>
      </c>
      <c r="G134" s="14">
        <f ca="1">(TRUNC(PRODUCT($F$12:$F133),16))</f>
        <v>1.0147212883919701</v>
      </c>
      <c r="H134" s="14">
        <f t="shared" ca="1" si="74"/>
        <v>1.0140665702457199</v>
      </c>
      <c r="I134" s="14">
        <f t="shared" ca="1" si="75"/>
        <v>1.0006456399999999</v>
      </c>
      <c r="J134" s="13">
        <f t="shared" si="65"/>
        <v>2.5000000000000001E-2</v>
      </c>
      <c r="K134" s="29">
        <f t="shared" si="66"/>
        <v>44407</v>
      </c>
      <c r="L134" s="2">
        <f t="shared" si="67"/>
        <v>4</v>
      </c>
      <c r="M134" s="17">
        <f t="shared" si="68"/>
        <v>4</v>
      </c>
      <c r="N134" s="12">
        <f t="shared" si="57"/>
        <v>1.0003920230000001</v>
      </c>
      <c r="O134" s="12">
        <f t="shared" ca="1" si="58"/>
        <v>1.001037916</v>
      </c>
      <c r="P134" s="17">
        <f t="shared" si="69"/>
        <v>0</v>
      </c>
      <c r="Q134" s="14">
        <f t="shared" ca="1" si="59"/>
        <v>1.0379160000000001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44592</v>
      </c>
      <c r="V134" s="3"/>
      <c r="W134" s="4"/>
      <c r="X134" s="106"/>
      <c r="Y134" s="107"/>
      <c r="Z134" s="109"/>
      <c r="AA134" s="110"/>
      <c r="AB134" s="109"/>
      <c r="AC134" s="114"/>
      <c r="AD134" s="115"/>
      <c r="AE134" s="109"/>
      <c r="AF134" s="106"/>
      <c r="AG134" s="112"/>
      <c r="AH134" s="116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00">
        <f t="shared" si="62"/>
        <v>44414</v>
      </c>
      <c r="B135" s="101">
        <f t="shared" ca="1" si="72"/>
        <v>1001.29755899</v>
      </c>
      <c r="C135" s="7">
        <f t="shared" si="63"/>
        <v>1000</v>
      </c>
      <c r="D135" s="81">
        <f t="shared" si="64"/>
        <v>44412</v>
      </c>
      <c r="E135" s="13">
        <f ca="1">IF(D135&lt;$B$1,VLOOKUP(D135,[1]DI!$A$4:$B$15000,2,FALSE),0)</f>
        <v>4.1500000000000002E-2</v>
      </c>
      <c r="F135" s="14">
        <f t="shared" ca="1" si="73"/>
        <v>1.00016137</v>
      </c>
      <c r="G135" s="14">
        <f ca="1">(TRUNC(PRODUCT($F$12:$F134),16))</f>
        <v>1.01488503396628</v>
      </c>
      <c r="H135" s="14">
        <f t="shared" ca="1" si="74"/>
        <v>1.0140665702457199</v>
      </c>
      <c r="I135" s="14">
        <f t="shared" ca="1" si="75"/>
        <v>1.00080711</v>
      </c>
      <c r="J135" s="13">
        <f t="shared" si="65"/>
        <v>2.5000000000000001E-2</v>
      </c>
      <c r="K135" s="29">
        <f t="shared" si="66"/>
        <v>44407</v>
      </c>
      <c r="L135" s="2">
        <f t="shared" si="67"/>
        <v>5</v>
      </c>
      <c r="M135" s="17">
        <f t="shared" si="68"/>
        <v>5</v>
      </c>
      <c r="N135" s="12">
        <f t="shared" si="57"/>
        <v>1.000490053</v>
      </c>
      <c r="O135" s="12">
        <f t="shared" ca="1" si="58"/>
        <v>1.0012975589999999</v>
      </c>
      <c r="P135" s="17">
        <f t="shared" si="69"/>
        <v>0</v>
      </c>
      <c r="Q135" s="14">
        <f t="shared" ca="1" si="59"/>
        <v>1.29755899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44592</v>
      </c>
      <c r="V135" s="3"/>
      <c r="W135" s="4"/>
      <c r="X135" s="106"/>
      <c r="Y135" s="107"/>
      <c r="Z135" s="109"/>
      <c r="AA135" s="110"/>
      <c r="AB135" s="109"/>
      <c r="AC135" s="114"/>
      <c r="AD135" s="115"/>
      <c r="AE135" s="109"/>
      <c r="AF135" s="106"/>
      <c r="AG135" s="112"/>
      <c r="AH135" s="116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00">
        <f t="shared" si="62"/>
        <v>44417</v>
      </c>
      <c r="B136" s="101">
        <f t="shared" ca="1" si="72"/>
        <v>1001.557272</v>
      </c>
      <c r="C136" s="7">
        <f t="shared" si="63"/>
        <v>1000</v>
      </c>
      <c r="D136" s="81">
        <f t="shared" si="64"/>
        <v>44413</v>
      </c>
      <c r="E136" s="13">
        <f ca="1">IF(D136&lt;$B$1,VLOOKUP(D136,[1]DI!$A$4:$B$15000,2,FALSE),0)</f>
        <v>5.1499999999999997E-2</v>
      </c>
      <c r="F136" s="14">
        <f t="shared" ca="1" si="73"/>
        <v>1.0001993</v>
      </c>
      <c r="G136" s="14">
        <f ca="1">(TRUNC(PRODUCT($F$12:$F135),16))</f>
        <v>1.01504880596421</v>
      </c>
      <c r="H136" s="14">
        <f t="shared" ca="1" si="74"/>
        <v>1.0140665702457199</v>
      </c>
      <c r="I136" s="14">
        <f t="shared" ca="1" si="75"/>
        <v>1.0009686099999999</v>
      </c>
      <c r="J136" s="13">
        <f t="shared" si="65"/>
        <v>2.5000000000000001E-2</v>
      </c>
      <c r="K136" s="29">
        <f t="shared" si="66"/>
        <v>44407</v>
      </c>
      <c r="L136" s="2">
        <f t="shared" si="67"/>
        <v>6</v>
      </c>
      <c r="M136" s="17">
        <f t="shared" si="68"/>
        <v>6</v>
      </c>
      <c r="N136" s="12">
        <f t="shared" si="57"/>
        <v>1.0005880920000001</v>
      </c>
      <c r="O136" s="12">
        <f t="shared" ca="1" si="58"/>
        <v>1.0015572720000001</v>
      </c>
      <c r="P136" s="17">
        <f t="shared" si="69"/>
        <v>0</v>
      </c>
      <c r="Q136" s="14">
        <f t="shared" ca="1" si="59"/>
        <v>1.557272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44592</v>
      </c>
      <c r="V136" s="3"/>
      <c r="W136" s="4"/>
      <c r="X136" s="106"/>
      <c r="Y136" s="107"/>
      <c r="Z136" s="109"/>
      <c r="AA136" s="110"/>
      <c r="AB136" s="109"/>
      <c r="AC136" s="114"/>
      <c r="AD136" s="115"/>
      <c r="AE136" s="109"/>
      <c r="AF136" s="106"/>
      <c r="AG136" s="112"/>
      <c r="AH136" s="116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00">
        <f t="shared" si="62"/>
        <v>44418</v>
      </c>
      <c r="B137" s="101">
        <f t="shared" ca="1" si="72"/>
        <v>1001.855042</v>
      </c>
      <c r="C137" s="7">
        <f t="shared" si="63"/>
        <v>1000</v>
      </c>
      <c r="D137" s="81">
        <f t="shared" si="64"/>
        <v>44414</v>
      </c>
      <c r="E137" s="13">
        <f ca="1">IF(D137&lt;$B$1,VLOOKUP(D137,[1]DI!$A$4:$B$15000,2,FALSE),0)</f>
        <v>5.1499999999999997E-2</v>
      </c>
      <c r="F137" s="14">
        <f t="shared" ca="1" si="73"/>
        <v>1.0001993</v>
      </c>
      <c r="G137" s="14">
        <f ca="1">(TRUNC(PRODUCT($F$12:$F136),16))</f>
        <v>1.0152511051912401</v>
      </c>
      <c r="H137" s="14">
        <f t="shared" ca="1" si="74"/>
        <v>1.0140665702457199</v>
      </c>
      <c r="I137" s="14">
        <f t="shared" ca="1" si="75"/>
        <v>1.0011680999999999</v>
      </c>
      <c r="J137" s="13">
        <f t="shared" si="65"/>
        <v>2.5000000000000001E-2</v>
      </c>
      <c r="K137" s="29">
        <f t="shared" si="66"/>
        <v>44407</v>
      </c>
      <c r="L137" s="2">
        <f t="shared" si="67"/>
        <v>7</v>
      </c>
      <c r="M137" s="17">
        <f t="shared" si="68"/>
        <v>7</v>
      </c>
      <c r="N137" s="12">
        <f t="shared" si="57"/>
        <v>1.0006861410000001</v>
      </c>
      <c r="O137" s="12">
        <f t="shared" ca="1" si="58"/>
        <v>1.0018550420000001</v>
      </c>
      <c r="P137" s="17">
        <f t="shared" si="69"/>
        <v>0</v>
      </c>
      <c r="Q137" s="14">
        <f t="shared" ca="1" si="59"/>
        <v>1.8550420000000001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44592</v>
      </c>
      <c r="V137" s="3"/>
      <c r="W137" s="4"/>
      <c r="X137" s="106"/>
      <c r="Y137" s="107"/>
      <c r="Z137" s="109"/>
      <c r="AA137" s="110"/>
      <c r="AB137" s="109"/>
      <c r="AC137" s="114"/>
      <c r="AD137" s="115"/>
      <c r="AE137" s="109"/>
      <c r="AF137" s="106"/>
      <c r="AG137" s="112"/>
      <c r="AH137" s="116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00">
        <f t="shared" si="62"/>
        <v>44419</v>
      </c>
      <c r="B138" s="101">
        <f t="shared" ca="1" si="72"/>
        <v>1002.15291299</v>
      </c>
      <c r="C138" s="7">
        <f t="shared" si="63"/>
        <v>1000</v>
      </c>
      <c r="D138" s="81">
        <f t="shared" si="64"/>
        <v>44417</v>
      </c>
      <c r="E138" s="13">
        <f ca="1">IF(D138&lt;$B$1,VLOOKUP(D138,[1]DI!$A$4:$B$15000,2,FALSE),0)</f>
        <v>5.1499999999999997E-2</v>
      </c>
      <c r="F138" s="14">
        <f t="shared" ca="1" si="73"/>
        <v>1.0001993</v>
      </c>
      <c r="G138" s="14">
        <f ca="1">(TRUNC(PRODUCT($F$12:$F137),16))</f>
        <v>1.01545344473651</v>
      </c>
      <c r="H138" s="14">
        <f t="shared" ca="1" si="74"/>
        <v>1.0140665702457199</v>
      </c>
      <c r="I138" s="14">
        <f t="shared" ca="1" si="75"/>
        <v>1.00136764</v>
      </c>
      <c r="J138" s="13">
        <f t="shared" si="65"/>
        <v>2.5000000000000001E-2</v>
      </c>
      <c r="K138" s="29">
        <f t="shared" si="66"/>
        <v>44407</v>
      </c>
      <c r="L138" s="2">
        <f t="shared" si="67"/>
        <v>8</v>
      </c>
      <c r="M138" s="17">
        <f t="shared" si="68"/>
        <v>8</v>
      </c>
      <c r="N138" s="12">
        <f t="shared" si="57"/>
        <v>1.0007842</v>
      </c>
      <c r="O138" s="12">
        <f t="shared" ca="1" si="58"/>
        <v>1.002152913</v>
      </c>
      <c r="P138" s="17">
        <f t="shared" si="69"/>
        <v>0</v>
      </c>
      <c r="Q138" s="14">
        <f t="shared" ca="1" si="59"/>
        <v>2.1529129899999999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44592</v>
      </c>
      <c r="V138" s="3"/>
      <c r="W138" s="4"/>
      <c r="X138" s="106"/>
      <c r="Y138" s="107"/>
      <c r="Z138" s="109"/>
      <c r="AA138" s="110"/>
      <c r="AB138" s="109"/>
      <c r="AC138" s="114"/>
      <c r="AD138" s="115"/>
      <c r="AE138" s="109"/>
      <c r="AF138" s="106"/>
      <c r="AG138" s="112"/>
      <c r="AH138" s="116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00">
        <f t="shared" si="62"/>
        <v>44420</v>
      </c>
      <c r="B139" s="101">
        <f t="shared" ca="1" si="72"/>
        <v>1002.450861</v>
      </c>
      <c r="C139" s="7">
        <f t="shared" si="63"/>
        <v>1000</v>
      </c>
      <c r="D139" s="81">
        <f t="shared" si="64"/>
        <v>44418</v>
      </c>
      <c r="E139" s="13">
        <f ca="1">IF(D139&lt;$B$1,VLOOKUP(D139,[1]DI!$A$4:$B$15000,2,FALSE),0)</f>
        <v>5.1499999999999997E-2</v>
      </c>
      <c r="F139" s="14">
        <f t="shared" ca="1" si="73"/>
        <v>1.0001993</v>
      </c>
      <c r="G139" s="14">
        <f ca="1">(TRUNC(PRODUCT($F$12:$F138),16))</f>
        <v>1.01565582460804</v>
      </c>
      <c r="H139" s="14">
        <f t="shared" ca="1" si="74"/>
        <v>1.0140665702457199</v>
      </c>
      <c r="I139" s="14">
        <f t="shared" ca="1" si="75"/>
        <v>1.0015672099999999</v>
      </c>
      <c r="J139" s="13">
        <f t="shared" si="65"/>
        <v>2.5000000000000001E-2</v>
      </c>
      <c r="K139" s="29">
        <f t="shared" si="66"/>
        <v>44407</v>
      </c>
      <c r="L139" s="2">
        <f t="shared" si="67"/>
        <v>9</v>
      </c>
      <c r="M139" s="17">
        <f t="shared" si="68"/>
        <v>9</v>
      </c>
      <c r="N139" s="12">
        <f t="shared" si="57"/>
        <v>1.000882268</v>
      </c>
      <c r="O139" s="12">
        <f t="shared" ca="1" si="58"/>
        <v>1.002450861</v>
      </c>
      <c r="P139" s="17">
        <f t="shared" si="69"/>
        <v>0</v>
      </c>
      <c r="Q139" s="14">
        <f t="shared" ca="1" si="59"/>
        <v>2.4508610000000002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44592</v>
      </c>
      <c r="V139" s="3"/>
      <c r="W139" s="4"/>
      <c r="X139" s="106"/>
      <c r="Y139" s="107"/>
      <c r="Z139" s="109"/>
      <c r="AA139" s="110"/>
      <c r="AB139" s="109"/>
      <c r="AC139" s="114"/>
      <c r="AD139" s="115"/>
      <c r="AE139" s="109"/>
      <c r="AF139" s="106"/>
      <c r="AG139" s="112"/>
      <c r="AH139" s="116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00">
        <f t="shared" si="62"/>
        <v>44421</v>
      </c>
      <c r="B140" s="101">
        <f t="shared" ca="1" si="72"/>
        <v>1002.7488980000001</v>
      </c>
      <c r="C140" s="7">
        <f t="shared" si="63"/>
        <v>1000</v>
      </c>
      <c r="D140" s="81">
        <f t="shared" si="64"/>
        <v>44419</v>
      </c>
      <c r="E140" s="13">
        <f ca="1">IF(D140&lt;$B$1,VLOOKUP(D140,[1]DI!$A$4:$B$15000,2,FALSE),0)</f>
        <v>5.1499999999999997E-2</v>
      </c>
      <c r="F140" s="14">
        <f t="shared" ca="1" si="73"/>
        <v>1.0001993</v>
      </c>
      <c r="G140" s="14">
        <f ca="1">(TRUNC(PRODUCT($F$12:$F139),16))</f>
        <v>1.01585824481389</v>
      </c>
      <c r="H140" s="14">
        <f t="shared" ca="1" si="74"/>
        <v>1.0140665702457199</v>
      </c>
      <c r="I140" s="14">
        <f t="shared" ca="1" si="75"/>
        <v>1.0017668200000001</v>
      </c>
      <c r="J140" s="13">
        <f t="shared" si="65"/>
        <v>2.5000000000000001E-2</v>
      </c>
      <c r="K140" s="29">
        <f t="shared" si="66"/>
        <v>44407</v>
      </c>
      <c r="L140" s="2">
        <f t="shared" si="67"/>
        <v>10</v>
      </c>
      <c r="M140" s="17">
        <f t="shared" si="68"/>
        <v>10</v>
      </c>
      <c r="N140" s="12">
        <f t="shared" ref="N140:N203" si="76">ROUND((J140+1)^(M140/252),9)</f>
        <v>1.000980346</v>
      </c>
      <c r="O140" s="12">
        <f t="shared" ref="O140:O203" ca="1" si="77">ROUND(I140*N140,9)</f>
        <v>1.0027488980000001</v>
      </c>
      <c r="P140" s="17">
        <f t="shared" si="69"/>
        <v>0</v>
      </c>
      <c r="Q140" s="14">
        <f t="shared" ref="Q140:Q203" ca="1" si="78">TRUNC(((O140-1)*C140),8)</f>
        <v>2.7488980000000001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44592</v>
      </c>
      <c r="V140" s="3"/>
      <c r="W140" s="4"/>
      <c r="X140" s="106"/>
      <c r="Y140" s="107"/>
      <c r="Z140" s="109"/>
      <c r="AA140" s="110"/>
      <c r="AB140" s="109"/>
      <c r="AC140" s="114"/>
      <c r="AD140" s="115"/>
      <c r="AE140" s="109"/>
      <c r="AF140" s="106"/>
      <c r="AG140" s="112"/>
      <c r="AH140" s="116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00">
        <f t="shared" ref="A141:A204" si="81">WORKDAY($A140,1,$X$166:$X$544)</f>
        <v>44424</v>
      </c>
      <c r="B141" s="101">
        <f t="shared" ca="1" si="72"/>
        <v>1003.047024</v>
      </c>
      <c r="C141" s="7">
        <f t="shared" ref="C141:C204" si="82">(C140-S140)</f>
        <v>1000</v>
      </c>
      <c r="D141" s="81">
        <f t="shared" ref="D141:D204" si="83">WORKDAY($A141,-2,$X$160:$X$544)</f>
        <v>44420</v>
      </c>
      <c r="E141" s="13">
        <f ca="1">IF(D141&lt;$B$1,VLOOKUP(D141,[1]DI!$A$4:$B$15000,2,FALSE),0)</f>
        <v>5.1499999999999997E-2</v>
      </c>
      <c r="F141" s="14">
        <f t="shared" ca="1" si="73"/>
        <v>1.0001993</v>
      </c>
      <c r="G141" s="14">
        <f ca="1">(TRUNC(PRODUCT($F$12:$F140),16))</f>
        <v>1.01606070536208</v>
      </c>
      <c r="H141" s="14">
        <f t="shared" ca="1" si="74"/>
        <v>1.0140665702457199</v>
      </c>
      <c r="I141" s="14">
        <f t="shared" ca="1" si="75"/>
        <v>1.0019664699999999</v>
      </c>
      <c r="J141" s="13">
        <f t="shared" ref="J141:J204" si="84">J140</f>
        <v>2.5000000000000001E-2</v>
      </c>
      <c r="K141" s="29">
        <f t="shared" ref="K141:K204" si="85">IF(P140&gt;0,VLOOKUP(P140,X$12:AH$150,2),K140)</f>
        <v>44407</v>
      </c>
      <c r="L141" s="2">
        <f t="shared" ref="L141:L204" si="86">IF(A141&gt;K141,IF(NETWORKDAYS(K141,A141,$X$160:$X$544)-1=0,1,NETWORKDAYS(K141,A141,$X$160:$X$544)-1),0)</f>
        <v>11</v>
      </c>
      <c r="M141" s="17">
        <f t="shared" ref="M141:M204" si="87">IF(AND(L141=1,L140=1),1,IF(L141&gt;0,IF(L141=L140,L141+1,L141),0))</f>
        <v>11</v>
      </c>
      <c r="N141" s="12">
        <f t="shared" si="76"/>
        <v>1.001078433</v>
      </c>
      <c r="O141" s="12">
        <f t="shared" ca="1" si="77"/>
        <v>1.003047024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3.047024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44592</v>
      </c>
      <c r="V141" s="3"/>
      <c r="W141" s="4"/>
      <c r="X141" s="106"/>
      <c r="Y141" s="107"/>
      <c r="Z141" s="109"/>
      <c r="AA141" s="110"/>
      <c r="AB141" s="109"/>
      <c r="AC141" s="114"/>
      <c r="AD141" s="115"/>
      <c r="AE141" s="109"/>
      <c r="AF141" s="106"/>
      <c r="AG141" s="112"/>
      <c r="AH141" s="116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00">
        <f t="shared" si="81"/>
        <v>44425</v>
      </c>
      <c r="B142" s="101">
        <f t="shared" ref="B142:B205" ca="1" si="91">IF(D142&lt;=TODAY(),C142+Q142,IF(AND(D142&gt;TODAY(),A142&lt;=$B$1),IF(VLOOKUP(TODAY(),$A$10:$E$5000,4,FALSE)=0,"n.d",C142+Q142),"n.d"))</f>
        <v>1003.345249</v>
      </c>
      <c r="C142" s="7">
        <f t="shared" si="82"/>
        <v>1000</v>
      </c>
      <c r="D142" s="81">
        <f t="shared" si="83"/>
        <v>44421</v>
      </c>
      <c r="E142" s="13">
        <f ca="1">IF(D142&lt;$B$1,VLOOKUP(D142,[1]DI!$A$4:$B$15000,2,FALSE),0)</f>
        <v>5.1499999999999997E-2</v>
      </c>
      <c r="F142" s="14">
        <f t="shared" ref="F142:F205" ca="1" si="92">ROUND(((1+E142)^(1/252)),8)</f>
        <v>1.0001993</v>
      </c>
      <c r="G142" s="14">
        <f ca="1">(TRUNC(PRODUCT($F$12:$F141),16))</f>
        <v>1.01626320626066</v>
      </c>
      <c r="H142" s="14">
        <f t="shared" ref="H142:H205" ca="1" si="93">IF(P141&gt;0,G141,H141)</f>
        <v>1.0140665702457199</v>
      </c>
      <c r="I142" s="14">
        <f t="shared" ref="I142:I205" ca="1" si="94">ROUND(G142/H142,8)</f>
        <v>1.00216617</v>
      </c>
      <c r="J142" s="13">
        <f t="shared" si="84"/>
        <v>2.5000000000000001E-2</v>
      </c>
      <c r="K142" s="29">
        <f t="shared" si="85"/>
        <v>44407</v>
      </c>
      <c r="L142" s="2">
        <f t="shared" si="86"/>
        <v>12</v>
      </c>
      <c r="M142" s="17">
        <f t="shared" si="87"/>
        <v>12</v>
      </c>
      <c r="N142" s="12">
        <f t="shared" si="76"/>
        <v>1.00117653</v>
      </c>
      <c r="O142" s="12">
        <f t="shared" ca="1" si="77"/>
        <v>1.0033452490000001</v>
      </c>
      <c r="P142" s="17">
        <f t="shared" si="88"/>
        <v>0</v>
      </c>
      <c r="Q142" s="14">
        <f t="shared" ca="1" si="78"/>
        <v>3.3452489999999999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44592</v>
      </c>
      <c r="V142" s="3"/>
      <c r="W142" s="3"/>
      <c r="X142" s="106"/>
      <c r="Y142" s="107"/>
      <c r="Z142" s="109"/>
      <c r="AA142" s="110"/>
      <c r="AB142" s="109"/>
      <c r="AC142" s="114"/>
      <c r="AD142" s="115"/>
      <c r="AE142" s="109"/>
      <c r="AF142" s="106"/>
      <c r="AG142" s="112"/>
      <c r="AH142" s="116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00">
        <f t="shared" si="81"/>
        <v>44426</v>
      </c>
      <c r="B143" s="101">
        <f t="shared" ca="1" si="91"/>
        <v>1003.643553</v>
      </c>
      <c r="C143" s="7">
        <f t="shared" si="82"/>
        <v>1000</v>
      </c>
      <c r="D143" s="81">
        <f t="shared" si="83"/>
        <v>44424</v>
      </c>
      <c r="E143" s="13">
        <f ca="1">IF(D143&lt;$B$1,VLOOKUP(D143,[1]DI!$A$4:$B$15000,2,FALSE),0)</f>
        <v>5.1499999999999997E-2</v>
      </c>
      <c r="F143" s="14">
        <f t="shared" ca="1" si="92"/>
        <v>1.0001993</v>
      </c>
      <c r="G143" s="14">
        <f ca="1">(TRUNC(PRODUCT($F$12:$F142),16))</f>
        <v>1.0164657475176699</v>
      </c>
      <c r="H143" s="14">
        <f t="shared" ca="1" si="93"/>
        <v>1.0140665702457199</v>
      </c>
      <c r="I143" s="14">
        <f t="shared" ca="1" si="94"/>
        <v>1.0023659</v>
      </c>
      <c r="J143" s="13">
        <f t="shared" si="84"/>
        <v>2.5000000000000001E-2</v>
      </c>
      <c r="K143" s="29">
        <f t="shared" si="85"/>
        <v>44407</v>
      </c>
      <c r="L143" s="2">
        <f t="shared" si="86"/>
        <v>13</v>
      </c>
      <c r="M143" s="17">
        <f t="shared" si="87"/>
        <v>13</v>
      </c>
      <c r="N143" s="12">
        <f t="shared" si="76"/>
        <v>1.0012746370000001</v>
      </c>
      <c r="O143" s="12">
        <f t="shared" ca="1" si="77"/>
        <v>1.0036435530000001</v>
      </c>
      <c r="P143" s="17">
        <f t="shared" si="88"/>
        <v>0</v>
      </c>
      <c r="Q143" s="14">
        <f t="shared" ca="1" si="78"/>
        <v>3.6435529999999998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44592</v>
      </c>
      <c r="V143" s="3"/>
      <c r="W143" s="3"/>
      <c r="X143" s="106"/>
      <c r="Y143" s="107"/>
      <c r="Z143" s="109"/>
      <c r="AA143" s="110"/>
      <c r="AB143" s="109"/>
      <c r="AC143" s="114"/>
      <c r="AD143" s="115"/>
      <c r="AE143" s="109"/>
      <c r="AF143" s="106"/>
      <c r="AG143" s="112"/>
      <c r="AH143" s="116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00">
        <f t="shared" si="81"/>
        <v>44427</v>
      </c>
      <c r="B144" s="101">
        <f t="shared" ca="1" si="91"/>
        <v>1003.941945</v>
      </c>
      <c r="C144" s="7">
        <f t="shared" si="82"/>
        <v>1000</v>
      </c>
      <c r="D144" s="81">
        <f t="shared" si="83"/>
        <v>44425</v>
      </c>
      <c r="E144" s="13">
        <f ca="1">IF(D144&lt;$B$1,VLOOKUP(D144,[1]DI!$A$4:$B$15000,2,FALSE),0)</f>
        <v>5.1499999999999997E-2</v>
      </c>
      <c r="F144" s="14">
        <f t="shared" ca="1" si="92"/>
        <v>1.0001993</v>
      </c>
      <c r="G144" s="14">
        <f ca="1">(TRUNC(PRODUCT($F$12:$F143),16))</f>
        <v>1.01666832914115</v>
      </c>
      <c r="H144" s="14">
        <f t="shared" ca="1" si="93"/>
        <v>1.0140665702457199</v>
      </c>
      <c r="I144" s="14">
        <f t="shared" ca="1" si="94"/>
        <v>1.0025656700000001</v>
      </c>
      <c r="J144" s="13">
        <f t="shared" si="84"/>
        <v>2.5000000000000001E-2</v>
      </c>
      <c r="K144" s="29">
        <f t="shared" si="85"/>
        <v>44407</v>
      </c>
      <c r="L144" s="2">
        <f t="shared" si="86"/>
        <v>14</v>
      </c>
      <c r="M144" s="17">
        <f t="shared" si="87"/>
        <v>14</v>
      </c>
      <c r="N144" s="12">
        <f t="shared" si="76"/>
        <v>1.0013727530000001</v>
      </c>
      <c r="O144" s="12">
        <f t="shared" ca="1" si="77"/>
        <v>1.003941945</v>
      </c>
      <c r="P144" s="17">
        <f t="shared" si="88"/>
        <v>0</v>
      </c>
      <c r="Q144" s="14">
        <f t="shared" ca="1" si="78"/>
        <v>3.941945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44592</v>
      </c>
      <c r="V144" s="3"/>
      <c r="W144" s="3"/>
      <c r="X144" s="106"/>
      <c r="Y144" s="107"/>
      <c r="Z144" s="109"/>
      <c r="AA144" s="110"/>
      <c r="AB144" s="109"/>
      <c r="AC144" s="114"/>
      <c r="AD144" s="115"/>
      <c r="AE144" s="109"/>
      <c r="AF144" s="106"/>
      <c r="AG144" s="112"/>
      <c r="AH144" s="116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00">
        <f t="shared" si="81"/>
        <v>44428</v>
      </c>
      <c r="B145" s="101">
        <f t="shared" ca="1" si="91"/>
        <v>1004.240427</v>
      </c>
      <c r="C145" s="7">
        <f t="shared" si="82"/>
        <v>1000</v>
      </c>
      <c r="D145" s="81">
        <f t="shared" si="83"/>
        <v>44426</v>
      </c>
      <c r="E145" s="13">
        <f ca="1">IF(D145&lt;$B$1,VLOOKUP(D145,[1]DI!$A$4:$B$15000,2,FALSE),0)</f>
        <v>5.1499999999999997E-2</v>
      </c>
      <c r="F145" s="14">
        <f t="shared" ca="1" si="92"/>
        <v>1.0001993</v>
      </c>
      <c r="G145" s="14">
        <f ca="1">(TRUNC(PRODUCT($F$12:$F144),16))</f>
        <v>1.0168709511391401</v>
      </c>
      <c r="H145" s="14">
        <f t="shared" ca="1" si="93"/>
        <v>1.0140665702457199</v>
      </c>
      <c r="I145" s="14">
        <f t="shared" ca="1" si="94"/>
        <v>1.0027654800000001</v>
      </c>
      <c r="J145" s="13">
        <f t="shared" si="84"/>
        <v>2.5000000000000001E-2</v>
      </c>
      <c r="K145" s="29">
        <f t="shared" si="85"/>
        <v>44407</v>
      </c>
      <c r="L145" s="2">
        <f t="shared" si="86"/>
        <v>15</v>
      </c>
      <c r="M145" s="17">
        <f t="shared" si="87"/>
        <v>15</v>
      </c>
      <c r="N145" s="12">
        <f t="shared" si="76"/>
        <v>1.001470879</v>
      </c>
      <c r="O145" s="12">
        <f t="shared" ca="1" si="77"/>
        <v>1.004240427</v>
      </c>
      <c r="P145" s="17">
        <f t="shared" si="88"/>
        <v>0</v>
      </c>
      <c r="Q145" s="14">
        <f t="shared" ca="1" si="78"/>
        <v>4.2404270000000004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44592</v>
      </c>
      <c r="V145" s="3"/>
      <c r="W145" s="3"/>
      <c r="X145" s="106"/>
      <c r="Y145" s="107"/>
      <c r="Z145" s="109"/>
      <c r="AA145" s="110"/>
      <c r="AB145" s="109"/>
      <c r="AC145" s="114"/>
      <c r="AD145" s="115"/>
      <c r="AE145" s="109"/>
      <c r="AF145" s="106"/>
      <c r="AG145" s="112"/>
      <c r="AH145" s="116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00">
        <f t="shared" si="81"/>
        <v>44431</v>
      </c>
      <c r="B146" s="101">
        <f t="shared" ca="1" si="91"/>
        <v>1004.53899799</v>
      </c>
      <c r="C146" s="7">
        <f t="shared" si="82"/>
        <v>1000</v>
      </c>
      <c r="D146" s="81">
        <f t="shared" si="83"/>
        <v>44427</v>
      </c>
      <c r="E146" s="13">
        <f ca="1">IF(D146&lt;$B$1,VLOOKUP(D146,[1]DI!$A$4:$B$15000,2,FALSE),0)</f>
        <v>5.1499999999999997E-2</v>
      </c>
      <c r="F146" s="14">
        <f t="shared" ca="1" si="92"/>
        <v>1.0001993</v>
      </c>
      <c r="G146" s="14">
        <f ca="1">(TRUNC(PRODUCT($F$12:$F145),16))</f>
        <v>1.01707361351971</v>
      </c>
      <c r="H146" s="14">
        <f t="shared" ca="1" si="93"/>
        <v>1.0140665702457199</v>
      </c>
      <c r="I146" s="14">
        <f t="shared" ca="1" si="94"/>
        <v>1.0029653300000001</v>
      </c>
      <c r="J146" s="13">
        <f t="shared" si="84"/>
        <v>2.5000000000000001E-2</v>
      </c>
      <c r="K146" s="29">
        <f t="shared" si="85"/>
        <v>44407</v>
      </c>
      <c r="L146" s="2">
        <f t="shared" si="86"/>
        <v>16</v>
      </c>
      <c r="M146" s="17">
        <f t="shared" si="87"/>
        <v>16</v>
      </c>
      <c r="N146" s="12">
        <f t="shared" si="76"/>
        <v>1.0015690150000001</v>
      </c>
      <c r="O146" s="12">
        <f t="shared" ca="1" si="77"/>
        <v>1.0045389979999999</v>
      </c>
      <c r="P146" s="17">
        <f t="shared" si="88"/>
        <v>0</v>
      </c>
      <c r="Q146" s="14">
        <f t="shared" ca="1" si="78"/>
        <v>4.5389979900000004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44592</v>
      </c>
      <c r="V146" s="3"/>
      <c r="W146" s="3"/>
      <c r="X146" s="106"/>
      <c r="Y146" s="107"/>
      <c r="Z146" s="109"/>
      <c r="AA146" s="110"/>
      <c r="AB146" s="109"/>
      <c r="AC146" s="114"/>
      <c r="AD146" s="115"/>
      <c r="AE146" s="109"/>
      <c r="AF146" s="106"/>
      <c r="AG146" s="112"/>
      <c r="AH146" s="116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00">
        <f t="shared" si="81"/>
        <v>44432</v>
      </c>
      <c r="B147" s="101">
        <f t="shared" ca="1" si="91"/>
        <v>1004.83765699</v>
      </c>
      <c r="C147" s="7">
        <f t="shared" si="82"/>
        <v>1000</v>
      </c>
      <c r="D147" s="81">
        <f t="shared" si="83"/>
        <v>44428</v>
      </c>
      <c r="E147" s="13">
        <f ca="1">IF(D147&lt;$B$1,VLOOKUP(D147,[1]DI!$A$4:$B$15000,2,FALSE),0)</f>
        <v>5.1499999999999997E-2</v>
      </c>
      <c r="F147" s="14">
        <f t="shared" ca="1" si="92"/>
        <v>1.0001993</v>
      </c>
      <c r="G147" s="14">
        <f ca="1">(TRUNC(PRODUCT($F$12:$F146),16))</f>
        <v>1.01727631629088</v>
      </c>
      <c r="H147" s="14">
        <f t="shared" ca="1" si="93"/>
        <v>1.0140665702457199</v>
      </c>
      <c r="I147" s="14">
        <f t="shared" ca="1" si="94"/>
        <v>1.0031652200000001</v>
      </c>
      <c r="J147" s="13">
        <f t="shared" si="84"/>
        <v>2.5000000000000001E-2</v>
      </c>
      <c r="K147" s="29">
        <f t="shared" si="85"/>
        <v>44407</v>
      </c>
      <c r="L147" s="2">
        <f t="shared" si="86"/>
        <v>17</v>
      </c>
      <c r="M147" s="17">
        <f t="shared" si="87"/>
        <v>17</v>
      </c>
      <c r="N147" s="12">
        <f t="shared" si="76"/>
        <v>1.00166716</v>
      </c>
      <c r="O147" s="12">
        <f t="shared" ca="1" si="77"/>
        <v>1.0048376569999999</v>
      </c>
      <c r="P147" s="17">
        <f t="shared" si="88"/>
        <v>0</v>
      </c>
      <c r="Q147" s="14">
        <f t="shared" ca="1" si="78"/>
        <v>4.8376569900000002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44592</v>
      </c>
      <c r="V147" s="3"/>
      <c r="W147" s="3"/>
      <c r="X147" s="106"/>
      <c r="Y147" s="107"/>
      <c r="Z147" s="109"/>
      <c r="AA147" s="110"/>
      <c r="AB147" s="109"/>
      <c r="AC147" s="114"/>
      <c r="AD147" s="115"/>
      <c r="AE147" s="109"/>
      <c r="AF147" s="106"/>
      <c r="AG147" s="112"/>
      <c r="AH147" s="116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00">
        <f t="shared" si="81"/>
        <v>44433</v>
      </c>
      <c r="B148" s="101">
        <f t="shared" ca="1" si="91"/>
        <v>1005.136405</v>
      </c>
      <c r="C148" s="7">
        <f t="shared" si="82"/>
        <v>1000</v>
      </c>
      <c r="D148" s="81">
        <f t="shared" si="83"/>
        <v>44431</v>
      </c>
      <c r="E148" s="13">
        <f ca="1">IF(D148&lt;$B$1,VLOOKUP(D148,[1]DI!$A$4:$B$15000,2,FALSE),0)</f>
        <v>5.1499999999999997E-2</v>
      </c>
      <c r="F148" s="14">
        <f t="shared" ca="1" si="92"/>
        <v>1.0001993</v>
      </c>
      <c r="G148" s="14">
        <f ca="1">(TRUNC(PRODUCT($F$12:$F147),16))</f>
        <v>1.0174790594607199</v>
      </c>
      <c r="H148" s="14">
        <f t="shared" ca="1" si="93"/>
        <v>1.0140665702457199</v>
      </c>
      <c r="I148" s="14">
        <f t="shared" ca="1" si="94"/>
        <v>1.00336515</v>
      </c>
      <c r="J148" s="13">
        <f t="shared" si="84"/>
        <v>2.5000000000000001E-2</v>
      </c>
      <c r="K148" s="29">
        <f t="shared" si="85"/>
        <v>44407</v>
      </c>
      <c r="L148" s="2">
        <f t="shared" si="86"/>
        <v>18</v>
      </c>
      <c r="M148" s="17">
        <f t="shared" si="87"/>
        <v>18</v>
      </c>
      <c r="N148" s="12">
        <f t="shared" si="76"/>
        <v>1.001765314</v>
      </c>
      <c r="O148" s="12">
        <f t="shared" ca="1" si="77"/>
        <v>1.005136405</v>
      </c>
      <c r="P148" s="17">
        <f t="shared" si="88"/>
        <v>0</v>
      </c>
      <c r="Q148" s="14">
        <f t="shared" ca="1" si="78"/>
        <v>5.1364049999999999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44592</v>
      </c>
      <c r="V148" s="3"/>
      <c r="W148" s="3"/>
      <c r="X148" s="106"/>
      <c r="Y148" s="107"/>
      <c r="Z148" s="109"/>
      <c r="AA148" s="110"/>
      <c r="AB148" s="109"/>
      <c r="AC148" s="114"/>
      <c r="AD148" s="115"/>
      <c r="AE148" s="109"/>
      <c r="AF148" s="106"/>
      <c r="AG148" s="112"/>
      <c r="AH148" s="116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00">
        <f t="shared" si="81"/>
        <v>44434</v>
      </c>
      <c r="B149" s="101">
        <f t="shared" ca="1" si="91"/>
        <v>1005.43524299</v>
      </c>
      <c r="C149" s="7">
        <f t="shared" si="82"/>
        <v>1000</v>
      </c>
      <c r="D149" s="81">
        <f t="shared" si="83"/>
        <v>44432</v>
      </c>
      <c r="E149" s="13">
        <f ca="1">IF(D149&lt;$B$1,VLOOKUP(D149,[1]DI!$A$4:$B$15000,2,FALSE),0)</f>
        <v>5.1499999999999997E-2</v>
      </c>
      <c r="F149" s="14">
        <f t="shared" ca="1" si="92"/>
        <v>1.0001993</v>
      </c>
      <c r="G149" s="14">
        <f ca="1">(TRUNC(PRODUCT($F$12:$F148),16))</f>
        <v>1.0176818430372701</v>
      </c>
      <c r="H149" s="14">
        <f t="shared" ca="1" si="93"/>
        <v>1.0140665702457199</v>
      </c>
      <c r="I149" s="14">
        <f t="shared" ca="1" si="94"/>
        <v>1.00356512</v>
      </c>
      <c r="J149" s="13">
        <f t="shared" si="84"/>
        <v>2.5000000000000001E-2</v>
      </c>
      <c r="K149" s="29">
        <f t="shared" si="85"/>
        <v>44407</v>
      </c>
      <c r="L149" s="2">
        <f t="shared" si="86"/>
        <v>19</v>
      </c>
      <c r="M149" s="17">
        <f t="shared" si="87"/>
        <v>19</v>
      </c>
      <c r="N149" s="12">
        <f t="shared" si="76"/>
        <v>1.0018634790000001</v>
      </c>
      <c r="O149" s="12">
        <f t="shared" ca="1" si="77"/>
        <v>1.005435243</v>
      </c>
      <c r="P149" s="17">
        <f t="shared" si="88"/>
        <v>0</v>
      </c>
      <c r="Q149" s="14">
        <f t="shared" ca="1" si="78"/>
        <v>5.4352429899999999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44592</v>
      </c>
      <c r="V149" s="3"/>
      <c r="W149" s="3"/>
      <c r="X149" s="106"/>
      <c r="Y149" s="107"/>
      <c r="Z149" s="109"/>
      <c r="AA149" s="110"/>
      <c r="AB149" s="109"/>
      <c r="AC149" s="114"/>
      <c r="AD149" s="115"/>
      <c r="AE149" s="109"/>
      <c r="AF149" s="106"/>
      <c r="AG149" s="112"/>
      <c r="AH149" s="116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00">
        <f t="shared" si="81"/>
        <v>44435</v>
      </c>
      <c r="B150" s="101">
        <f t="shared" ca="1" si="91"/>
        <v>1005.7341689899999</v>
      </c>
      <c r="C150" s="7">
        <f t="shared" si="82"/>
        <v>1000</v>
      </c>
      <c r="D150" s="81">
        <f t="shared" si="83"/>
        <v>44433</v>
      </c>
      <c r="E150" s="13">
        <f ca="1">IF(D150&lt;$B$1,VLOOKUP(D150,[1]DI!$A$4:$B$15000,2,FALSE),0)</f>
        <v>5.1499999999999997E-2</v>
      </c>
      <c r="F150" s="14">
        <f t="shared" ca="1" si="92"/>
        <v>1.0001993</v>
      </c>
      <c r="G150" s="14">
        <f ca="1">(TRUNC(PRODUCT($F$12:$F149),16))</f>
        <v>1.0178846670285799</v>
      </c>
      <c r="H150" s="14">
        <f t="shared" ca="1" si="93"/>
        <v>1.0140665702457199</v>
      </c>
      <c r="I150" s="14">
        <f t="shared" ca="1" si="94"/>
        <v>1.0037651299999999</v>
      </c>
      <c r="J150" s="13">
        <f t="shared" si="84"/>
        <v>2.5000000000000001E-2</v>
      </c>
      <c r="K150" s="29">
        <f t="shared" si="85"/>
        <v>44407</v>
      </c>
      <c r="L150" s="2">
        <f t="shared" si="86"/>
        <v>20</v>
      </c>
      <c r="M150" s="17">
        <f t="shared" si="87"/>
        <v>20</v>
      </c>
      <c r="N150" s="12">
        <f t="shared" si="76"/>
        <v>1.001961653</v>
      </c>
      <c r="O150" s="12">
        <f t="shared" ca="1" si="77"/>
        <v>1.0057341689999999</v>
      </c>
      <c r="P150" s="17">
        <f t="shared" si="88"/>
        <v>0</v>
      </c>
      <c r="Q150" s="14">
        <f t="shared" ca="1" si="78"/>
        <v>5.7341689899999997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44592</v>
      </c>
      <c r="V150" s="3"/>
      <c r="W150" s="3"/>
      <c r="X150" s="106"/>
      <c r="Y150" s="107"/>
      <c r="Z150" s="109"/>
      <c r="AA150" s="110"/>
      <c r="AB150" s="109"/>
      <c r="AC150" s="114"/>
      <c r="AD150" s="115"/>
      <c r="AE150" s="109"/>
      <c r="AF150" s="106"/>
      <c r="AG150" s="112"/>
      <c r="AH150" s="116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00">
        <f t="shared" si="81"/>
        <v>44438</v>
      </c>
      <c r="B151" s="101">
        <f t="shared" ca="1" si="91"/>
        <v>1006.033184</v>
      </c>
      <c r="C151" s="7">
        <f t="shared" si="82"/>
        <v>1000</v>
      </c>
      <c r="D151" s="81">
        <f t="shared" si="83"/>
        <v>44434</v>
      </c>
      <c r="E151" s="13">
        <f ca="1">IF(D151&lt;$B$1,VLOOKUP(D151,[1]DI!$A$4:$B$15000,2,FALSE),0)</f>
        <v>5.1499999999999997E-2</v>
      </c>
      <c r="F151" s="14">
        <f t="shared" ca="1" si="92"/>
        <v>1.0001993</v>
      </c>
      <c r="G151" s="14">
        <f ca="1">(TRUNC(PRODUCT($F$12:$F150),16))</f>
        <v>1.01808753144272</v>
      </c>
      <c r="H151" s="14">
        <f t="shared" ca="1" si="93"/>
        <v>1.0140665702457199</v>
      </c>
      <c r="I151" s="14">
        <f t="shared" ca="1" si="94"/>
        <v>1.00396518</v>
      </c>
      <c r="J151" s="13">
        <f t="shared" si="84"/>
        <v>2.5000000000000001E-2</v>
      </c>
      <c r="K151" s="29">
        <f t="shared" si="85"/>
        <v>44407</v>
      </c>
      <c r="L151" s="2">
        <f t="shared" si="86"/>
        <v>21</v>
      </c>
      <c r="M151" s="17">
        <f t="shared" si="87"/>
        <v>21</v>
      </c>
      <c r="N151" s="12">
        <f t="shared" si="76"/>
        <v>1.0020598359999999</v>
      </c>
      <c r="O151" s="12">
        <f t="shared" ca="1" si="77"/>
        <v>1.0060331840000001</v>
      </c>
      <c r="P151" s="17">
        <f t="shared" si="88"/>
        <v>0</v>
      </c>
      <c r="Q151" s="14">
        <f t="shared" ca="1" si="78"/>
        <v>6.0331840000000003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44592</v>
      </c>
      <c r="V151" s="3"/>
      <c r="W151" s="3"/>
      <c r="X151" s="117"/>
      <c r="Y151" s="118"/>
      <c r="Z151" s="117"/>
      <c r="AA151" s="117"/>
      <c r="AB151" s="117"/>
      <c r="AC151" s="119"/>
      <c r="AD151" s="115"/>
      <c r="AE151" s="117"/>
      <c r="AF151" s="109"/>
      <c r="AG151" s="120"/>
      <c r="AH151" s="109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00">
        <f t="shared" si="81"/>
        <v>44439</v>
      </c>
      <c r="B152" s="101">
        <f t="shared" ca="1" si="91"/>
        <v>1006.3322879999999</v>
      </c>
      <c r="C152" s="7">
        <f t="shared" si="82"/>
        <v>1000</v>
      </c>
      <c r="D152" s="81">
        <f t="shared" si="83"/>
        <v>44435</v>
      </c>
      <c r="E152" s="13">
        <f ca="1">IF(D152&lt;$B$1,VLOOKUP(D152,[1]DI!$A$4:$B$15000,2,FALSE),0)</f>
        <v>5.1499999999999997E-2</v>
      </c>
      <c r="F152" s="14">
        <f t="shared" ca="1" si="92"/>
        <v>1.0001993</v>
      </c>
      <c r="G152" s="14">
        <f ca="1">(TRUNC(PRODUCT($F$12:$F151),16))</f>
        <v>1.0182904362877401</v>
      </c>
      <c r="H152" s="14">
        <f t="shared" ca="1" si="93"/>
        <v>1.0140665702457199</v>
      </c>
      <c r="I152" s="14">
        <f t="shared" ca="1" si="94"/>
        <v>1.0041652700000001</v>
      </c>
      <c r="J152" s="13">
        <f t="shared" si="84"/>
        <v>2.5000000000000001E-2</v>
      </c>
      <c r="K152" s="29">
        <f t="shared" si="85"/>
        <v>44407</v>
      </c>
      <c r="L152" s="2">
        <f t="shared" si="86"/>
        <v>22</v>
      </c>
      <c r="M152" s="17">
        <f t="shared" si="87"/>
        <v>22</v>
      </c>
      <c r="N152" s="12">
        <f t="shared" si="76"/>
        <v>1.0021580290000001</v>
      </c>
      <c r="O152" s="12">
        <f t="shared" ca="1" si="77"/>
        <v>1.0063322880000001</v>
      </c>
      <c r="P152" s="17">
        <f t="shared" si="88"/>
        <v>0</v>
      </c>
      <c r="Q152" s="14">
        <f t="shared" ca="1" si="78"/>
        <v>6.3322880000000001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44592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00">
        <f t="shared" si="81"/>
        <v>44440</v>
      </c>
      <c r="B153" s="101">
        <f t="shared" ca="1" si="91"/>
        <v>1006.631491</v>
      </c>
      <c r="C153" s="7">
        <f t="shared" si="82"/>
        <v>1000</v>
      </c>
      <c r="D153" s="81">
        <f t="shared" si="83"/>
        <v>44438</v>
      </c>
      <c r="E153" s="13">
        <f ca="1">IF(D153&lt;$B$1,VLOOKUP(D153,[1]DI!$A$4:$B$15000,2,FALSE),0)</f>
        <v>5.1499999999999997E-2</v>
      </c>
      <c r="F153" s="14">
        <f t="shared" ca="1" si="92"/>
        <v>1.0001993</v>
      </c>
      <c r="G153" s="14">
        <f ca="1">(TRUNC(PRODUCT($F$12:$F152),16))</f>
        <v>1.0184933815716899</v>
      </c>
      <c r="H153" s="14">
        <f t="shared" ca="1" si="93"/>
        <v>1.0140665702457199</v>
      </c>
      <c r="I153" s="14">
        <f t="shared" ca="1" si="94"/>
        <v>1.0043654099999999</v>
      </c>
      <c r="J153" s="13">
        <f t="shared" si="84"/>
        <v>2.5000000000000001E-2</v>
      </c>
      <c r="K153" s="29">
        <f t="shared" si="85"/>
        <v>44407</v>
      </c>
      <c r="L153" s="2">
        <f t="shared" si="86"/>
        <v>23</v>
      </c>
      <c r="M153" s="17">
        <f t="shared" si="87"/>
        <v>23</v>
      </c>
      <c r="N153" s="12">
        <f t="shared" si="76"/>
        <v>1.0022562319999999</v>
      </c>
      <c r="O153" s="12">
        <f t="shared" ca="1" si="77"/>
        <v>1.006631491</v>
      </c>
      <c r="P153" s="17">
        <f t="shared" si="88"/>
        <v>0</v>
      </c>
      <c r="Q153" s="14">
        <f t="shared" ca="1" si="78"/>
        <v>6.6314909999999996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44592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00">
        <f t="shared" si="81"/>
        <v>44441</v>
      </c>
      <c r="B154" s="101">
        <f t="shared" ca="1" si="91"/>
        <v>1006.93077399</v>
      </c>
      <c r="C154" s="7">
        <f t="shared" si="82"/>
        <v>1000</v>
      </c>
      <c r="D154" s="81">
        <f t="shared" si="83"/>
        <v>44439</v>
      </c>
      <c r="E154" s="13">
        <f ca="1">IF(D154&lt;$B$1,VLOOKUP(D154,[1]DI!$A$4:$B$15000,2,FALSE),0)</f>
        <v>5.1499999999999997E-2</v>
      </c>
      <c r="F154" s="14">
        <f t="shared" ca="1" si="92"/>
        <v>1.0001993</v>
      </c>
      <c r="G154" s="14">
        <f ca="1">(TRUNC(PRODUCT($F$12:$F153),16))</f>
        <v>1.0186963673026399</v>
      </c>
      <c r="H154" s="14">
        <f t="shared" ca="1" si="93"/>
        <v>1.0140665702457199</v>
      </c>
      <c r="I154" s="14">
        <f t="shared" ca="1" si="94"/>
        <v>1.00456558</v>
      </c>
      <c r="J154" s="13">
        <f t="shared" si="84"/>
        <v>2.5000000000000001E-2</v>
      </c>
      <c r="K154" s="29">
        <f t="shared" si="85"/>
        <v>44407</v>
      </c>
      <c r="L154" s="2">
        <f t="shared" si="86"/>
        <v>24</v>
      </c>
      <c r="M154" s="17">
        <f t="shared" si="87"/>
        <v>24</v>
      </c>
      <c r="N154" s="12">
        <f t="shared" si="76"/>
        <v>1.0023544449999999</v>
      </c>
      <c r="O154" s="12">
        <f t="shared" ca="1" si="77"/>
        <v>1.006930774</v>
      </c>
      <c r="P154" s="17">
        <f t="shared" si="88"/>
        <v>0</v>
      </c>
      <c r="Q154" s="14">
        <f t="shared" ca="1" si="78"/>
        <v>6.9307739899999996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44592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00">
        <f t="shared" si="81"/>
        <v>44442</v>
      </c>
      <c r="B155" s="101">
        <f t="shared" ca="1" si="91"/>
        <v>1007.230136</v>
      </c>
      <c r="C155" s="7">
        <f t="shared" si="82"/>
        <v>1000</v>
      </c>
      <c r="D155" s="81">
        <f t="shared" si="83"/>
        <v>44440</v>
      </c>
      <c r="E155" s="13">
        <f ca="1">IF(D155&lt;$B$1,VLOOKUP(D155,[1]DI!$A$4:$B$15000,2,FALSE),0)</f>
        <v>5.1499999999999997E-2</v>
      </c>
      <c r="F155" s="14">
        <f t="shared" ca="1" si="92"/>
        <v>1.0001993</v>
      </c>
      <c r="G155" s="14">
        <f ca="1">(TRUNC(PRODUCT($F$12:$F154),16))</f>
        <v>1.0188993934886399</v>
      </c>
      <c r="H155" s="14">
        <f t="shared" ca="1" si="93"/>
        <v>1.0140665702457199</v>
      </c>
      <c r="I155" s="14">
        <f t="shared" ca="1" si="94"/>
        <v>1.0047657800000001</v>
      </c>
      <c r="J155" s="13">
        <f t="shared" si="84"/>
        <v>2.5000000000000001E-2</v>
      </c>
      <c r="K155" s="29">
        <f t="shared" si="85"/>
        <v>44407</v>
      </c>
      <c r="L155" s="2">
        <f t="shared" si="86"/>
        <v>25</v>
      </c>
      <c r="M155" s="17">
        <f t="shared" si="87"/>
        <v>25</v>
      </c>
      <c r="N155" s="12">
        <f t="shared" si="76"/>
        <v>1.002452667</v>
      </c>
      <c r="O155" s="12">
        <f t="shared" ca="1" si="77"/>
        <v>1.007230136</v>
      </c>
      <c r="P155" s="17">
        <f t="shared" si="88"/>
        <v>0</v>
      </c>
      <c r="Q155" s="14">
        <f t="shared" ca="1" si="78"/>
        <v>7.2301359999999999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44592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00">
        <f t="shared" si="81"/>
        <v>44445</v>
      </c>
      <c r="B156" s="101">
        <f t="shared" ca="1" si="91"/>
        <v>1007.529597</v>
      </c>
      <c r="C156" s="7">
        <f t="shared" si="82"/>
        <v>1000</v>
      </c>
      <c r="D156" s="81">
        <f t="shared" si="83"/>
        <v>44441</v>
      </c>
      <c r="E156" s="13">
        <f ca="1">IF(D156&lt;$B$1,VLOOKUP(D156,[1]DI!$A$4:$B$15000,2,FALSE),0)</f>
        <v>5.1499999999999997E-2</v>
      </c>
      <c r="F156" s="14">
        <f t="shared" ca="1" si="92"/>
        <v>1.0001993</v>
      </c>
      <c r="G156" s="14">
        <f ca="1">(TRUNC(PRODUCT($F$12:$F155),16))</f>
        <v>1.0191024601377701</v>
      </c>
      <c r="H156" s="14">
        <f t="shared" ca="1" si="93"/>
        <v>1.0140665702457199</v>
      </c>
      <c r="I156" s="14">
        <f t="shared" ca="1" si="94"/>
        <v>1.0049660300000001</v>
      </c>
      <c r="J156" s="13">
        <f t="shared" si="84"/>
        <v>2.5000000000000001E-2</v>
      </c>
      <c r="K156" s="29">
        <f t="shared" si="85"/>
        <v>44407</v>
      </c>
      <c r="L156" s="2">
        <f t="shared" si="86"/>
        <v>26</v>
      </c>
      <c r="M156" s="17">
        <f t="shared" si="87"/>
        <v>26</v>
      </c>
      <c r="N156" s="12">
        <f t="shared" si="76"/>
        <v>1.0025508990000001</v>
      </c>
      <c r="O156" s="12">
        <f t="shared" ca="1" si="77"/>
        <v>1.007529597</v>
      </c>
      <c r="P156" s="17">
        <f t="shared" si="88"/>
        <v>0</v>
      </c>
      <c r="Q156" s="14">
        <f t="shared" ca="1" si="78"/>
        <v>7.5295969999999999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44592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00">
        <f t="shared" si="81"/>
        <v>44447</v>
      </c>
      <c r="B157" s="101">
        <f t="shared" ca="1" si="91"/>
        <v>1007.82914599</v>
      </c>
      <c r="C157" s="7">
        <f t="shared" si="82"/>
        <v>1000</v>
      </c>
      <c r="D157" s="81">
        <f t="shared" si="83"/>
        <v>44442</v>
      </c>
      <c r="E157" s="13">
        <f ca="1">IF(D157&lt;$B$1,VLOOKUP(D157,[1]DI!$A$4:$B$15000,2,FALSE),0)</f>
        <v>5.1499999999999997E-2</v>
      </c>
      <c r="F157" s="14">
        <f t="shared" ca="1" si="92"/>
        <v>1.0001993</v>
      </c>
      <c r="G157" s="14">
        <f ca="1">(TRUNC(PRODUCT($F$12:$F156),16))</f>
        <v>1.01930556725807</v>
      </c>
      <c r="H157" s="14">
        <f t="shared" ca="1" si="93"/>
        <v>1.0140665702457199</v>
      </c>
      <c r="I157" s="14">
        <f t="shared" ca="1" si="94"/>
        <v>1.0051663200000001</v>
      </c>
      <c r="J157" s="13">
        <f t="shared" si="84"/>
        <v>2.5000000000000001E-2</v>
      </c>
      <c r="K157" s="29">
        <f t="shared" si="85"/>
        <v>44407</v>
      </c>
      <c r="L157" s="2">
        <f t="shared" si="86"/>
        <v>27</v>
      </c>
      <c r="M157" s="17">
        <f t="shared" si="87"/>
        <v>27</v>
      </c>
      <c r="N157" s="12">
        <f t="shared" si="76"/>
        <v>1.0026491399999999</v>
      </c>
      <c r="O157" s="12">
        <f t="shared" ca="1" si="77"/>
        <v>1.007829146</v>
      </c>
      <c r="P157" s="17">
        <f t="shared" si="88"/>
        <v>0</v>
      </c>
      <c r="Q157" s="14">
        <f t="shared" ca="1" si="78"/>
        <v>7.8291459899999998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44592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00">
        <f t="shared" si="81"/>
        <v>44448</v>
      </c>
      <c r="B158" s="101">
        <f t="shared" ca="1" si="91"/>
        <v>1008.128785</v>
      </c>
      <c r="C158" s="7">
        <f t="shared" si="82"/>
        <v>1000</v>
      </c>
      <c r="D158" s="81">
        <f t="shared" si="83"/>
        <v>44445</v>
      </c>
      <c r="E158" s="13">
        <f ca="1">IF(D158&lt;$B$1,VLOOKUP(D158,[1]DI!$A$4:$B$15000,2,FALSE),0)</f>
        <v>5.1499999999999997E-2</v>
      </c>
      <c r="F158" s="14">
        <f t="shared" ca="1" si="92"/>
        <v>1.0001993</v>
      </c>
      <c r="G158" s="14">
        <f ca="1">(TRUNC(PRODUCT($F$12:$F157),16))</f>
        <v>1.0195087148576301</v>
      </c>
      <c r="H158" s="14">
        <f t="shared" ca="1" si="93"/>
        <v>1.0140665702457199</v>
      </c>
      <c r="I158" s="14">
        <f t="shared" ca="1" si="94"/>
        <v>1.00536665</v>
      </c>
      <c r="J158" s="13">
        <f t="shared" si="84"/>
        <v>2.5000000000000001E-2</v>
      </c>
      <c r="K158" s="29">
        <f t="shared" si="85"/>
        <v>44407</v>
      </c>
      <c r="L158" s="2">
        <f t="shared" si="86"/>
        <v>28</v>
      </c>
      <c r="M158" s="17">
        <f t="shared" si="87"/>
        <v>28</v>
      </c>
      <c r="N158" s="12">
        <f t="shared" si="76"/>
        <v>1.002747391</v>
      </c>
      <c r="O158" s="12">
        <f t="shared" ca="1" si="77"/>
        <v>1.008128785</v>
      </c>
      <c r="P158" s="17">
        <f t="shared" si="88"/>
        <v>0</v>
      </c>
      <c r="Q158" s="14">
        <f t="shared" ca="1" si="78"/>
        <v>8.1287850000000006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44592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00">
        <f t="shared" si="81"/>
        <v>44449</v>
      </c>
      <c r="B159" s="101">
        <f t="shared" ca="1" si="91"/>
        <v>1008.4285129899999</v>
      </c>
      <c r="C159" s="7">
        <f t="shared" si="82"/>
        <v>1000</v>
      </c>
      <c r="D159" s="81">
        <f t="shared" si="83"/>
        <v>44447</v>
      </c>
      <c r="E159" s="13">
        <f ca="1">IF(D159&lt;$B$1,VLOOKUP(D159,[1]DI!$A$4:$B$15000,2,FALSE),0)</f>
        <v>5.1499999999999997E-2</v>
      </c>
      <c r="F159" s="14">
        <f t="shared" ca="1" si="92"/>
        <v>1.0001993</v>
      </c>
      <c r="G159" s="14">
        <f ca="1">(TRUNC(PRODUCT($F$12:$F158),16))</f>
        <v>1.0197119029445001</v>
      </c>
      <c r="H159" s="14">
        <f t="shared" ca="1" si="93"/>
        <v>1.0140665702457199</v>
      </c>
      <c r="I159" s="14">
        <f t="shared" ca="1" si="94"/>
        <v>1.00556702</v>
      </c>
      <c r="J159" s="13">
        <f t="shared" si="84"/>
        <v>2.5000000000000001E-2</v>
      </c>
      <c r="K159" s="29">
        <f t="shared" si="85"/>
        <v>44407</v>
      </c>
      <c r="L159" s="2">
        <f t="shared" si="86"/>
        <v>29</v>
      </c>
      <c r="M159" s="17">
        <f t="shared" si="87"/>
        <v>29</v>
      </c>
      <c r="N159" s="12">
        <f t="shared" si="76"/>
        <v>1.0028456509999999</v>
      </c>
      <c r="O159" s="12">
        <f t="shared" ca="1" si="77"/>
        <v>1.0084285129999999</v>
      </c>
      <c r="P159" s="17">
        <f t="shared" si="88"/>
        <v>0</v>
      </c>
      <c r="Q159" s="14">
        <f t="shared" ca="1" si="78"/>
        <v>8.4285129899999998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44592</v>
      </c>
      <c r="V159" s="3"/>
      <c r="W159" s="3"/>
      <c r="X159" s="121" t="s">
        <v>52</v>
      </c>
      <c r="Y159" s="122"/>
      <c r="Z159" s="123"/>
      <c r="AA159" s="1"/>
      <c r="AC159" s="124" t="s">
        <v>53</v>
      </c>
      <c r="AD159" s="124" t="s">
        <v>54</v>
      </c>
      <c r="AE159" s="124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00">
        <f t="shared" si="81"/>
        <v>44452</v>
      </c>
      <c r="B160" s="101">
        <f t="shared" ca="1" si="91"/>
        <v>1008.72833099</v>
      </c>
      <c r="C160" s="7">
        <f t="shared" si="82"/>
        <v>1000</v>
      </c>
      <c r="D160" s="81">
        <f t="shared" si="83"/>
        <v>44448</v>
      </c>
      <c r="E160" s="13">
        <f ca="1">IF(D160&lt;$B$1,VLOOKUP(D160,[1]DI!$A$4:$B$15000,2,FALSE),0)</f>
        <v>5.1499999999999997E-2</v>
      </c>
      <c r="F160" s="14">
        <f t="shared" ca="1" si="92"/>
        <v>1.0001993</v>
      </c>
      <c r="G160" s="14">
        <f ca="1">(TRUNC(PRODUCT($F$12:$F159),16))</f>
        <v>1.0199151315267501</v>
      </c>
      <c r="H160" s="14">
        <f t="shared" ca="1" si="93"/>
        <v>1.0140665702457199</v>
      </c>
      <c r="I160" s="14">
        <f t="shared" ca="1" si="94"/>
        <v>1.0057674299999999</v>
      </c>
      <c r="J160" s="13">
        <f t="shared" si="84"/>
        <v>2.5000000000000001E-2</v>
      </c>
      <c r="K160" s="29">
        <f t="shared" si="85"/>
        <v>44407</v>
      </c>
      <c r="L160" s="2">
        <f t="shared" si="86"/>
        <v>30</v>
      </c>
      <c r="M160" s="17">
        <f t="shared" si="87"/>
        <v>30</v>
      </c>
      <c r="N160" s="12">
        <f t="shared" si="76"/>
        <v>1.002943922</v>
      </c>
      <c r="O160" s="12">
        <f t="shared" ca="1" si="77"/>
        <v>1.0087283309999999</v>
      </c>
      <c r="P160" s="17">
        <f t="shared" si="88"/>
        <v>0</v>
      </c>
      <c r="Q160" s="14">
        <f t="shared" ca="1" si="78"/>
        <v>8.7283309899999999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44592</v>
      </c>
      <c r="V160" s="3"/>
      <c r="W160" s="3"/>
      <c r="X160" s="126">
        <f>[2]Plan1!$A230</f>
        <v>43831</v>
      </c>
      <c r="Y160" s="118" t="str">
        <f>[2]Plan1!$C230</f>
        <v>Confraternização Universal</v>
      </c>
      <c r="Z160" s="109"/>
      <c r="AA160" s="1"/>
      <c r="AC160" s="107">
        <f t="shared" ref="AC160:AC166" si="95">WORKDAY(AD160,-1,$X$160:$X$544)</f>
        <v>44235</v>
      </c>
      <c r="AD160" s="125">
        <f>A9</f>
        <v>44236</v>
      </c>
      <c r="AE160" s="107">
        <f t="shared" ref="AE160:AE166" si="96">WORKDAY(AC160,1,$X$160:$X$544)</f>
        <v>44236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00">
        <f t="shared" si="81"/>
        <v>44453</v>
      </c>
      <c r="B161" s="101">
        <f t="shared" ca="1" si="91"/>
        <v>1009.028236</v>
      </c>
      <c r="C161" s="7">
        <f t="shared" si="82"/>
        <v>1000</v>
      </c>
      <c r="D161" s="81">
        <f t="shared" si="83"/>
        <v>44449</v>
      </c>
      <c r="E161" s="13">
        <f ca="1">IF(D161&lt;$B$1,VLOOKUP(D161,[1]DI!$A$4:$B$15000,2,FALSE),0)</f>
        <v>5.1499999999999997E-2</v>
      </c>
      <c r="F161" s="14">
        <f t="shared" ca="1" si="92"/>
        <v>1.0001993</v>
      </c>
      <c r="G161" s="14">
        <f ca="1">(TRUNC(PRODUCT($F$12:$F160),16))</f>
        <v>1.0201184006124699</v>
      </c>
      <c r="H161" s="14">
        <f t="shared" ca="1" si="93"/>
        <v>1.0140665702457199</v>
      </c>
      <c r="I161" s="14">
        <f t="shared" ca="1" si="94"/>
        <v>1.00596788</v>
      </c>
      <c r="J161" s="13">
        <f t="shared" si="84"/>
        <v>2.5000000000000001E-2</v>
      </c>
      <c r="K161" s="29">
        <f t="shared" si="85"/>
        <v>44407</v>
      </c>
      <c r="L161" s="2">
        <f t="shared" si="86"/>
        <v>31</v>
      </c>
      <c r="M161" s="17">
        <f t="shared" si="87"/>
        <v>31</v>
      </c>
      <c r="N161" s="12">
        <f t="shared" si="76"/>
        <v>1.003042201</v>
      </c>
      <c r="O161" s="12">
        <f t="shared" ca="1" si="77"/>
        <v>1.009028236</v>
      </c>
      <c r="P161" s="17">
        <f t="shared" si="88"/>
        <v>0</v>
      </c>
      <c r="Q161" s="14">
        <f t="shared" ca="1" si="78"/>
        <v>9.0282359999999997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44592</v>
      </c>
      <c r="V161" s="3"/>
      <c r="W161" s="3"/>
      <c r="X161" s="126">
        <f>[2]Plan1!$A231</f>
        <v>43885</v>
      </c>
      <c r="Y161" s="118" t="str">
        <f>[2]Plan1!$C231</f>
        <v>Carnaval</v>
      </c>
      <c r="Z161" s="109"/>
      <c r="AA161" s="1"/>
      <c r="AC161" s="107">
        <f t="shared" si="95"/>
        <v>44406</v>
      </c>
      <c r="AD161" s="107">
        <v>44407</v>
      </c>
      <c r="AE161" s="107">
        <f t="shared" si="96"/>
        <v>44407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00">
        <f t="shared" si="81"/>
        <v>44454</v>
      </c>
      <c r="B162" s="101">
        <f t="shared" ca="1" si="91"/>
        <v>1009.3282329899999</v>
      </c>
      <c r="C162" s="7">
        <f t="shared" si="82"/>
        <v>1000</v>
      </c>
      <c r="D162" s="81">
        <f t="shared" si="83"/>
        <v>44452</v>
      </c>
      <c r="E162" s="13">
        <f ca="1">IF(D162&lt;$B$1,VLOOKUP(D162,[1]DI!$A$4:$B$15000,2,FALSE),0)</f>
        <v>5.1499999999999997E-2</v>
      </c>
      <c r="F162" s="14">
        <f t="shared" ca="1" si="92"/>
        <v>1.0001993</v>
      </c>
      <c r="G162" s="14">
        <f ca="1">(TRUNC(PRODUCT($F$12:$F161),16))</f>
        <v>1.02032171020971</v>
      </c>
      <c r="H162" s="14">
        <f t="shared" ca="1" si="93"/>
        <v>1.0140665702457199</v>
      </c>
      <c r="I162" s="14">
        <f t="shared" ca="1" si="94"/>
        <v>1.0061683699999999</v>
      </c>
      <c r="J162" s="13">
        <f t="shared" si="84"/>
        <v>2.5000000000000001E-2</v>
      </c>
      <c r="K162" s="29">
        <f t="shared" si="85"/>
        <v>44407</v>
      </c>
      <c r="L162" s="2">
        <f t="shared" si="86"/>
        <v>32</v>
      </c>
      <c r="M162" s="17">
        <f t="shared" si="87"/>
        <v>32</v>
      </c>
      <c r="N162" s="12">
        <f t="shared" si="76"/>
        <v>1.0031404909999999</v>
      </c>
      <c r="O162" s="12">
        <f t="shared" ca="1" si="77"/>
        <v>1.009328233</v>
      </c>
      <c r="P162" s="17">
        <f t="shared" si="88"/>
        <v>0</v>
      </c>
      <c r="Q162" s="14">
        <f t="shared" ca="1" si="78"/>
        <v>9.3282329900000001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44592</v>
      </c>
      <c r="V162" s="3"/>
      <c r="W162" s="3"/>
      <c r="X162" s="126">
        <f>[2]Plan1!$A232</f>
        <v>43886</v>
      </c>
      <c r="Y162" s="118" t="str">
        <f>[2]Plan1!$C232</f>
        <v>Carnaval</v>
      </c>
      <c r="Z162" s="109"/>
      <c r="AA162" s="1"/>
      <c r="AC162" s="107">
        <f t="shared" si="95"/>
        <v>44589</v>
      </c>
      <c r="AD162" s="107">
        <v>44592</v>
      </c>
      <c r="AE162" s="107">
        <f t="shared" si="96"/>
        <v>44592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00">
        <f t="shared" si="81"/>
        <v>44455</v>
      </c>
      <c r="B163" s="101">
        <f t="shared" ca="1" si="91"/>
        <v>1009.628318</v>
      </c>
      <c r="C163" s="7">
        <f t="shared" si="82"/>
        <v>1000</v>
      </c>
      <c r="D163" s="81">
        <f t="shared" si="83"/>
        <v>44453</v>
      </c>
      <c r="E163" s="13">
        <f ca="1">IF(D163&lt;$B$1,VLOOKUP(D163,[1]DI!$A$4:$B$15000,2,FALSE),0)</f>
        <v>5.1499999999999997E-2</v>
      </c>
      <c r="F163" s="14">
        <f t="shared" ca="1" si="92"/>
        <v>1.0001993</v>
      </c>
      <c r="G163" s="14">
        <f ca="1">(TRUNC(PRODUCT($F$12:$F162),16))</f>
        <v>1.0205250603265501</v>
      </c>
      <c r="H163" s="14">
        <f t="shared" ca="1" si="93"/>
        <v>1.0140665702457199</v>
      </c>
      <c r="I163" s="14">
        <f t="shared" ca="1" si="94"/>
        <v>1.0063689</v>
      </c>
      <c r="J163" s="13">
        <f t="shared" si="84"/>
        <v>2.5000000000000001E-2</v>
      </c>
      <c r="K163" s="29">
        <f t="shared" si="85"/>
        <v>44407</v>
      </c>
      <c r="L163" s="2">
        <f t="shared" si="86"/>
        <v>33</v>
      </c>
      <c r="M163" s="17">
        <f t="shared" si="87"/>
        <v>33</v>
      </c>
      <c r="N163" s="12">
        <f t="shared" si="76"/>
        <v>1.0032387899999999</v>
      </c>
      <c r="O163" s="12">
        <f t="shared" ca="1" si="77"/>
        <v>1.0096283180000001</v>
      </c>
      <c r="P163" s="17">
        <f t="shared" si="88"/>
        <v>0</v>
      </c>
      <c r="Q163" s="14">
        <f t="shared" ca="1" si="78"/>
        <v>9.6283180000000002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44592</v>
      </c>
      <c r="V163" s="3"/>
      <c r="W163" s="3"/>
      <c r="X163" s="126">
        <f>[2]Plan1!$A233</f>
        <v>43931</v>
      </c>
      <c r="Y163" s="118" t="str">
        <f>[2]Plan1!$C233</f>
        <v>Paixão de Cristo</v>
      </c>
      <c r="Z163" s="109"/>
      <c r="AA163" s="1"/>
      <c r="AC163" s="107">
        <f t="shared" si="95"/>
        <v>44771</v>
      </c>
      <c r="AD163" s="107">
        <v>44774</v>
      </c>
      <c r="AE163" s="107">
        <f t="shared" si="96"/>
        <v>44774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00">
        <f t="shared" si="81"/>
        <v>44456</v>
      </c>
      <c r="B164" s="101">
        <f t="shared" ca="1" si="91"/>
        <v>1009.928492</v>
      </c>
      <c r="C164" s="7">
        <f t="shared" si="82"/>
        <v>1000</v>
      </c>
      <c r="D164" s="81">
        <f t="shared" si="83"/>
        <v>44454</v>
      </c>
      <c r="E164" s="13">
        <f ca="1">IF(D164&lt;$B$1,VLOOKUP(D164,[1]DI!$A$4:$B$15000,2,FALSE),0)</f>
        <v>5.1499999999999997E-2</v>
      </c>
      <c r="F164" s="14">
        <f t="shared" ca="1" si="92"/>
        <v>1.0001993</v>
      </c>
      <c r="G164" s="14">
        <f ca="1">(TRUNC(PRODUCT($F$12:$F163),16))</f>
        <v>1.0207284509710799</v>
      </c>
      <c r="H164" s="14">
        <f t="shared" ca="1" si="93"/>
        <v>1.0140665702457199</v>
      </c>
      <c r="I164" s="14">
        <f t="shared" ca="1" si="94"/>
        <v>1.0065694700000001</v>
      </c>
      <c r="J164" s="13">
        <f t="shared" si="84"/>
        <v>2.5000000000000001E-2</v>
      </c>
      <c r="K164" s="29">
        <f t="shared" si="85"/>
        <v>44407</v>
      </c>
      <c r="L164" s="2">
        <f t="shared" si="86"/>
        <v>34</v>
      </c>
      <c r="M164" s="17">
        <f t="shared" si="87"/>
        <v>34</v>
      </c>
      <c r="N164" s="12">
        <f t="shared" si="76"/>
        <v>1.0033370989999999</v>
      </c>
      <c r="O164" s="12">
        <f t="shared" ca="1" si="77"/>
        <v>1.009928492</v>
      </c>
      <c r="P164" s="17">
        <f t="shared" si="88"/>
        <v>0</v>
      </c>
      <c r="Q164" s="14">
        <f t="shared" ca="1" si="78"/>
        <v>9.9284920000000003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44592</v>
      </c>
      <c r="V164" s="3"/>
      <c r="W164" s="3"/>
      <c r="X164" s="126">
        <f>[2]Plan1!$A234</f>
        <v>43942</v>
      </c>
      <c r="Y164" s="118" t="str">
        <f>[2]Plan1!$C234</f>
        <v>Tiradentes</v>
      </c>
      <c r="Z164" s="109"/>
      <c r="AA164" s="1"/>
      <c r="AC164" s="107">
        <f t="shared" si="95"/>
        <v>44953</v>
      </c>
      <c r="AD164" s="107">
        <v>44956</v>
      </c>
      <c r="AE164" s="107">
        <f t="shared" si="96"/>
        <v>44956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00">
        <f t="shared" si="81"/>
        <v>44459</v>
      </c>
      <c r="B165" s="101">
        <f t="shared" ca="1" si="91"/>
        <v>1010.228755</v>
      </c>
      <c r="C165" s="7">
        <f t="shared" si="82"/>
        <v>1000</v>
      </c>
      <c r="D165" s="81">
        <f t="shared" si="83"/>
        <v>44455</v>
      </c>
      <c r="E165" s="13">
        <f ca="1">IF(D165&lt;$B$1,VLOOKUP(D165,[1]DI!$A$4:$B$15000,2,FALSE),0)</f>
        <v>5.1499999999999997E-2</v>
      </c>
      <c r="F165" s="14">
        <f t="shared" ca="1" si="92"/>
        <v>1.0001993</v>
      </c>
      <c r="G165" s="14">
        <f ca="1">(TRUNC(PRODUCT($F$12:$F164),16))</f>
        <v>1.02093188215136</v>
      </c>
      <c r="H165" s="14">
        <f t="shared" ca="1" si="93"/>
        <v>1.0140665702457199</v>
      </c>
      <c r="I165" s="14">
        <f t="shared" ca="1" si="94"/>
        <v>1.0067700799999999</v>
      </c>
      <c r="J165" s="13">
        <f t="shared" si="84"/>
        <v>2.5000000000000001E-2</v>
      </c>
      <c r="K165" s="29">
        <f t="shared" si="85"/>
        <v>44407</v>
      </c>
      <c r="L165" s="2">
        <f t="shared" si="86"/>
        <v>35</v>
      </c>
      <c r="M165" s="17">
        <f t="shared" si="87"/>
        <v>35</v>
      </c>
      <c r="N165" s="12">
        <f t="shared" si="76"/>
        <v>1.0034354169999999</v>
      </c>
      <c r="O165" s="12">
        <f t="shared" ca="1" si="77"/>
        <v>1.010228755</v>
      </c>
      <c r="P165" s="17">
        <f t="shared" si="88"/>
        <v>0</v>
      </c>
      <c r="Q165" s="14">
        <f t="shared" ca="1" si="78"/>
        <v>10.228755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44592</v>
      </c>
      <c r="V165" s="3"/>
      <c r="W165" s="3"/>
      <c r="X165" s="126">
        <f>[2]Plan1!$A235</f>
        <v>43952</v>
      </c>
      <c r="Y165" s="118" t="str">
        <f>[2]Plan1!$C235</f>
        <v>Dia do Trabalho</v>
      </c>
      <c r="Z165" s="109"/>
      <c r="AA165" s="1"/>
      <c r="AC165" s="107">
        <f t="shared" si="95"/>
        <v>45135</v>
      </c>
      <c r="AD165" s="107">
        <v>45138</v>
      </c>
      <c r="AE165" s="107">
        <f t="shared" si="96"/>
        <v>45138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00">
        <f t="shared" si="81"/>
        <v>44460</v>
      </c>
      <c r="B166" s="101">
        <f t="shared" ca="1" si="91"/>
        <v>1010.529108</v>
      </c>
      <c r="C166" s="7">
        <f t="shared" si="82"/>
        <v>1000</v>
      </c>
      <c r="D166" s="81">
        <f t="shared" si="83"/>
        <v>44456</v>
      </c>
      <c r="E166" s="13">
        <f ca="1">IF(D166&lt;$B$1,VLOOKUP(D166,[1]DI!$A$4:$B$15000,2,FALSE),0)</f>
        <v>5.1499999999999997E-2</v>
      </c>
      <c r="F166" s="14">
        <f t="shared" ca="1" si="92"/>
        <v>1.0001993</v>
      </c>
      <c r="G166" s="14">
        <f ca="1">(TRUNC(PRODUCT($F$12:$F165),16))</f>
        <v>1.0211353538754699</v>
      </c>
      <c r="H166" s="14">
        <f t="shared" ca="1" si="93"/>
        <v>1.0140665702457199</v>
      </c>
      <c r="I166" s="14">
        <f t="shared" ca="1" si="94"/>
        <v>1.0069707299999999</v>
      </c>
      <c r="J166" s="13">
        <f t="shared" si="84"/>
        <v>2.5000000000000001E-2</v>
      </c>
      <c r="K166" s="29">
        <f t="shared" si="85"/>
        <v>44407</v>
      </c>
      <c r="L166" s="2">
        <f t="shared" si="86"/>
        <v>36</v>
      </c>
      <c r="M166" s="17">
        <f t="shared" si="87"/>
        <v>36</v>
      </c>
      <c r="N166" s="12">
        <f t="shared" si="76"/>
        <v>1.0035337449999999</v>
      </c>
      <c r="O166" s="12">
        <f t="shared" ca="1" si="77"/>
        <v>1.0105291080000001</v>
      </c>
      <c r="P166" s="17">
        <f t="shared" si="88"/>
        <v>0</v>
      </c>
      <c r="Q166" s="14">
        <f t="shared" ca="1" si="78"/>
        <v>10.529108000000001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44592</v>
      </c>
      <c r="V166" s="3"/>
      <c r="W166" s="3"/>
      <c r="X166" s="126">
        <f>[2]Plan1!$A236</f>
        <v>43993</v>
      </c>
      <c r="Y166" s="118" t="str">
        <f>[2]Plan1!$C236</f>
        <v>Corpus Christi</v>
      </c>
      <c r="Z166" s="109"/>
      <c r="AA166" s="1"/>
      <c r="AC166" s="107">
        <f t="shared" si="95"/>
        <v>45320</v>
      </c>
      <c r="AD166" s="107">
        <v>45321</v>
      </c>
      <c r="AE166" s="107">
        <f t="shared" si="96"/>
        <v>45321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00">
        <f t="shared" si="81"/>
        <v>44461</v>
      </c>
      <c r="B167" s="101">
        <f t="shared" ca="1" si="91"/>
        <v>1010.82955</v>
      </c>
      <c r="C167" s="7">
        <f t="shared" si="82"/>
        <v>1000</v>
      </c>
      <c r="D167" s="81">
        <f t="shared" si="83"/>
        <v>44459</v>
      </c>
      <c r="E167" s="13">
        <f ca="1">IF(D167&lt;$B$1,VLOOKUP(D167,[1]DI!$A$4:$B$15000,2,FALSE),0)</f>
        <v>5.1499999999999997E-2</v>
      </c>
      <c r="F167" s="14">
        <f t="shared" ca="1" si="92"/>
        <v>1.0001993</v>
      </c>
      <c r="G167" s="14">
        <f ca="1">(TRUNC(PRODUCT($F$12:$F166),16))</f>
        <v>1.0213388661514999</v>
      </c>
      <c r="H167" s="14">
        <f t="shared" ca="1" si="93"/>
        <v>1.0140665702457199</v>
      </c>
      <c r="I167" s="14">
        <f t="shared" ca="1" si="94"/>
        <v>1.0071714199999999</v>
      </c>
      <c r="J167" s="13">
        <f t="shared" si="84"/>
        <v>2.5000000000000001E-2</v>
      </c>
      <c r="K167" s="29">
        <f t="shared" si="85"/>
        <v>44407</v>
      </c>
      <c r="L167" s="2">
        <f t="shared" si="86"/>
        <v>37</v>
      </c>
      <c r="M167" s="17">
        <f t="shared" si="87"/>
        <v>37</v>
      </c>
      <c r="N167" s="12">
        <f t="shared" si="76"/>
        <v>1.0036320830000001</v>
      </c>
      <c r="O167" s="12">
        <f t="shared" ca="1" si="77"/>
        <v>1.01082955</v>
      </c>
      <c r="P167" s="17">
        <f t="shared" si="88"/>
        <v>0</v>
      </c>
      <c r="Q167" s="14">
        <f t="shared" ca="1" si="78"/>
        <v>10.829549999999999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44592</v>
      </c>
      <c r="V167" s="3"/>
      <c r="W167" s="3"/>
      <c r="X167" s="126">
        <f>[2]Plan1!$A237</f>
        <v>44081</v>
      </c>
      <c r="Y167" s="118" t="str">
        <f>[2]Plan1!$C237</f>
        <v>Independência do Brasil</v>
      </c>
      <c r="Z167" s="109"/>
      <c r="AA167" s="1"/>
      <c r="AC167" s="107"/>
      <c r="AD167" s="107"/>
      <c r="AE167" s="107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00">
        <f t="shared" si="81"/>
        <v>44462</v>
      </c>
      <c r="B168" s="101">
        <f t="shared" ca="1" si="91"/>
        <v>1011.13008099</v>
      </c>
      <c r="C168" s="7">
        <f t="shared" si="82"/>
        <v>1000</v>
      </c>
      <c r="D168" s="81">
        <f t="shared" si="83"/>
        <v>44460</v>
      </c>
      <c r="E168" s="13">
        <f ca="1">IF(D168&lt;$B$1,VLOOKUP(D168,[1]DI!$A$4:$B$15000,2,FALSE),0)</f>
        <v>5.1499999999999997E-2</v>
      </c>
      <c r="F168" s="14">
        <f t="shared" ca="1" si="92"/>
        <v>1.0001993</v>
      </c>
      <c r="G168" s="14">
        <f ca="1">(TRUNC(PRODUCT($F$12:$F167),16))</f>
        <v>1.02154241898752</v>
      </c>
      <c r="H168" s="14">
        <f t="shared" ca="1" si="93"/>
        <v>1.0140665702457199</v>
      </c>
      <c r="I168" s="14">
        <f t="shared" ca="1" si="94"/>
        <v>1.0073721499999999</v>
      </c>
      <c r="J168" s="13">
        <f t="shared" si="84"/>
        <v>2.5000000000000001E-2</v>
      </c>
      <c r="K168" s="29">
        <f t="shared" si="85"/>
        <v>44407</v>
      </c>
      <c r="L168" s="2">
        <f t="shared" si="86"/>
        <v>38</v>
      </c>
      <c r="M168" s="17">
        <f t="shared" si="87"/>
        <v>38</v>
      </c>
      <c r="N168" s="12">
        <f t="shared" si="76"/>
        <v>1.0037304300000001</v>
      </c>
      <c r="O168" s="12">
        <f t="shared" ca="1" si="77"/>
        <v>1.0111300809999999</v>
      </c>
      <c r="P168" s="17">
        <f t="shared" si="88"/>
        <v>0</v>
      </c>
      <c r="Q168" s="14">
        <f t="shared" ca="1" si="78"/>
        <v>11.13008099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44592</v>
      </c>
      <c r="V168" s="3"/>
      <c r="W168" s="3"/>
      <c r="X168" s="126">
        <f>[2]Plan1!$A238</f>
        <v>44116</v>
      </c>
      <c r="Y168" s="118" t="str">
        <f>[2]Plan1!$C238</f>
        <v>Nossa Sr.a Aparecida - Padroeira do Brasil</v>
      </c>
      <c r="Z168" s="109"/>
      <c r="AA168" s="1"/>
      <c r="AC168" s="107"/>
      <c r="AD168" s="107"/>
      <c r="AE168" s="107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00">
        <f t="shared" si="81"/>
        <v>44463</v>
      </c>
      <c r="B169" s="101">
        <f t="shared" ca="1" si="91"/>
        <v>1011.430702</v>
      </c>
      <c r="C169" s="7">
        <f t="shared" si="82"/>
        <v>1000</v>
      </c>
      <c r="D169" s="81">
        <f t="shared" si="83"/>
        <v>44461</v>
      </c>
      <c r="E169" s="13">
        <f ca="1">IF(D169&lt;$B$1,VLOOKUP(D169,[1]DI!$A$4:$B$15000,2,FALSE),0)</f>
        <v>5.1499999999999997E-2</v>
      </c>
      <c r="F169" s="14">
        <f t="shared" ca="1" si="92"/>
        <v>1.0001993</v>
      </c>
      <c r="G169" s="14">
        <f ca="1">(TRUNC(PRODUCT($F$12:$F168),16))</f>
        <v>1.02174601239162</v>
      </c>
      <c r="H169" s="14">
        <f t="shared" ca="1" si="93"/>
        <v>1.0140665702457199</v>
      </c>
      <c r="I169" s="14">
        <f t="shared" ca="1" si="94"/>
        <v>1.0075729200000001</v>
      </c>
      <c r="J169" s="13">
        <f t="shared" si="84"/>
        <v>2.5000000000000001E-2</v>
      </c>
      <c r="K169" s="29">
        <f t="shared" si="85"/>
        <v>44407</v>
      </c>
      <c r="L169" s="2">
        <f t="shared" si="86"/>
        <v>39</v>
      </c>
      <c r="M169" s="17">
        <f t="shared" si="87"/>
        <v>39</v>
      </c>
      <c r="N169" s="12">
        <f t="shared" si="76"/>
        <v>1.003828787</v>
      </c>
      <c r="O169" s="12">
        <f t="shared" ca="1" si="77"/>
        <v>1.011430702</v>
      </c>
      <c r="P169" s="17">
        <f t="shared" si="88"/>
        <v>0</v>
      </c>
      <c r="Q169" s="14">
        <f t="shared" ca="1" si="78"/>
        <v>11.430702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44592</v>
      </c>
      <c r="V169" s="3"/>
      <c r="W169" s="3"/>
      <c r="X169" s="126">
        <f>[2]Plan1!$A239</f>
        <v>44137</v>
      </c>
      <c r="Y169" s="118" t="str">
        <f>[2]Plan1!$C239</f>
        <v>Finados</v>
      </c>
      <c r="Z169" s="109"/>
      <c r="AA169" s="1"/>
      <c r="AC169" s="107"/>
      <c r="AD169" s="107"/>
      <c r="AE169" s="107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00">
        <f t="shared" si="81"/>
        <v>44466</v>
      </c>
      <c r="B170" s="101">
        <f t="shared" ca="1" si="91"/>
        <v>1011.731412</v>
      </c>
      <c r="C170" s="7">
        <f t="shared" si="82"/>
        <v>1000</v>
      </c>
      <c r="D170" s="81">
        <f t="shared" si="83"/>
        <v>44462</v>
      </c>
      <c r="E170" s="13">
        <f ca="1">IF(D170&lt;$B$1,VLOOKUP(D170,[1]DI!$A$4:$B$15000,2,FALSE),0)</f>
        <v>6.1499999999999999E-2</v>
      </c>
      <c r="F170" s="14">
        <f t="shared" ca="1" si="92"/>
        <v>1.0002368699999999</v>
      </c>
      <c r="G170" s="14">
        <f ca="1">(TRUNC(PRODUCT($F$12:$F169),16))</f>
        <v>1.02194964637189</v>
      </c>
      <c r="H170" s="14">
        <f t="shared" ca="1" si="93"/>
        <v>1.0140665702457199</v>
      </c>
      <c r="I170" s="14">
        <f t="shared" ca="1" si="94"/>
        <v>1.00777373</v>
      </c>
      <c r="J170" s="13">
        <f t="shared" si="84"/>
        <v>2.5000000000000001E-2</v>
      </c>
      <c r="K170" s="29">
        <f t="shared" si="85"/>
        <v>44407</v>
      </c>
      <c r="L170" s="2">
        <f t="shared" si="86"/>
        <v>40</v>
      </c>
      <c r="M170" s="17">
        <f t="shared" si="87"/>
        <v>40</v>
      </c>
      <c r="N170" s="12">
        <f t="shared" si="76"/>
        <v>1.003927153</v>
      </c>
      <c r="O170" s="12">
        <f t="shared" ca="1" si="77"/>
        <v>1.0117314120000001</v>
      </c>
      <c r="P170" s="17">
        <f t="shared" si="88"/>
        <v>0</v>
      </c>
      <c r="Q170" s="14">
        <f t="shared" ca="1" si="78"/>
        <v>11.731412000000001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44592</v>
      </c>
      <c r="V170" s="3"/>
      <c r="W170" s="3"/>
      <c r="X170" s="126">
        <f>[2]Plan1!$A240</f>
        <v>44150</v>
      </c>
      <c r="Y170" s="118" t="str">
        <f>[2]Plan1!$C240</f>
        <v>Proclamação da República</v>
      </c>
      <c r="Z170" s="109"/>
      <c r="AA170" s="1"/>
      <c r="AC170" s="107"/>
      <c r="AD170" s="107"/>
      <c r="AE170" s="107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00">
        <f t="shared" si="81"/>
        <v>44467</v>
      </c>
      <c r="B171" s="101">
        <f t="shared" ca="1" si="91"/>
        <v>1012.07022399</v>
      </c>
      <c r="C171" s="7">
        <f t="shared" si="82"/>
        <v>1000</v>
      </c>
      <c r="D171" s="81">
        <f t="shared" si="83"/>
        <v>44463</v>
      </c>
      <c r="E171" s="13">
        <f ca="1">IF(D171&lt;$B$1,VLOOKUP(D171,[1]DI!$A$4:$B$15000,2,FALSE),0)</f>
        <v>6.1499999999999999E-2</v>
      </c>
      <c r="F171" s="14">
        <f t="shared" ca="1" si="92"/>
        <v>1.0002368699999999</v>
      </c>
      <c r="G171" s="14">
        <f ca="1">(TRUNC(PRODUCT($F$12:$F170),16))</f>
        <v>1.0221917155846301</v>
      </c>
      <c r="H171" s="14">
        <f t="shared" ca="1" si="93"/>
        <v>1.0140665702457199</v>
      </c>
      <c r="I171" s="14">
        <f t="shared" ca="1" si="94"/>
        <v>1.0080124399999999</v>
      </c>
      <c r="J171" s="13">
        <f t="shared" si="84"/>
        <v>2.5000000000000001E-2</v>
      </c>
      <c r="K171" s="29">
        <f t="shared" si="85"/>
        <v>44407</v>
      </c>
      <c r="L171" s="2">
        <f t="shared" si="86"/>
        <v>41</v>
      </c>
      <c r="M171" s="17">
        <f t="shared" si="87"/>
        <v>41</v>
      </c>
      <c r="N171" s="12">
        <f t="shared" si="76"/>
        <v>1.0040255300000001</v>
      </c>
      <c r="O171" s="12">
        <f t="shared" ca="1" si="77"/>
        <v>1.0120702239999999</v>
      </c>
      <c r="P171" s="17">
        <f t="shared" si="88"/>
        <v>0</v>
      </c>
      <c r="Q171" s="14">
        <f t="shared" ca="1" si="78"/>
        <v>12.070223990000001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44592</v>
      </c>
      <c r="V171" s="3"/>
      <c r="W171" s="3"/>
      <c r="X171" s="126">
        <f>[2]Plan1!$A241</f>
        <v>44190</v>
      </c>
      <c r="Y171" s="118" t="str">
        <f>[2]Plan1!$C241</f>
        <v>Natal</v>
      </c>
      <c r="Z171" s="109"/>
      <c r="AA171" s="1"/>
      <c r="AC171" s="107"/>
      <c r="AD171" s="107"/>
      <c r="AE171" s="107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00">
        <f t="shared" si="81"/>
        <v>44468</v>
      </c>
      <c r="B172" s="101">
        <f t="shared" ca="1" si="91"/>
        <v>1012.4091519999999</v>
      </c>
      <c r="C172" s="7">
        <f t="shared" si="82"/>
        <v>1000</v>
      </c>
      <c r="D172" s="81">
        <f t="shared" si="83"/>
        <v>44466</v>
      </c>
      <c r="E172" s="13">
        <f ca="1">IF(D172&lt;$B$1,VLOOKUP(D172,[1]DI!$A$4:$B$15000,2,FALSE),0)</f>
        <v>6.1499999999999999E-2</v>
      </c>
      <c r="F172" s="14">
        <f t="shared" ca="1" si="92"/>
        <v>1.0002368699999999</v>
      </c>
      <c r="G172" s="14">
        <f ca="1">(TRUNC(PRODUCT($F$12:$F171),16))</f>
        <v>1.0224338421363</v>
      </c>
      <c r="H172" s="14">
        <f t="shared" ca="1" si="93"/>
        <v>1.0140665702457199</v>
      </c>
      <c r="I172" s="14">
        <f t="shared" ca="1" si="94"/>
        <v>1.0082512100000001</v>
      </c>
      <c r="J172" s="13">
        <f t="shared" si="84"/>
        <v>2.5000000000000001E-2</v>
      </c>
      <c r="K172" s="29">
        <f t="shared" si="85"/>
        <v>44407</v>
      </c>
      <c r="L172" s="2">
        <f t="shared" si="86"/>
        <v>42</v>
      </c>
      <c r="M172" s="17">
        <f t="shared" si="87"/>
        <v>42</v>
      </c>
      <c r="N172" s="12">
        <f t="shared" si="76"/>
        <v>1.0041239150000001</v>
      </c>
      <c r="O172" s="12">
        <f t="shared" ca="1" si="77"/>
        <v>1.012409152</v>
      </c>
      <c r="P172" s="17">
        <f t="shared" si="88"/>
        <v>0</v>
      </c>
      <c r="Q172" s="14">
        <f t="shared" ca="1" si="78"/>
        <v>12.409152000000001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44592</v>
      </c>
      <c r="V172" s="3"/>
      <c r="W172" s="3"/>
      <c r="X172" s="126">
        <f>[2]Plan1!$A242</f>
        <v>44197</v>
      </c>
      <c r="Y172" s="118" t="str">
        <f>[2]Plan1!$C242</f>
        <v>Confraternização Universal</v>
      </c>
      <c r="Z172" s="109"/>
      <c r="AA172" s="1"/>
      <c r="AC172" s="107"/>
      <c r="AD172" s="107"/>
      <c r="AE172" s="107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00">
        <f t="shared" si="81"/>
        <v>44469</v>
      </c>
      <c r="B173" s="101">
        <f t="shared" ca="1" si="91"/>
        <v>1012.748189</v>
      </c>
      <c r="C173" s="7">
        <f t="shared" si="82"/>
        <v>1000</v>
      </c>
      <c r="D173" s="81">
        <f t="shared" si="83"/>
        <v>44467</v>
      </c>
      <c r="E173" s="13">
        <f ca="1">IF(D173&lt;$B$1,VLOOKUP(D173,[1]DI!$A$4:$B$15000,2,FALSE),0)</f>
        <v>6.1499999999999999E-2</v>
      </c>
      <c r="F173" s="14">
        <f t="shared" ca="1" si="92"/>
        <v>1.0002368699999999</v>
      </c>
      <c r="G173" s="14">
        <f ca="1">(TRUNC(PRODUCT($F$12:$F172),16))</f>
        <v>1.0226760260404899</v>
      </c>
      <c r="H173" s="14">
        <f t="shared" ca="1" si="93"/>
        <v>1.0140665702457199</v>
      </c>
      <c r="I173" s="14">
        <f t="shared" ca="1" si="94"/>
        <v>1.0084900299999999</v>
      </c>
      <c r="J173" s="13">
        <f t="shared" si="84"/>
        <v>2.5000000000000001E-2</v>
      </c>
      <c r="K173" s="29">
        <f t="shared" si="85"/>
        <v>44407</v>
      </c>
      <c r="L173" s="2">
        <f t="shared" si="86"/>
        <v>43</v>
      </c>
      <c r="M173" s="17">
        <f t="shared" si="87"/>
        <v>43</v>
      </c>
      <c r="N173" s="12">
        <f t="shared" si="76"/>
        <v>1.0042223109999999</v>
      </c>
      <c r="O173" s="12">
        <f t="shared" ca="1" si="77"/>
        <v>1.0127481890000001</v>
      </c>
      <c r="P173" s="17">
        <f t="shared" si="88"/>
        <v>0</v>
      </c>
      <c r="Q173" s="14">
        <f t="shared" ca="1" si="78"/>
        <v>12.748189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44592</v>
      </c>
      <c r="V173" s="3"/>
      <c r="W173" s="3"/>
      <c r="X173" s="126">
        <f>[2]Plan1!$A243</f>
        <v>44242</v>
      </c>
      <c r="Y173" s="118" t="str">
        <f>[2]Plan1!$C243</f>
        <v>Carnaval</v>
      </c>
      <c r="Z173" s="109"/>
      <c r="AA173" s="1"/>
      <c r="AC173" s="107"/>
      <c r="AD173" s="107"/>
      <c r="AE173" s="107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00">
        <f t="shared" si="81"/>
        <v>44470</v>
      </c>
      <c r="B174" s="101">
        <f t="shared" ca="1" si="91"/>
        <v>1013.087341</v>
      </c>
      <c r="C174" s="7">
        <f t="shared" si="82"/>
        <v>1000</v>
      </c>
      <c r="D174" s="81">
        <f t="shared" si="83"/>
        <v>44468</v>
      </c>
      <c r="E174" s="13">
        <f ca="1">IF(D174&lt;$B$1,VLOOKUP(D174,[1]DI!$A$4:$B$15000,2,FALSE),0)</f>
        <v>6.1499999999999999E-2</v>
      </c>
      <c r="F174" s="14">
        <f t="shared" ca="1" si="92"/>
        <v>1.0002368699999999</v>
      </c>
      <c r="G174" s="14">
        <f ca="1">(TRUNC(PRODUCT($F$12:$F173),16))</f>
        <v>1.02291826731077</v>
      </c>
      <c r="H174" s="14">
        <f t="shared" ca="1" si="93"/>
        <v>1.0140665702457199</v>
      </c>
      <c r="I174" s="14">
        <f t="shared" ca="1" si="94"/>
        <v>1.0087289100000001</v>
      </c>
      <c r="J174" s="13">
        <f t="shared" si="84"/>
        <v>2.5000000000000001E-2</v>
      </c>
      <c r="K174" s="29">
        <f t="shared" si="85"/>
        <v>44407</v>
      </c>
      <c r="L174" s="2">
        <f t="shared" si="86"/>
        <v>44</v>
      </c>
      <c r="M174" s="17">
        <f t="shared" si="87"/>
        <v>44</v>
      </c>
      <c r="N174" s="12">
        <f t="shared" si="76"/>
        <v>1.0043207160000001</v>
      </c>
      <c r="O174" s="12">
        <f t="shared" ca="1" si="77"/>
        <v>1.0130873410000001</v>
      </c>
      <c r="P174" s="17">
        <f t="shared" si="88"/>
        <v>0</v>
      </c>
      <c r="Q174" s="14">
        <f t="shared" ca="1" si="78"/>
        <v>13.087341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44592</v>
      </c>
      <c r="V174" s="3"/>
      <c r="W174" s="3"/>
      <c r="X174" s="126">
        <f>[2]Plan1!$A244</f>
        <v>44243</v>
      </c>
      <c r="Y174" s="118" t="str">
        <f>[2]Plan1!$C244</f>
        <v>Carnaval</v>
      </c>
      <c r="Z174" s="109"/>
      <c r="AA174" s="1"/>
      <c r="AC174" s="107"/>
      <c r="AD174" s="107"/>
      <c r="AE174" s="107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00">
        <f t="shared" si="81"/>
        <v>44473</v>
      </c>
      <c r="B175" s="101">
        <f t="shared" ca="1" si="91"/>
        <v>1013.426611</v>
      </c>
      <c r="C175" s="7">
        <f t="shared" si="82"/>
        <v>1000</v>
      </c>
      <c r="D175" s="81">
        <f t="shared" si="83"/>
        <v>44469</v>
      </c>
      <c r="E175" s="13">
        <f ca="1">IF(D175&lt;$B$1,VLOOKUP(D175,[1]DI!$A$4:$B$15000,2,FALSE),0)</f>
        <v>6.1499999999999999E-2</v>
      </c>
      <c r="F175" s="14">
        <f t="shared" ca="1" si="92"/>
        <v>1.0002368699999999</v>
      </c>
      <c r="G175" s="14">
        <f ca="1">(TRUNC(PRODUCT($F$12:$F174),16))</f>
        <v>1.0231605659607499</v>
      </c>
      <c r="H175" s="14">
        <f t="shared" ca="1" si="93"/>
        <v>1.0140665702457199</v>
      </c>
      <c r="I175" s="14">
        <f t="shared" ca="1" si="94"/>
        <v>1.0089678500000001</v>
      </c>
      <c r="J175" s="13">
        <f t="shared" si="84"/>
        <v>2.5000000000000001E-2</v>
      </c>
      <c r="K175" s="29">
        <f t="shared" si="85"/>
        <v>44407</v>
      </c>
      <c r="L175" s="2">
        <f t="shared" si="86"/>
        <v>45</v>
      </c>
      <c r="M175" s="17">
        <f t="shared" si="87"/>
        <v>45</v>
      </c>
      <c r="N175" s="12">
        <f t="shared" si="76"/>
        <v>1.0044191309999999</v>
      </c>
      <c r="O175" s="12">
        <f t="shared" ca="1" si="77"/>
        <v>1.0134266110000001</v>
      </c>
      <c r="P175" s="17">
        <f t="shared" si="88"/>
        <v>0</v>
      </c>
      <c r="Q175" s="14">
        <f t="shared" ca="1" si="78"/>
        <v>13.426610999999999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44592</v>
      </c>
      <c r="V175" s="3"/>
      <c r="W175" s="3"/>
      <c r="X175" s="126">
        <f>[2]Plan1!$A245</f>
        <v>44288</v>
      </c>
      <c r="Y175" s="118" t="str">
        <f>[2]Plan1!$C245</f>
        <v>Paixão de Cristo</v>
      </c>
      <c r="Z175" s="109"/>
      <c r="AA175" s="1"/>
      <c r="AC175" s="107"/>
      <c r="AD175" s="107"/>
      <c r="AE175" s="107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00">
        <f t="shared" si="81"/>
        <v>44474</v>
      </c>
      <c r="B176" s="101">
        <f t="shared" ca="1" si="91"/>
        <v>1013.765987</v>
      </c>
      <c r="C176" s="7">
        <f t="shared" si="82"/>
        <v>1000</v>
      </c>
      <c r="D176" s="81">
        <f t="shared" si="83"/>
        <v>44470</v>
      </c>
      <c r="E176" s="13">
        <f ca="1">IF(D176&lt;$B$1,VLOOKUP(D176,[1]DI!$A$4:$B$15000,2,FALSE),0)</f>
        <v>6.1499999999999999E-2</v>
      </c>
      <c r="F176" s="14">
        <f t="shared" ca="1" si="92"/>
        <v>1.0002368699999999</v>
      </c>
      <c r="G176" s="14">
        <f ca="1">(TRUNC(PRODUCT($F$12:$F175),16))</f>
        <v>1.02340292200401</v>
      </c>
      <c r="H176" s="14">
        <f t="shared" ca="1" si="93"/>
        <v>1.0140665702457199</v>
      </c>
      <c r="I176" s="14">
        <f t="shared" ca="1" si="94"/>
        <v>1.00920684</v>
      </c>
      <c r="J176" s="13">
        <f t="shared" si="84"/>
        <v>2.5000000000000001E-2</v>
      </c>
      <c r="K176" s="29">
        <f t="shared" si="85"/>
        <v>44407</v>
      </c>
      <c r="L176" s="2">
        <f t="shared" si="86"/>
        <v>46</v>
      </c>
      <c r="M176" s="17">
        <f t="shared" si="87"/>
        <v>46</v>
      </c>
      <c r="N176" s="12">
        <f t="shared" si="76"/>
        <v>1.0045175550000001</v>
      </c>
      <c r="O176" s="12">
        <f t="shared" ca="1" si="77"/>
        <v>1.013765987</v>
      </c>
      <c r="P176" s="17">
        <f t="shared" si="88"/>
        <v>0</v>
      </c>
      <c r="Q176" s="14">
        <f t="shared" ca="1" si="78"/>
        <v>13.765987000000001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44592</v>
      </c>
      <c r="V176" s="3"/>
      <c r="W176" s="3"/>
      <c r="X176" s="126">
        <f>[2]Plan1!$A246</f>
        <v>44307</v>
      </c>
      <c r="Y176" s="118" t="str">
        <f>[2]Plan1!$C246</f>
        <v>Tiradentes</v>
      </c>
      <c r="Z176" s="109"/>
      <c r="AA176" s="1"/>
      <c r="AC176" s="107"/>
      <c r="AD176" s="107"/>
      <c r="AE176" s="107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00">
        <f t="shared" si="81"/>
        <v>44475</v>
      </c>
      <c r="B177" s="101">
        <f t="shared" ca="1" si="91"/>
        <v>1014.1054810000001</v>
      </c>
      <c r="C177" s="7">
        <f t="shared" si="82"/>
        <v>1000</v>
      </c>
      <c r="D177" s="81">
        <f t="shared" si="83"/>
        <v>44473</v>
      </c>
      <c r="E177" s="13">
        <f ca="1">IF(D177&lt;$B$1,VLOOKUP(D177,[1]DI!$A$4:$B$15000,2,FALSE),0)</f>
        <v>6.1499999999999999E-2</v>
      </c>
      <c r="F177" s="14">
        <f t="shared" ca="1" si="92"/>
        <v>1.0002368699999999</v>
      </c>
      <c r="G177" s="14">
        <f ca="1">(TRUNC(PRODUCT($F$12:$F176),16))</f>
        <v>1.0236453354541499</v>
      </c>
      <c r="H177" s="14">
        <f t="shared" ca="1" si="93"/>
        <v>1.0140665702457199</v>
      </c>
      <c r="I177" s="14">
        <f t="shared" ca="1" si="94"/>
        <v>1.0094458900000001</v>
      </c>
      <c r="J177" s="13">
        <f t="shared" si="84"/>
        <v>2.5000000000000001E-2</v>
      </c>
      <c r="K177" s="29">
        <f t="shared" si="85"/>
        <v>44407</v>
      </c>
      <c r="L177" s="2">
        <f t="shared" si="86"/>
        <v>47</v>
      </c>
      <c r="M177" s="17">
        <f t="shared" si="87"/>
        <v>47</v>
      </c>
      <c r="N177" s="12">
        <f t="shared" si="76"/>
        <v>1.0046159889999999</v>
      </c>
      <c r="O177" s="12">
        <f t="shared" ca="1" si="77"/>
        <v>1.0141054810000001</v>
      </c>
      <c r="P177" s="17">
        <f t="shared" si="88"/>
        <v>0</v>
      </c>
      <c r="Q177" s="14">
        <f t="shared" ca="1" si="78"/>
        <v>14.105480999999999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44592</v>
      </c>
      <c r="V177" s="3"/>
      <c r="W177" s="3"/>
      <c r="X177" s="126">
        <f>[2]Plan1!$A247</f>
        <v>44317</v>
      </c>
      <c r="Y177" s="118" t="str">
        <f>[2]Plan1!$C247</f>
        <v>Dia do Trabalho</v>
      </c>
      <c r="Z177" s="109"/>
      <c r="AA177" s="1"/>
      <c r="AC177" s="107"/>
      <c r="AD177" s="107"/>
      <c r="AE177" s="107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00">
        <f t="shared" si="81"/>
        <v>44476</v>
      </c>
      <c r="B178" s="101">
        <f t="shared" ca="1" si="91"/>
        <v>1014.445092</v>
      </c>
      <c r="C178" s="7">
        <f t="shared" si="82"/>
        <v>1000</v>
      </c>
      <c r="D178" s="81">
        <f t="shared" si="83"/>
        <v>44474</v>
      </c>
      <c r="E178" s="13">
        <f ca="1">IF(D178&lt;$B$1,VLOOKUP(D178,[1]DI!$A$4:$B$15000,2,FALSE),0)</f>
        <v>6.1499999999999999E-2</v>
      </c>
      <c r="F178" s="14">
        <f t="shared" ca="1" si="92"/>
        <v>1.0002368699999999</v>
      </c>
      <c r="G178" s="14">
        <f ca="1">(TRUNC(PRODUCT($F$12:$F177),16))</f>
        <v>1.0238878063247601</v>
      </c>
      <c r="H178" s="14">
        <f t="shared" ca="1" si="93"/>
        <v>1.0140665702457199</v>
      </c>
      <c r="I178" s="14">
        <f t="shared" ca="1" si="94"/>
        <v>1.0096849999999999</v>
      </c>
      <c r="J178" s="13">
        <f t="shared" si="84"/>
        <v>2.5000000000000001E-2</v>
      </c>
      <c r="K178" s="29">
        <f t="shared" si="85"/>
        <v>44407</v>
      </c>
      <c r="L178" s="2">
        <f t="shared" si="86"/>
        <v>48</v>
      </c>
      <c r="M178" s="17">
        <f t="shared" si="87"/>
        <v>48</v>
      </c>
      <c r="N178" s="12">
        <f t="shared" si="76"/>
        <v>1.004714433</v>
      </c>
      <c r="O178" s="12">
        <f t="shared" ca="1" si="77"/>
        <v>1.0144450920000001</v>
      </c>
      <c r="P178" s="17">
        <f t="shared" si="88"/>
        <v>0</v>
      </c>
      <c r="Q178" s="14">
        <f t="shared" ca="1" si="78"/>
        <v>14.445092000000001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44592</v>
      </c>
      <c r="V178" s="3"/>
      <c r="W178" s="3"/>
      <c r="X178" s="126">
        <f>[2]Plan1!$A248</f>
        <v>44350</v>
      </c>
      <c r="Y178" s="118" t="str">
        <f>[2]Plan1!$C248</f>
        <v>Corpus Christi</v>
      </c>
      <c r="Z178" s="109"/>
      <c r="AA178" s="1"/>
      <c r="AC178" s="107"/>
      <c r="AD178" s="107"/>
      <c r="AE178" s="107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00">
        <f t="shared" si="81"/>
        <v>44477</v>
      </c>
      <c r="B179" s="101">
        <f t="shared" ca="1" si="91"/>
        <v>1014.78482</v>
      </c>
      <c r="C179" s="7">
        <f t="shared" si="82"/>
        <v>1000</v>
      </c>
      <c r="D179" s="81">
        <f t="shared" si="83"/>
        <v>44475</v>
      </c>
      <c r="E179" s="13">
        <f ca="1">IF(D179&lt;$B$1,VLOOKUP(D179,[1]DI!$A$4:$B$15000,2,FALSE),0)</f>
        <v>6.1499999999999999E-2</v>
      </c>
      <c r="F179" s="14">
        <f t="shared" ca="1" si="92"/>
        <v>1.0002368699999999</v>
      </c>
      <c r="G179" s="14">
        <f ca="1">(TRUNC(PRODUCT($F$12:$F178),16))</f>
        <v>1.0241303346294399</v>
      </c>
      <c r="H179" s="14">
        <f t="shared" ca="1" si="93"/>
        <v>1.0140665702457199</v>
      </c>
      <c r="I179" s="14">
        <f t="shared" ca="1" si="94"/>
        <v>1.0099241699999999</v>
      </c>
      <c r="J179" s="13">
        <f t="shared" si="84"/>
        <v>2.5000000000000001E-2</v>
      </c>
      <c r="K179" s="29">
        <f t="shared" si="85"/>
        <v>44407</v>
      </c>
      <c r="L179" s="2">
        <f t="shared" si="86"/>
        <v>49</v>
      </c>
      <c r="M179" s="17">
        <f t="shared" si="87"/>
        <v>49</v>
      </c>
      <c r="N179" s="12">
        <f t="shared" si="76"/>
        <v>1.0048128860000001</v>
      </c>
      <c r="O179" s="12">
        <f t="shared" ca="1" si="77"/>
        <v>1.01478482</v>
      </c>
      <c r="P179" s="17">
        <f t="shared" si="88"/>
        <v>0</v>
      </c>
      <c r="Q179" s="14">
        <f t="shared" ca="1" si="78"/>
        <v>14.78482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44592</v>
      </c>
      <c r="V179" s="3"/>
      <c r="W179" s="3"/>
      <c r="X179" s="126">
        <f>[2]Plan1!$A249</f>
        <v>44446</v>
      </c>
      <c r="Y179" s="118" t="str">
        <f>[2]Plan1!$C249</f>
        <v>Independência do Brasil</v>
      </c>
      <c r="Z179" s="109"/>
      <c r="AA179" s="1"/>
      <c r="AC179" s="107"/>
      <c r="AD179" s="107"/>
      <c r="AE179" s="107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00">
        <f t="shared" si="81"/>
        <v>44480</v>
      </c>
      <c r="B180" s="101">
        <f t="shared" ca="1" si="91"/>
        <v>1015.12465499</v>
      </c>
      <c r="C180" s="7">
        <f t="shared" si="82"/>
        <v>1000</v>
      </c>
      <c r="D180" s="81">
        <f t="shared" si="83"/>
        <v>44476</v>
      </c>
      <c r="E180" s="13">
        <f ca="1">IF(D180&lt;$B$1,VLOOKUP(D180,[1]DI!$A$4:$B$15000,2,FALSE),0)</f>
        <v>6.1499999999999999E-2</v>
      </c>
      <c r="F180" s="14">
        <f t="shared" ca="1" si="92"/>
        <v>1.0002368699999999</v>
      </c>
      <c r="G180" s="14">
        <f ca="1">(TRUNC(PRODUCT($F$12:$F179),16))</f>
        <v>1.0243729203817999</v>
      </c>
      <c r="H180" s="14">
        <f t="shared" ca="1" si="93"/>
        <v>1.0140665702457199</v>
      </c>
      <c r="I180" s="14">
        <f t="shared" ca="1" si="94"/>
        <v>1.01016339</v>
      </c>
      <c r="J180" s="13">
        <f t="shared" si="84"/>
        <v>2.5000000000000001E-2</v>
      </c>
      <c r="K180" s="29">
        <f t="shared" si="85"/>
        <v>44407</v>
      </c>
      <c r="L180" s="2">
        <f t="shared" si="86"/>
        <v>50</v>
      </c>
      <c r="M180" s="17">
        <f t="shared" si="87"/>
        <v>50</v>
      </c>
      <c r="N180" s="12">
        <f t="shared" si="76"/>
        <v>1.0049113489999999</v>
      </c>
      <c r="O180" s="12">
        <f t="shared" ca="1" si="77"/>
        <v>1.0151246549999999</v>
      </c>
      <c r="P180" s="17">
        <f t="shared" si="88"/>
        <v>0</v>
      </c>
      <c r="Q180" s="14">
        <f t="shared" ca="1" si="78"/>
        <v>15.12465499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44592</v>
      </c>
      <c r="V180" s="3"/>
      <c r="W180" s="3"/>
      <c r="X180" s="126">
        <f>[2]Plan1!$A250</f>
        <v>44481</v>
      </c>
      <c r="Y180" s="118" t="str">
        <f>[2]Plan1!$C250</f>
        <v>Nossa Sr.a Aparecida - Padroeira do Brasil</v>
      </c>
      <c r="Z180" s="109"/>
      <c r="AA180" s="1"/>
      <c r="AC180" s="107"/>
      <c r="AD180" s="107"/>
      <c r="AE180" s="107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00">
        <f t="shared" si="81"/>
        <v>44482</v>
      </c>
      <c r="B181" s="101">
        <f t="shared" ca="1" si="91"/>
        <v>1015.464597</v>
      </c>
      <c r="C181" s="7">
        <f t="shared" si="82"/>
        <v>1000</v>
      </c>
      <c r="D181" s="81">
        <f t="shared" si="83"/>
        <v>44477</v>
      </c>
      <c r="E181" s="13">
        <f ca="1">IF(D181&lt;$B$1,VLOOKUP(D181,[1]DI!$A$4:$B$15000,2,FALSE),0)</f>
        <v>6.1499999999999999E-2</v>
      </c>
      <c r="F181" s="14">
        <f t="shared" ca="1" si="92"/>
        <v>1.0002368699999999</v>
      </c>
      <c r="G181" s="14">
        <f ca="1">(TRUNC(PRODUCT($F$12:$F180),16))</f>
        <v>1.0246155635954499</v>
      </c>
      <c r="H181" s="14">
        <f t="shared" ca="1" si="93"/>
        <v>1.0140665702457199</v>
      </c>
      <c r="I181" s="14">
        <f t="shared" ca="1" si="94"/>
        <v>1.01040266</v>
      </c>
      <c r="J181" s="13">
        <f t="shared" si="84"/>
        <v>2.5000000000000001E-2</v>
      </c>
      <c r="K181" s="29">
        <f t="shared" si="85"/>
        <v>44407</v>
      </c>
      <c r="L181" s="2">
        <f t="shared" si="86"/>
        <v>51</v>
      </c>
      <c r="M181" s="17">
        <f t="shared" si="87"/>
        <v>51</v>
      </c>
      <c r="N181" s="12">
        <f t="shared" si="76"/>
        <v>1.0050098220000001</v>
      </c>
      <c r="O181" s="12">
        <f t="shared" ca="1" si="77"/>
        <v>1.015464597</v>
      </c>
      <c r="P181" s="17">
        <f t="shared" si="88"/>
        <v>0</v>
      </c>
      <c r="Q181" s="14">
        <f t="shared" ca="1" si="78"/>
        <v>15.464596999999999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44592</v>
      </c>
      <c r="V181" s="3"/>
      <c r="W181" s="3"/>
      <c r="X181" s="126">
        <f>[2]Plan1!$A251</f>
        <v>44502</v>
      </c>
      <c r="Y181" s="118" t="str">
        <f>[2]Plan1!$C251</f>
        <v>Finados</v>
      </c>
      <c r="Z181" s="109"/>
      <c r="AA181" s="1"/>
      <c r="AC181" s="107"/>
      <c r="AD181" s="107"/>
      <c r="AE181" s="107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00">
        <f t="shared" si="81"/>
        <v>44483</v>
      </c>
      <c r="B182" s="101">
        <f t="shared" ca="1" si="91"/>
        <v>1015.804667</v>
      </c>
      <c r="C182" s="7">
        <f t="shared" si="82"/>
        <v>1000</v>
      </c>
      <c r="D182" s="81">
        <f t="shared" si="83"/>
        <v>44480</v>
      </c>
      <c r="E182" s="13">
        <f ca="1">IF(D182&lt;$B$1,VLOOKUP(D182,[1]DI!$A$4:$B$15000,2,FALSE),0)</f>
        <v>6.1499999999999999E-2</v>
      </c>
      <c r="F182" s="14">
        <f t="shared" ca="1" si="92"/>
        <v>1.0002368699999999</v>
      </c>
      <c r="G182" s="14">
        <f ca="1">(TRUNC(PRODUCT($F$12:$F181),16))</f>
        <v>1.0248582642840001</v>
      </c>
      <c r="H182" s="14">
        <f t="shared" ca="1" si="93"/>
        <v>1.0140665702457199</v>
      </c>
      <c r="I182" s="14">
        <f t="shared" ca="1" si="94"/>
        <v>1.010642</v>
      </c>
      <c r="J182" s="13">
        <f t="shared" si="84"/>
        <v>2.5000000000000001E-2</v>
      </c>
      <c r="K182" s="29">
        <f t="shared" si="85"/>
        <v>44407</v>
      </c>
      <c r="L182" s="2">
        <f t="shared" si="86"/>
        <v>52</v>
      </c>
      <c r="M182" s="17">
        <f t="shared" si="87"/>
        <v>52</v>
      </c>
      <c r="N182" s="12">
        <f t="shared" si="76"/>
        <v>1.005108304</v>
      </c>
      <c r="O182" s="12">
        <f t="shared" ca="1" si="77"/>
        <v>1.015804667</v>
      </c>
      <c r="P182" s="17">
        <f t="shared" si="88"/>
        <v>0</v>
      </c>
      <c r="Q182" s="14">
        <f t="shared" ca="1" si="78"/>
        <v>15.804667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44592</v>
      </c>
      <c r="V182" s="3"/>
      <c r="W182" s="3"/>
      <c r="X182" s="126">
        <f>[2]Plan1!$A252</f>
        <v>44515</v>
      </c>
      <c r="Y182" s="118" t="str">
        <f>[2]Plan1!$C252</f>
        <v>Proclamação da República</v>
      </c>
      <c r="Z182" s="109"/>
      <c r="AA182" s="1"/>
      <c r="AC182" s="107"/>
      <c r="AD182" s="107"/>
      <c r="AE182" s="107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00">
        <f t="shared" si="81"/>
        <v>44484</v>
      </c>
      <c r="B183" s="101">
        <f t="shared" ca="1" si="91"/>
        <v>1016.144843</v>
      </c>
      <c r="C183" s="7">
        <f t="shared" si="82"/>
        <v>1000</v>
      </c>
      <c r="D183" s="81">
        <f t="shared" si="83"/>
        <v>44482</v>
      </c>
      <c r="E183" s="13">
        <f ca="1">IF(D183&lt;$B$1,VLOOKUP(D183,[1]DI!$A$4:$B$15000,2,FALSE),0)</f>
        <v>6.1499999999999999E-2</v>
      </c>
      <c r="F183" s="14">
        <f t="shared" ca="1" si="92"/>
        <v>1.0002368699999999</v>
      </c>
      <c r="G183" s="14">
        <f ca="1">(TRUNC(PRODUCT($F$12:$F182),16))</f>
        <v>1.0251010224610599</v>
      </c>
      <c r="H183" s="14">
        <f t="shared" ca="1" si="93"/>
        <v>1.0140665702457199</v>
      </c>
      <c r="I183" s="14">
        <f t="shared" ca="1" si="94"/>
        <v>1.01088139</v>
      </c>
      <c r="J183" s="13">
        <f t="shared" si="84"/>
        <v>2.5000000000000001E-2</v>
      </c>
      <c r="K183" s="29">
        <f t="shared" si="85"/>
        <v>44407</v>
      </c>
      <c r="L183" s="2">
        <f t="shared" si="86"/>
        <v>53</v>
      </c>
      <c r="M183" s="17">
        <f t="shared" si="87"/>
        <v>53</v>
      </c>
      <c r="N183" s="12">
        <f t="shared" si="76"/>
        <v>1.005206796</v>
      </c>
      <c r="O183" s="12">
        <f t="shared" ca="1" si="77"/>
        <v>1.016144843</v>
      </c>
      <c r="P183" s="17">
        <f t="shared" si="88"/>
        <v>0</v>
      </c>
      <c r="Q183" s="14">
        <f t="shared" ca="1" si="78"/>
        <v>16.144843000000002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44592</v>
      </c>
      <c r="V183" s="3"/>
      <c r="W183" s="3"/>
      <c r="X183" s="126">
        <f>[2]Plan1!$A253</f>
        <v>44555</v>
      </c>
      <c r="Y183" s="118" t="str">
        <f>[2]Plan1!$C253</f>
        <v>Natal</v>
      </c>
      <c r="Z183" s="109"/>
      <c r="AA183" s="1"/>
      <c r="AC183" s="107"/>
      <c r="AD183" s="107"/>
      <c r="AE183" s="107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00">
        <f t="shared" si="81"/>
        <v>44487</v>
      </c>
      <c r="B184" s="101">
        <f t="shared" ca="1" si="91"/>
        <v>1016.485137</v>
      </c>
      <c r="C184" s="7">
        <f t="shared" si="82"/>
        <v>1000</v>
      </c>
      <c r="D184" s="81">
        <f t="shared" si="83"/>
        <v>44483</v>
      </c>
      <c r="E184" s="13">
        <f ca="1">IF(D184&lt;$B$1,VLOOKUP(D184,[1]DI!$A$4:$B$15000,2,FALSE),0)</f>
        <v>6.1499999999999999E-2</v>
      </c>
      <c r="F184" s="14">
        <f t="shared" ca="1" si="92"/>
        <v>1.0002368699999999</v>
      </c>
      <c r="G184" s="14">
        <f ca="1">(TRUNC(PRODUCT($F$12:$F183),16))</f>
        <v>1.02534383814025</v>
      </c>
      <c r="H184" s="14">
        <f t="shared" ca="1" si="93"/>
        <v>1.0140665702457199</v>
      </c>
      <c r="I184" s="14">
        <f t="shared" ca="1" si="94"/>
        <v>1.01112084</v>
      </c>
      <c r="J184" s="13">
        <f t="shared" si="84"/>
        <v>2.5000000000000001E-2</v>
      </c>
      <c r="K184" s="29">
        <f t="shared" si="85"/>
        <v>44407</v>
      </c>
      <c r="L184" s="2">
        <f t="shared" si="86"/>
        <v>54</v>
      </c>
      <c r="M184" s="17">
        <f t="shared" si="87"/>
        <v>54</v>
      </c>
      <c r="N184" s="12">
        <f t="shared" si="76"/>
        <v>1.0053052979999999</v>
      </c>
      <c r="O184" s="12">
        <f t="shared" ca="1" si="77"/>
        <v>1.0164851370000001</v>
      </c>
      <c r="P184" s="17">
        <f t="shared" si="88"/>
        <v>0</v>
      </c>
      <c r="Q184" s="14">
        <f t="shared" ca="1" si="78"/>
        <v>16.485137000000002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44592</v>
      </c>
      <c r="V184" s="3"/>
      <c r="W184" s="3"/>
      <c r="X184" s="126">
        <f>[2]Plan1!$A254</f>
        <v>44562</v>
      </c>
      <c r="Y184" s="118" t="str">
        <f>[2]Plan1!$C254</f>
        <v>Confraternização Universal</v>
      </c>
      <c r="Z184" s="109"/>
      <c r="AA184" s="1"/>
      <c r="AC184" s="107"/>
      <c r="AD184" s="107"/>
      <c r="AE184" s="107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00">
        <f t="shared" si="81"/>
        <v>44488</v>
      </c>
      <c r="B185" s="101">
        <f t="shared" ca="1" si="91"/>
        <v>1016.8255380000001</v>
      </c>
      <c r="C185" s="7">
        <f t="shared" si="82"/>
        <v>1000</v>
      </c>
      <c r="D185" s="81">
        <f t="shared" si="83"/>
        <v>44484</v>
      </c>
      <c r="E185" s="13">
        <f ca="1">IF(D185&lt;$B$1,VLOOKUP(D185,[1]DI!$A$4:$B$15000,2,FALSE),0)</f>
        <v>6.1499999999999999E-2</v>
      </c>
      <c r="F185" s="14">
        <f t="shared" ca="1" si="92"/>
        <v>1.0002368699999999</v>
      </c>
      <c r="G185" s="14">
        <f ca="1">(TRUNC(PRODUCT($F$12:$F184),16))</f>
        <v>1.02558671133519</v>
      </c>
      <c r="H185" s="14">
        <f t="shared" ca="1" si="93"/>
        <v>1.0140665702457199</v>
      </c>
      <c r="I185" s="14">
        <f t="shared" ca="1" si="94"/>
        <v>1.01136034</v>
      </c>
      <c r="J185" s="13">
        <f t="shared" si="84"/>
        <v>2.5000000000000001E-2</v>
      </c>
      <c r="K185" s="29">
        <f t="shared" si="85"/>
        <v>44407</v>
      </c>
      <c r="L185" s="2">
        <f t="shared" si="86"/>
        <v>55</v>
      </c>
      <c r="M185" s="17">
        <f t="shared" si="87"/>
        <v>55</v>
      </c>
      <c r="N185" s="12">
        <f t="shared" si="76"/>
        <v>1.0054038089999999</v>
      </c>
      <c r="O185" s="12">
        <f t="shared" ca="1" si="77"/>
        <v>1.016825538</v>
      </c>
      <c r="P185" s="17">
        <f t="shared" si="88"/>
        <v>0</v>
      </c>
      <c r="Q185" s="14">
        <f t="shared" ca="1" si="78"/>
        <v>16.825538000000002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44592</v>
      </c>
      <c r="V185" s="3"/>
      <c r="W185" s="3"/>
      <c r="X185" s="126">
        <f>[2]Plan1!$A255</f>
        <v>44620</v>
      </c>
      <c r="Y185" s="118" t="str">
        <f>[2]Plan1!$C255</f>
        <v>Carnaval</v>
      </c>
      <c r="Z185" s="109"/>
      <c r="AA185" s="1"/>
      <c r="AC185" s="107"/>
      <c r="AD185" s="107"/>
      <c r="AE185" s="107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00">
        <f t="shared" si="81"/>
        <v>44489</v>
      </c>
      <c r="B186" s="101">
        <f t="shared" ca="1" si="91"/>
        <v>1017.166056</v>
      </c>
      <c r="C186" s="7">
        <f t="shared" si="82"/>
        <v>1000</v>
      </c>
      <c r="D186" s="81">
        <f t="shared" si="83"/>
        <v>44487</v>
      </c>
      <c r="E186" s="13">
        <f ca="1">IF(D186&lt;$B$1,VLOOKUP(D186,[1]DI!$A$4:$B$15000,2,FALSE),0)</f>
        <v>6.1499999999999999E-2</v>
      </c>
      <c r="F186" s="14">
        <f t="shared" ca="1" si="92"/>
        <v>1.0002368699999999</v>
      </c>
      <c r="G186" s="14">
        <f ca="1">(TRUNC(PRODUCT($F$12:$F185),16))</f>
        <v>1.0258296420595101</v>
      </c>
      <c r="H186" s="14">
        <f t="shared" ca="1" si="93"/>
        <v>1.0140665702457199</v>
      </c>
      <c r="I186" s="14">
        <f t="shared" ca="1" si="94"/>
        <v>1.0115999</v>
      </c>
      <c r="J186" s="13">
        <f t="shared" si="84"/>
        <v>2.5000000000000001E-2</v>
      </c>
      <c r="K186" s="29">
        <f t="shared" si="85"/>
        <v>44407</v>
      </c>
      <c r="L186" s="2">
        <f t="shared" si="86"/>
        <v>56</v>
      </c>
      <c r="M186" s="17">
        <f t="shared" si="87"/>
        <v>56</v>
      </c>
      <c r="N186" s="12">
        <f t="shared" si="76"/>
        <v>1.0055023300000001</v>
      </c>
      <c r="O186" s="12">
        <f t="shared" ca="1" si="77"/>
        <v>1.017166056</v>
      </c>
      <c r="P186" s="17">
        <f t="shared" si="88"/>
        <v>0</v>
      </c>
      <c r="Q186" s="14">
        <f t="shared" ca="1" si="78"/>
        <v>17.166056000000001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44592</v>
      </c>
      <c r="V186" s="3"/>
      <c r="W186" s="3"/>
      <c r="X186" s="126">
        <f>[2]Plan1!$A256</f>
        <v>44621</v>
      </c>
      <c r="Y186" s="118" t="str">
        <f>[2]Plan1!$C256</f>
        <v>Carnaval</v>
      </c>
      <c r="Z186" s="109"/>
      <c r="AA186" s="1"/>
      <c r="AC186" s="107"/>
      <c r="AD186" s="107"/>
      <c r="AE186" s="107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00">
        <f t="shared" si="81"/>
        <v>44490</v>
      </c>
      <c r="B187" s="101">
        <f t="shared" ca="1" si="91"/>
        <v>1017.50669099</v>
      </c>
      <c r="C187" s="7">
        <f t="shared" si="82"/>
        <v>1000</v>
      </c>
      <c r="D187" s="81">
        <f t="shared" si="83"/>
        <v>44488</v>
      </c>
      <c r="E187" s="13">
        <f ca="1">IF(D187&lt;$B$1,VLOOKUP(D187,[1]DI!$A$4:$B$15000,2,FALSE),0)</f>
        <v>6.1499999999999999E-2</v>
      </c>
      <c r="F187" s="14">
        <f t="shared" ca="1" si="92"/>
        <v>1.0002368699999999</v>
      </c>
      <c r="G187" s="14">
        <f ca="1">(TRUNC(PRODUCT($F$12:$F186),16))</f>
        <v>1.0260726303268199</v>
      </c>
      <c r="H187" s="14">
        <f t="shared" ca="1" si="93"/>
        <v>1.0140665702457199</v>
      </c>
      <c r="I187" s="14">
        <f t="shared" ca="1" si="94"/>
        <v>1.0118395200000001</v>
      </c>
      <c r="J187" s="13">
        <f t="shared" si="84"/>
        <v>2.5000000000000001E-2</v>
      </c>
      <c r="K187" s="29">
        <f t="shared" si="85"/>
        <v>44407</v>
      </c>
      <c r="L187" s="2">
        <f t="shared" si="86"/>
        <v>57</v>
      </c>
      <c r="M187" s="17">
        <f t="shared" si="87"/>
        <v>57</v>
      </c>
      <c r="N187" s="12">
        <f t="shared" si="76"/>
        <v>1.0056008599999999</v>
      </c>
      <c r="O187" s="12">
        <f t="shared" ca="1" si="77"/>
        <v>1.0175066909999999</v>
      </c>
      <c r="P187" s="17">
        <f t="shared" si="88"/>
        <v>0</v>
      </c>
      <c r="Q187" s="14">
        <f t="shared" ca="1" si="78"/>
        <v>17.506690989999999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44592</v>
      </c>
      <c r="V187" s="3"/>
      <c r="W187" s="3"/>
      <c r="X187" s="126">
        <f>[2]Plan1!$A257</f>
        <v>44666</v>
      </c>
      <c r="Y187" s="118" t="str">
        <f>[2]Plan1!$C257</f>
        <v>Paixão de Cristo</v>
      </c>
      <c r="Z187" s="109"/>
      <c r="AA187" s="1"/>
      <c r="AC187" s="107"/>
      <c r="AD187" s="107"/>
      <c r="AE187" s="107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00">
        <f t="shared" si="81"/>
        <v>44491</v>
      </c>
      <c r="B188" s="101">
        <f t="shared" ca="1" si="91"/>
        <v>1017.847434</v>
      </c>
      <c r="C188" s="7">
        <f t="shared" si="82"/>
        <v>1000</v>
      </c>
      <c r="D188" s="81">
        <f t="shared" si="83"/>
        <v>44489</v>
      </c>
      <c r="E188" s="13">
        <f ca="1">IF(D188&lt;$B$1,VLOOKUP(D188,[1]DI!$A$4:$B$15000,2,FALSE),0)</f>
        <v>6.1499999999999999E-2</v>
      </c>
      <c r="F188" s="14">
        <f t="shared" ca="1" si="92"/>
        <v>1.0002368699999999</v>
      </c>
      <c r="G188" s="14">
        <f ca="1">(TRUNC(PRODUCT($F$12:$F187),16))</f>
        <v>1.0263156761507699</v>
      </c>
      <c r="H188" s="14">
        <f t="shared" ca="1" si="93"/>
        <v>1.0140665702457199</v>
      </c>
      <c r="I188" s="14">
        <f t="shared" ca="1" si="94"/>
        <v>1.0120791899999999</v>
      </c>
      <c r="J188" s="13">
        <f t="shared" si="84"/>
        <v>2.5000000000000001E-2</v>
      </c>
      <c r="K188" s="29">
        <f t="shared" si="85"/>
        <v>44407</v>
      </c>
      <c r="L188" s="2">
        <f t="shared" si="86"/>
        <v>58</v>
      </c>
      <c r="M188" s="17">
        <f t="shared" si="87"/>
        <v>58</v>
      </c>
      <c r="N188" s="12">
        <f t="shared" si="76"/>
        <v>1.0056993999999999</v>
      </c>
      <c r="O188" s="12">
        <f t="shared" ca="1" si="77"/>
        <v>1.0178474340000001</v>
      </c>
      <c r="P188" s="17">
        <f t="shared" si="88"/>
        <v>0</v>
      </c>
      <c r="Q188" s="14">
        <f t="shared" ca="1" si="78"/>
        <v>17.847434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44592</v>
      </c>
      <c r="V188" s="3"/>
      <c r="W188" s="3"/>
      <c r="X188" s="126">
        <f>[2]Plan1!$A258</f>
        <v>44672</v>
      </c>
      <c r="Y188" s="118" t="str">
        <f>[2]Plan1!$C258</f>
        <v>Tiradentes</v>
      </c>
      <c r="Z188" s="109"/>
      <c r="AA188" s="1"/>
      <c r="AC188" s="107"/>
      <c r="AD188" s="107"/>
      <c r="AE188" s="107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00">
        <f t="shared" si="81"/>
        <v>44494</v>
      </c>
      <c r="B189" s="101">
        <f t="shared" ca="1" si="91"/>
        <v>1018.188294</v>
      </c>
      <c r="C189" s="7">
        <f t="shared" si="82"/>
        <v>1000</v>
      </c>
      <c r="D189" s="81">
        <f t="shared" si="83"/>
        <v>44490</v>
      </c>
      <c r="E189" s="13">
        <f ca="1">IF(D189&lt;$B$1,VLOOKUP(D189,[1]DI!$A$4:$B$15000,2,FALSE),0)</f>
        <v>6.1499999999999999E-2</v>
      </c>
      <c r="F189" s="14">
        <f t="shared" ca="1" si="92"/>
        <v>1.0002368699999999</v>
      </c>
      <c r="G189" s="14">
        <f ca="1">(TRUNC(PRODUCT($F$12:$F188),16))</f>
        <v>1.02655877954498</v>
      </c>
      <c r="H189" s="14">
        <f t="shared" ca="1" si="93"/>
        <v>1.0140665702457199</v>
      </c>
      <c r="I189" s="14">
        <f t="shared" ca="1" si="94"/>
        <v>1.01231892</v>
      </c>
      <c r="J189" s="13">
        <f t="shared" si="84"/>
        <v>2.5000000000000001E-2</v>
      </c>
      <c r="K189" s="29">
        <f t="shared" si="85"/>
        <v>44407</v>
      </c>
      <c r="L189" s="2">
        <f t="shared" si="86"/>
        <v>59</v>
      </c>
      <c r="M189" s="17">
        <f t="shared" si="87"/>
        <v>59</v>
      </c>
      <c r="N189" s="12">
        <f t="shared" si="76"/>
        <v>1.0057979500000001</v>
      </c>
      <c r="O189" s="12">
        <f t="shared" ca="1" si="77"/>
        <v>1.018188294</v>
      </c>
      <c r="P189" s="17">
        <f t="shared" si="88"/>
        <v>0</v>
      </c>
      <c r="Q189" s="14">
        <f t="shared" ca="1" si="78"/>
        <v>18.188293999999999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44592</v>
      </c>
      <c r="V189" s="3"/>
      <c r="W189" s="3"/>
      <c r="X189" s="126">
        <f>[2]Plan1!$A259</f>
        <v>44682</v>
      </c>
      <c r="Y189" s="118" t="str">
        <f>[2]Plan1!$C259</f>
        <v>Dia do Trabalho</v>
      </c>
      <c r="Z189" s="109"/>
      <c r="AA189" s="1"/>
      <c r="AC189" s="107"/>
      <c r="AD189" s="107"/>
      <c r="AE189" s="107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00">
        <f t="shared" si="81"/>
        <v>44495</v>
      </c>
      <c r="B190" s="101">
        <f t="shared" ca="1" si="91"/>
        <v>1018.529273</v>
      </c>
      <c r="C190" s="7">
        <f t="shared" si="82"/>
        <v>1000</v>
      </c>
      <c r="D190" s="81">
        <f t="shared" si="83"/>
        <v>44491</v>
      </c>
      <c r="E190" s="13">
        <f ca="1">IF(D190&lt;$B$1,VLOOKUP(D190,[1]DI!$A$4:$B$15000,2,FALSE),0)</f>
        <v>6.1499999999999999E-2</v>
      </c>
      <c r="F190" s="14">
        <f t="shared" ca="1" si="92"/>
        <v>1.0002368699999999</v>
      </c>
      <c r="G190" s="14">
        <f ca="1">(TRUNC(PRODUCT($F$12:$F189),16))</f>
        <v>1.0268019405230899</v>
      </c>
      <c r="H190" s="14">
        <f t="shared" ca="1" si="93"/>
        <v>1.0140665702457199</v>
      </c>
      <c r="I190" s="14">
        <f t="shared" ca="1" si="94"/>
        <v>1.01255871</v>
      </c>
      <c r="J190" s="13">
        <f t="shared" si="84"/>
        <v>2.5000000000000001E-2</v>
      </c>
      <c r="K190" s="29">
        <f t="shared" si="85"/>
        <v>44407</v>
      </c>
      <c r="L190" s="2">
        <f t="shared" si="86"/>
        <v>60</v>
      </c>
      <c r="M190" s="17">
        <f t="shared" si="87"/>
        <v>60</v>
      </c>
      <c r="N190" s="12">
        <f t="shared" si="76"/>
        <v>1.0058965099999999</v>
      </c>
      <c r="O190" s="12">
        <f t="shared" ca="1" si="77"/>
        <v>1.018529273</v>
      </c>
      <c r="P190" s="17">
        <f t="shared" si="88"/>
        <v>0</v>
      </c>
      <c r="Q190" s="14">
        <f t="shared" ca="1" si="78"/>
        <v>18.529273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44592</v>
      </c>
      <c r="V190" s="3"/>
      <c r="W190" s="3"/>
      <c r="X190" s="126">
        <f>[2]Plan1!$A260</f>
        <v>44728</v>
      </c>
      <c r="Y190" s="118" t="str">
        <f>[2]Plan1!$C260</f>
        <v>Corpus Christi</v>
      </c>
      <c r="Z190" s="109"/>
      <c r="AA190" s="1"/>
      <c r="AC190" s="107"/>
      <c r="AD190" s="107"/>
      <c r="AE190" s="107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00">
        <f t="shared" si="81"/>
        <v>44496</v>
      </c>
      <c r="B191" s="101">
        <f t="shared" ca="1" si="91"/>
        <v>1018.870367</v>
      </c>
      <c r="C191" s="7">
        <f t="shared" si="82"/>
        <v>1000</v>
      </c>
      <c r="D191" s="81">
        <f t="shared" si="83"/>
        <v>44494</v>
      </c>
      <c r="E191" s="13">
        <f ca="1">IF(D191&lt;$B$1,VLOOKUP(D191,[1]DI!$A$4:$B$15000,2,FALSE),0)</f>
        <v>6.1499999999999999E-2</v>
      </c>
      <c r="F191" s="14">
        <f t="shared" ca="1" si="92"/>
        <v>1.0002368699999999</v>
      </c>
      <c r="G191" s="14">
        <f ca="1">(TRUNC(PRODUCT($F$12:$F190),16))</f>
        <v>1.0270451590987399</v>
      </c>
      <c r="H191" s="14">
        <f t="shared" ca="1" si="93"/>
        <v>1.0140665702457199</v>
      </c>
      <c r="I191" s="14">
        <f t="shared" ca="1" si="94"/>
        <v>1.01279856</v>
      </c>
      <c r="J191" s="13">
        <f t="shared" si="84"/>
        <v>2.5000000000000001E-2</v>
      </c>
      <c r="K191" s="29">
        <f t="shared" si="85"/>
        <v>44407</v>
      </c>
      <c r="L191" s="2">
        <f t="shared" si="86"/>
        <v>61</v>
      </c>
      <c r="M191" s="17">
        <f t="shared" si="87"/>
        <v>61</v>
      </c>
      <c r="N191" s="12">
        <f t="shared" si="76"/>
        <v>1.0059950790000001</v>
      </c>
      <c r="O191" s="12">
        <f t="shared" ca="1" si="77"/>
        <v>1.0188703670000001</v>
      </c>
      <c r="P191" s="17">
        <f t="shared" si="88"/>
        <v>0</v>
      </c>
      <c r="Q191" s="14">
        <f t="shared" ca="1" si="78"/>
        <v>18.870367000000002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44592</v>
      </c>
      <c r="V191" s="3"/>
      <c r="W191" s="3"/>
      <c r="X191" s="126">
        <f>[2]Plan1!$A261</f>
        <v>44811</v>
      </c>
      <c r="Y191" s="118" t="str">
        <f>[2]Plan1!$C261</f>
        <v>Independência do Brasil</v>
      </c>
      <c r="Z191" s="109"/>
      <c r="AA191" s="1"/>
      <c r="AC191" s="107"/>
      <c r="AD191" s="107"/>
      <c r="AE191" s="107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00">
        <f t="shared" si="81"/>
        <v>44497</v>
      </c>
      <c r="B192" s="101">
        <f t="shared" ca="1" si="91"/>
        <v>1019.2115700000001</v>
      </c>
      <c r="C192" s="7">
        <f t="shared" si="82"/>
        <v>1000</v>
      </c>
      <c r="D192" s="81">
        <f t="shared" si="83"/>
        <v>44495</v>
      </c>
      <c r="E192" s="13">
        <f ca="1">IF(D192&lt;$B$1,VLOOKUP(D192,[1]DI!$A$4:$B$15000,2,FALSE),0)</f>
        <v>6.1499999999999999E-2</v>
      </c>
      <c r="F192" s="14">
        <f t="shared" ca="1" si="92"/>
        <v>1.0002368699999999</v>
      </c>
      <c r="G192" s="14">
        <f ca="1">(TRUNC(PRODUCT($F$12:$F191),16))</f>
        <v>1.02728843528558</v>
      </c>
      <c r="H192" s="14">
        <f t="shared" ca="1" si="93"/>
        <v>1.0140665702457199</v>
      </c>
      <c r="I192" s="14">
        <f t="shared" ca="1" si="94"/>
        <v>1.01303846</v>
      </c>
      <c r="J192" s="13">
        <f t="shared" si="84"/>
        <v>2.5000000000000001E-2</v>
      </c>
      <c r="K192" s="29">
        <f t="shared" si="85"/>
        <v>44407</v>
      </c>
      <c r="L192" s="2">
        <f t="shared" si="86"/>
        <v>62</v>
      </c>
      <c r="M192" s="17">
        <f t="shared" si="87"/>
        <v>62</v>
      </c>
      <c r="N192" s="12">
        <f t="shared" si="76"/>
        <v>1.0060936579999999</v>
      </c>
      <c r="O192" s="12">
        <f t="shared" ca="1" si="77"/>
        <v>1.01921157</v>
      </c>
      <c r="P192" s="17">
        <f t="shared" si="88"/>
        <v>0</v>
      </c>
      <c r="Q192" s="14">
        <f t="shared" ca="1" si="78"/>
        <v>19.211569999999998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44592</v>
      </c>
      <c r="V192" s="3"/>
      <c r="W192" s="3"/>
      <c r="X192" s="126">
        <f>[2]Plan1!$A262</f>
        <v>44846</v>
      </c>
      <c r="Y192" s="118" t="str">
        <f>[2]Plan1!$C262</f>
        <v>Nossa Sr.a Aparecida - Padroeira do Brasil</v>
      </c>
      <c r="Z192" s="109"/>
      <c r="AA192" s="1"/>
      <c r="AC192" s="107"/>
      <c r="AD192" s="107"/>
      <c r="AE192" s="107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00">
        <f t="shared" si="81"/>
        <v>44498</v>
      </c>
      <c r="B193" s="101">
        <f t="shared" ca="1" si="91"/>
        <v>1019.5528890000001</v>
      </c>
      <c r="C193" s="7">
        <f t="shared" si="82"/>
        <v>1000</v>
      </c>
      <c r="D193" s="81">
        <f t="shared" si="83"/>
        <v>44496</v>
      </c>
      <c r="E193" s="13">
        <f ca="1">IF(D193&lt;$B$1,VLOOKUP(D193,[1]DI!$A$4:$B$15000,2,FALSE),0)</f>
        <v>6.1499999999999999E-2</v>
      </c>
      <c r="F193" s="14">
        <f t="shared" ca="1" si="92"/>
        <v>1.0002368699999999</v>
      </c>
      <c r="G193" s="14">
        <f ca="1">(TRUNC(PRODUCT($F$12:$F192),16))</f>
        <v>1.0275317690972401</v>
      </c>
      <c r="H193" s="14">
        <f t="shared" ca="1" si="93"/>
        <v>1.0140665702457199</v>
      </c>
      <c r="I193" s="14">
        <f t="shared" ca="1" si="94"/>
        <v>1.01327842</v>
      </c>
      <c r="J193" s="13">
        <f t="shared" si="84"/>
        <v>2.5000000000000001E-2</v>
      </c>
      <c r="K193" s="29">
        <f t="shared" si="85"/>
        <v>44407</v>
      </c>
      <c r="L193" s="2">
        <f t="shared" si="86"/>
        <v>63</v>
      </c>
      <c r="M193" s="17">
        <f t="shared" si="87"/>
        <v>63</v>
      </c>
      <c r="N193" s="12">
        <f t="shared" si="76"/>
        <v>1.0061922459999999</v>
      </c>
      <c r="O193" s="12">
        <f t="shared" ca="1" si="77"/>
        <v>1.0195528890000001</v>
      </c>
      <c r="P193" s="17">
        <f t="shared" si="88"/>
        <v>0</v>
      </c>
      <c r="Q193" s="14">
        <f t="shared" ca="1" si="78"/>
        <v>19.552889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44592</v>
      </c>
      <c r="V193" s="3"/>
      <c r="W193" s="3"/>
      <c r="X193" s="126">
        <f>[2]Plan1!$A263</f>
        <v>44867</v>
      </c>
      <c r="Y193" s="118" t="str">
        <f>[2]Plan1!$C263</f>
        <v>Finados</v>
      </c>
      <c r="Z193" s="109"/>
      <c r="AA193" s="1"/>
      <c r="AC193" s="107"/>
      <c r="AD193" s="107"/>
      <c r="AE193" s="107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00">
        <f t="shared" si="81"/>
        <v>44501</v>
      </c>
      <c r="B194" s="101">
        <f t="shared" ca="1" si="91"/>
        <v>1019.894316</v>
      </c>
      <c r="C194" s="7">
        <f t="shared" si="82"/>
        <v>1000</v>
      </c>
      <c r="D194" s="81">
        <f t="shared" si="83"/>
        <v>44497</v>
      </c>
      <c r="E194" s="13">
        <f ca="1">IF(D194&lt;$B$1,VLOOKUP(D194,[1]DI!$A$4:$B$15000,2,FALSE),0)</f>
        <v>7.6499999999999999E-2</v>
      </c>
      <c r="F194" s="14">
        <f t="shared" ca="1" si="92"/>
        <v>1.0002925600000001</v>
      </c>
      <c r="G194" s="14">
        <f ca="1">(TRUNC(PRODUCT($F$12:$F193),16))</f>
        <v>1.0277751605473899</v>
      </c>
      <c r="H194" s="14">
        <f t="shared" ca="1" si="93"/>
        <v>1.0140665702457199</v>
      </c>
      <c r="I194" s="14">
        <f t="shared" ca="1" si="94"/>
        <v>1.01351843</v>
      </c>
      <c r="J194" s="13">
        <f t="shared" si="84"/>
        <v>2.5000000000000001E-2</v>
      </c>
      <c r="K194" s="29">
        <f t="shared" si="85"/>
        <v>44407</v>
      </c>
      <c r="L194" s="2">
        <f t="shared" si="86"/>
        <v>64</v>
      </c>
      <c r="M194" s="17">
        <f t="shared" si="87"/>
        <v>64</v>
      </c>
      <c r="N194" s="12">
        <f t="shared" si="76"/>
        <v>1.006290844</v>
      </c>
      <c r="O194" s="12">
        <f t="shared" ca="1" si="77"/>
        <v>1.019894316</v>
      </c>
      <c r="P194" s="17">
        <f t="shared" si="88"/>
        <v>0</v>
      </c>
      <c r="Q194" s="14">
        <f t="shared" ca="1" si="78"/>
        <v>19.894316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44592</v>
      </c>
      <c r="V194" s="21"/>
      <c r="W194" s="21"/>
      <c r="X194" s="126">
        <f>[2]Plan1!$A264</f>
        <v>44880</v>
      </c>
      <c r="Y194" s="118" t="str">
        <f>[2]Plan1!$C264</f>
        <v>Proclamação da República</v>
      </c>
      <c r="Z194" s="109"/>
      <c r="AA194" s="1"/>
      <c r="AC194" s="107"/>
      <c r="AD194" s="107"/>
      <c r="AE194" s="107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00">
        <f t="shared" si="81"/>
        <v>44503</v>
      </c>
      <c r="B195" s="101">
        <f t="shared" ca="1" si="91"/>
        <v>1020.292672</v>
      </c>
      <c r="C195" s="7">
        <f t="shared" si="82"/>
        <v>1000</v>
      </c>
      <c r="D195" s="81">
        <f t="shared" si="83"/>
        <v>44498</v>
      </c>
      <c r="E195" s="13">
        <f ca="1">IF(D195&lt;$B$1,VLOOKUP(D195,[1]DI!$A$4:$B$15000,2,FALSE),0)</f>
        <v>7.6499999999999999E-2</v>
      </c>
      <c r="F195" s="14">
        <f t="shared" ca="1" si="92"/>
        <v>1.0002925600000001</v>
      </c>
      <c r="G195" s="14">
        <f ca="1">(TRUNC(PRODUCT($F$12:$F194),16))</f>
        <v>1.0280758464483599</v>
      </c>
      <c r="H195" s="14">
        <f t="shared" ca="1" si="93"/>
        <v>1.0140665702457199</v>
      </c>
      <c r="I195" s="14">
        <f t="shared" ca="1" si="94"/>
        <v>1.01381495</v>
      </c>
      <c r="J195" s="13">
        <f t="shared" si="84"/>
        <v>2.5000000000000001E-2</v>
      </c>
      <c r="K195" s="29">
        <f t="shared" si="85"/>
        <v>44407</v>
      </c>
      <c r="L195" s="2">
        <f t="shared" si="86"/>
        <v>65</v>
      </c>
      <c r="M195" s="17">
        <f t="shared" si="87"/>
        <v>65</v>
      </c>
      <c r="N195" s="12">
        <f t="shared" si="76"/>
        <v>1.0063894520000001</v>
      </c>
      <c r="O195" s="12">
        <f t="shared" ca="1" si="77"/>
        <v>1.0202926720000001</v>
      </c>
      <c r="P195" s="17">
        <f t="shared" si="88"/>
        <v>0</v>
      </c>
      <c r="Q195" s="14">
        <f t="shared" ca="1" si="78"/>
        <v>20.292672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44592</v>
      </c>
      <c r="V195" s="3"/>
      <c r="W195" s="3"/>
      <c r="X195" s="126">
        <f>[2]Plan1!$A265</f>
        <v>44920</v>
      </c>
      <c r="Y195" s="118" t="str">
        <f>[2]Plan1!$C265</f>
        <v>Natal</v>
      </c>
      <c r="Z195" s="109"/>
      <c r="AA195" s="1"/>
      <c r="AC195" s="107"/>
      <c r="AD195" s="107"/>
      <c r="AE195" s="107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00">
        <f t="shared" si="81"/>
        <v>44504</v>
      </c>
      <c r="B196" s="101">
        <f t="shared" ca="1" si="91"/>
        <v>1020.691177</v>
      </c>
      <c r="C196" s="7">
        <f t="shared" si="82"/>
        <v>1000</v>
      </c>
      <c r="D196" s="81">
        <f t="shared" si="83"/>
        <v>44501</v>
      </c>
      <c r="E196" s="13">
        <f ca="1">IF(D196&lt;$B$1,VLOOKUP(D196,[1]DI!$A$4:$B$15000,2,FALSE),0)</f>
        <v>7.6499999999999999E-2</v>
      </c>
      <c r="F196" s="14">
        <f t="shared" ca="1" si="92"/>
        <v>1.0002925600000001</v>
      </c>
      <c r="G196" s="14">
        <f ca="1">(TRUNC(PRODUCT($F$12:$F195),16))</f>
        <v>1.028376620318</v>
      </c>
      <c r="H196" s="14">
        <f t="shared" ca="1" si="93"/>
        <v>1.0140665702457199</v>
      </c>
      <c r="I196" s="14">
        <f t="shared" ca="1" si="94"/>
        <v>1.01411155</v>
      </c>
      <c r="J196" s="13">
        <f t="shared" si="84"/>
        <v>2.5000000000000001E-2</v>
      </c>
      <c r="K196" s="29">
        <f t="shared" si="85"/>
        <v>44407</v>
      </c>
      <c r="L196" s="2">
        <f t="shared" si="86"/>
        <v>66</v>
      </c>
      <c r="M196" s="17">
        <f t="shared" si="87"/>
        <v>66</v>
      </c>
      <c r="N196" s="12">
        <f t="shared" si="76"/>
        <v>1.0064880700000001</v>
      </c>
      <c r="O196" s="12">
        <f t="shared" ca="1" si="77"/>
        <v>1.020691177</v>
      </c>
      <c r="P196" s="17">
        <f t="shared" si="88"/>
        <v>0</v>
      </c>
      <c r="Q196" s="14">
        <f t="shared" ca="1" si="78"/>
        <v>20.691177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44592</v>
      </c>
      <c r="V196" s="3"/>
      <c r="W196" s="3"/>
      <c r="X196" s="126">
        <f>[2]Plan1!$A266</f>
        <v>44927</v>
      </c>
      <c r="Y196" s="118" t="str">
        <f>[2]Plan1!$C266</f>
        <v>Confraternização Universal</v>
      </c>
      <c r="Z196" s="109"/>
      <c r="AA196" s="1"/>
      <c r="AC196" s="107"/>
      <c r="AD196" s="107"/>
      <c r="AE196" s="107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00">
        <f t="shared" si="81"/>
        <v>44505</v>
      </c>
      <c r="B197" s="101">
        <f t="shared" ca="1" si="91"/>
        <v>1021.08983999</v>
      </c>
      <c r="C197" s="7">
        <f t="shared" si="82"/>
        <v>1000</v>
      </c>
      <c r="D197" s="81">
        <f t="shared" si="83"/>
        <v>44503</v>
      </c>
      <c r="E197" s="13">
        <f ca="1">IF(D197&lt;$B$1,VLOOKUP(D197,[1]DI!$A$4:$B$15000,2,FALSE),0)</f>
        <v>7.6499999999999999E-2</v>
      </c>
      <c r="F197" s="14">
        <f t="shared" ca="1" si="92"/>
        <v>1.0002925600000001</v>
      </c>
      <c r="G197" s="14">
        <f ca="1">(TRUNC(PRODUCT($F$12:$F196),16))</f>
        <v>1.0286774821820399</v>
      </c>
      <c r="H197" s="14">
        <f t="shared" ca="1" si="93"/>
        <v>1.0140665702457199</v>
      </c>
      <c r="I197" s="14">
        <f t="shared" ca="1" si="94"/>
        <v>1.0144082400000001</v>
      </c>
      <c r="J197" s="13">
        <f t="shared" si="84"/>
        <v>2.5000000000000001E-2</v>
      </c>
      <c r="K197" s="29">
        <f t="shared" si="85"/>
        <v>44407</v>
      </c>
      <c r="L197" s="2">
        <f t="shared" si="86"/>
        <v>67</v>
      </c>
      <c r="M197" s="17">
        <f t="shared" si="87"/>
        <v>67</v>
      </c>
      <c r="N197" s="12">
        <f t="shared" si="76"/>
        <v>1.0065866969999999</v>
      </c>
      <c r="O197" s="12">
        <f t="shared" ca="1" si="77"/>
        <v>1.0210898399999999</v>
      </c>
      <c r="P197" s="17">
        <f t="shared" si="88"/>
        <v>0</v>
      </c>
      <c r="Q197" s="14">
        <f t="shared" ca="1" si="78"/>
        <v>21.089839990000002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44592</v>
      </c>
      <c r="V197" s="21"/>
      <c r="W197" s="21"/>
      <c r="X197" s="126">
        <f>[2]Plan1!$A267</f>
        <v>44977</v>
      </c>
      <c r="Y197" s="118" t="str">
        <f>[2]Plan1!$C267</f>
        <v>Carnaval</v>
      </c>
      <c r="Z197" s="109"/>
      <c r="AA197" s="1"/>
      <c r="AC197" s="107"/>
      <c r="AD197" s="107"/>
      <c r="AE197" s="107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00">
        <f t="shared" si="81"/>
        <v>44508</v>
      </c>
      <c r="B198" s="101">
        <f t="shared" ca="1" si="91"/>
        <v>1021.48865199</v>
      </c>
      <c r="C198" s="7">
        <f t="shared" si="82"/>
        <v>1000</v>
      </c>
      <c r="D198" s="81">
        <f t="shared" si="83"/>
        <v>44504</v>
      </c>
      <c r="E198" s="13">
        <f ca="1">IF(D198&lt;$B$1,VLOOKUP(D198,[1]DI!$A$4:$B$15000,2,FALSE),0)</f>
        <v>7.6499999999999999E-2</v>
      </c>
      <c r="F198" s="14">
        <f t="shared" ca="1" si="92"/>
        <v>1.0002925600000001</v>
      </c>
      <c r="G198" s="14">
        <f ca="1">(TRUNC(PRODUCT($F$12:$F197),16))</f>
        <v>1.0289784320662201</v>
      </c>
      <c r="H198" s="14">
        <f t="shared" ca="1" si="93"/>
        <v>1.0140665702457199</v>
      </c>
      <c r="I198" s="14">
        <f t="shared" ca="1" si="94"/>
        <v>1.0147050099999999</v>
      </c>
      <c r="J198" s="13">
        <f t="shared" si="84"/>
        <v>2.5000000000000001E-2</v>
      </c>
      <c r="K198" s="29">
        <f t="shared" si="85"/>
        <v>44407</v>
      </c>
      <c r="L198" s="2">
        <f t="shared" si="86"/>
        <v>68</v>
      </c>
      <c r="M198" s="17">
        <f t="shared" si="87"/>
        <v>68</v>
      </c>
      <c r="N198" s="12">
        <f t="shared" si="76"/>
        <v>1.0066853339999999</v>
      </c>
      <c r="O198" s="12">
        <f t="shared" ca="1" si="77"/>
        <v>1.0214886519999999</v>
      </c>
      <c r="P198" s="17">
        <f t="shared" si="88"/>
        <v>0</v>
      </c>
      <c r="Q198" s="14">
        <f t="shared" ca="1" si="78"/>
        <v>21.488651990000001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44592</v>
      </c>
      <c r="V198" s="3"/>
      <c r="W198" s="3"/>
      <c r="X198" s="126">
        <f>[2]Plan1!$A268</f>
        <v>44978</v>
      </c>
      <c r="Y198" s="118" t="str">
        <f>[2]Plan1!$C268</f>
        <v>Carnaval</v>
      </c>
      <c r="Z198" s="109"/>
      <c r="AA198" s="1"/>
      <c r="AC198" s="107"/>
      <c r="AD198" s="107"/>
      <c r="AE198" s="107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00">
        <f t="shared" si="81"/>
        <v>44509</v>
      </c>
      <c r="B199" s="101">
        <f t="shared" ca="1" si="91"/>
        <v>1021.88762199</v>
      </c>
      <c r="C199" s="7">
        <f t="shared" si="82"/>
        <v>1000</v>
      </c>
      <c r="D199" s="81">
        <f t="shared" si="83"/>
        <v>44505</v>
      </c>
      <c r="E199" s="13">
        <f ca="1">IF(D199&lt;$B$1,VLOOKUP(D199,[1]DI!$A$4:$B$15000,2,FALSE),0)</f>
        <v>7.6499999999999999E-2</v>
      </c>
      <c r="F199" s="14">
        <f t="shared" ca="1" si="92"/>
        <v>1.0002925600000001</v>
      </c>
      <c r="G199" s="14">
        <f ca="1">(TRUNC(PRODUCT($F$12:$F198),16))</f>
        <v>1.0292794699963099</v>
      </c>
      <c r="H199" s="14">
        <f t="shared" ca="1" si="93"/>
        <v>1.0140665702457199</v>
      </c>
      <c r="I199" s="14">
        <f t="shared" ca="1" si="94"/>
        <v>1.0150018700000001</v>
      </c>
      <c r="J199" s="13">
        <f t="shared" si="84"/>
        <v>2.5000000000000001E-2</v>
      </c>
      <c r="K199" s="29">
        <f t="shared" si="85"/>
        <v>44407</v>
      </c>
      <c r="L199" s="2">
        <f t="shared" si="86"/>
        <v>69</v>
      </c>
      <c r="M199" s="17">
        <f t="shared" si="87"/>
        <v>69</v>
      </c>
      <c r="N199" s="12">
        <f t="shared" si="76"/>
        <v>1.00678398</v>
      </c>
      <c r="O199" s="12">
        <f t="shared" ca="1" si="77"/>
        <v>1.0218876219999999</v>
      </c>
      <c r="P199" s="17">
        <f t="shared" si="88"/>
        <v>0</v>
      </c>
      <c r="Q199" s="14">
        <f t="shared" ca="1" si="78"/>
        <v>21.88762199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44592</v>
      </c>
      <c r="V199" s="3"/>
      <c r="W199" s="3"/>
      <c r="X199" s="126">
        <f>[2]Plan1!$A269</f>
        <v>45023</v>
      </c>
      <c r="Y199" s="118" t="str">
        <f>[2]Plan1!$C269</f>
        <v>Paixão de Cristo</v>
      </c>
      <c r="Z199" s="109"/>
      <c r="AA199" s="1"/>
      <c r="AC199" s="107"/>
      <c r="AD199" s="107"/>
      <c r="AE199" s="107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00">
        <f t="shared" si="81"/>
        <v>44510</v>
      </c>
      <c r="B200" s="101">
        <f t="shared" ca="1" si="91"/>
        <v>1022.286752</v>
      </c>
      <c r="C200" s="7">
        <f t="shared" si="82"/>
        <v>1000</v>
      </c>
      <c r="D200" s="81">
        <f t="shared" si="83"/>
        <v>44508</v>
      </c>
      <c r="E200" s="13">
        <f ca="1">IF(D200&lt;$B$1,VLOOKUP(D200,[1]DI!$A$4:$B$15000,2,FALSE),0)</f>
        <v>7.6499999999999999E-2</v>
      </c>
      <c r="F200" s="14">
        <f t="shared" ca="1" si="92"/>
        <v>1.0002925600000001</v>
      </c>
      <c r="G200" s="14">
        <f ca="1">(TRUNC(PRODUCT($F$12:$F199),16))</f>
        <v>1.02958059599805</v>
      </c>
      <c r="H200" s="14">
        <f t="shared" ca="1" si="93"/>
        <v>1.0140665702457199</v>
      </c>
      <c r="I200" s="14">
        <f t="shared" ca="1" si="94"/>
        <v>1.0152988199999999</v>
      </c>
      <c r="J200" s="13">
        <f t="shared" si="84"/>
        <v>2.5000000000000001E-2</v>
      </c>
      <c r="K200" s="29">
        <f t="shared" si="85"/>
        <v>44407</v>
      </c>
      <c r="L200" s="2">
        <f t="shared" si="86"/>
        <v>70</v>
      </c>
      <c r="M200" s="17">
        <f t="shared" si="87"/>
        <v>70</v>
      </c>
      <c r="N200" s="12">
        <f t="shared" si="76"/>
        <v>1.0068826360000001</v>
      </c>
      <c r="O200" s="12">
        <f t="shared" ca="1" si="77"/>
        <v>1.0222867520000001</v>
      </c>
      <c r="P200" s="17">
        <f t="shared" si="88"/>
        <v>0</v>
      </c>
      <c r="Q200" s="14">
        <f t="shared" ca="1" si="78"/>
        <v>22.286752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44592</v>
      </c>
      <c r="V200" s="3"/>
      <c r="W200" s="3"/>
      <c r="X200" s="126">
        <f>[2]Plan1!$A270</f>
        <v>45037</v>
      </c>
      <c r="Y200" s="118" t="str">
        <f>[2]Plan1!$C270</f>
        <v>Tiradentes</v>
      </c>
      <c r="Z200" s="109"/>
      <c r="AA200" s="1"/>
      <c r="AB200" s="3"/>
      <c r="AC200" s="107"/>
      <c r="AD200" s="107"/>
      <c r="AE200" s="107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00">
        <f t="shared" si="81"/>
        <v>44511</v>
      </c>
      <c r="B201" s="101">
        <f t="shared" ca="1" si="91"/>
        <v>1022.686041</v>
      </c>
      <c r="C201" s="7">
        <f t="shared" si="82"/>
        <v>1000</v>
      </c>
      <c r="D201" s="81">
        <f t="shared" si="83"/>
        <v>44509</v>
      </c>
      <c r="E201" s="13">
        <f ca="1">IF(D201&lt;$B$1,VLOOKUP(D201,[1]DI!$A$4:$B$15000,2,FALSE),0)</f>
        <v>7.6499999999999999E-2</v>
      </c>
      <c r="F201" s="14">
        <f t="shared" ca="1" si="92"/>
        <v>1.0002925600000001</v>
      </c>
      <c r="G201" s="14">
        <f ca="1">(TRUNC(PRODUCT($F$12:$F200),16))</f>
        <v>1.02988181009722</v>
      </c>
      <c r="H201" s="14">
        <f t="shared" ca="1" si="93"/>
        <v>1.0140665702457199</v>
      </c>
      <c r="I201" s="14">
        <f t="shared" ca="1" si="94"/>
        <v>1.0155958599999999</v>
      </c>
      <c r="J201" s="13">
        <f t="shared" si="84"/>
        <v>2.5000000000000001E-2</v>
      </c>
      <c r="K201" s="29">
        <f t="shared" si="85"/>
        <v>44407</v>
      </c>
      <c r="L201" s="2">
        <f t="shared" si="86"/>
        <v>71</v>
      </c>
      <c r="M201" s="17">
        <f t="shared" si="87"/>
        <v>71</v>
      </c>
      <c r="N201" s="12">
        <f t="shared" si="76"/>
        <v>1.006981302</v>
      </c>
      <c r="O201" s="12">
        <f t="shared" ca="1" si="77"/>
        <v>1.022686041</v>
      </c>
      <c r="P201" s="17">
        <f t="shared" si="88"/>
        <v>0</v>
      </c>
      <c r="Q201" s="14">
        <f t="shared" ca="1" si="78"/>
        <v>22.686040999999999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44592</v>
      </c>
      <c r="V201" s="3"/>
      <c r="W201" s="3"/>
      <c r="X201" s="126">
        <f>[2]Plan1!$A271</f>
        <v>45047</v>
      </c>
      <c r="Y201" s="118" t="str">
        <f>[2]Plan1!$C271</f>
        <v>Dia do Trabalho</v>
      </c>
      <c r="Z201" s="109"/>
      <c r="AA201" s="1"/>
      <c r="AB201" s="3"/>
      <c r="AC201" s="107"/>
      <c r="AD201" s="107"/>
      <c r="AE201" s="107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00">
        <f t="shared" si="81"/>
        <v>44512</v>
      </c>
      <c r="B202" s="101">
        <f t="shared" ca="1" si="91"/>
        <v>1023.08548</v>
      </c>
      <c r="C202" s="7">
        <f t="shared" si="82"/>
        <v>1000</v>
      </c>
      <c r="D202" s="81">
        <f t="shared" si="83"/>
        <v>44510</v>
      </c>
      <c r="E202" s="13">
        <f ca="1">IF(D202&lt;$B$1,VLOOKUP(D202,[1]DI!$A$4:$B$15000,2,FALSE),0)</f>
        <v>7.6499999999999999E-2</v>
      </c>
      <c r="F202" s="14">
        <f t="shared" ca="1" si="92"/>
        <v>1.0002925600000001</v>
      </c>
      <c r="G202" s="14">
        <f ca="1">(TRUNC(PRODUCT($F$12:$F201),16))</f>
        <v>1.0301831123195799</v>
      </c>
      <c r="H202" s="14">
        <f t="shared" ca="1" si="93"/>
        <v>1.0140665702457199</v>
      </c>
      <c r="I202" s="14">
        <f t="shared" ca="1" si="94"/>
        <v>1.0158929800000001</v>
      </c>
      <c r="J202" s="13">
        <f t="shared" si="84"/>
        <v>2.5000000000000001E-2</v>
      </c>
      <c r="K202" s="29">
        <f t="shared" si="85"/>
        <v>44407</v>
      </c>
      <c r="L202" s="2">
        <f t="shared" si="86"/>
        <v>72</v>
      </c>
      <c r="M202" s="17">
        <f t="shared" si="87"/>
        <v>72</v>
      </c>
      <c r="N202" s="12">
        <f t="shared" si="76"/>
        <v>1.0070799779999999</v>
      </c>
      <c r="O202" s="12">
        <f t="shared" ca="1" si="77"/>
        <v>1.02308548</v>
      </c>
      <c r="P202" s="17">
        <f t="shared" si="88"/>
        <v>0</v>
      </c>
      <c r="Q202" s="14">
        <f t="shared" ca="1" si="78"/>
        <v>23.08548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44592</v>
      </c>
      <c r="V202" s="3"/>
      <c r="W202" s="3"/>
      <c r="X202" s="126">
        <f>[2]Plan1!$A272</f>
        <v>45085</v>
      </c>
      <c r="Y202" s="118" t="str">
        <f>[2]Plan1!$C272</f>
        <v>Corpus Christi</v>
      </c>
      <c r="Z202" s="109"/>
      <c r="AA202" s="1"/>
      <c r="AB202" s="3"/>
      <c r="AC202" s="107"/>
      <c r="AD202" s="107"/>
      <c r="AE202" s="107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00">
        <f t="shared" si="81"/>
        <v>44516</v>
      </c>
      <c r="B203" s="101">
        <f t="shared" ca="1" si="91"/>
        <v>1023.48507699</v>
      </c>
      <c r="C203" s="7">
        <f t="shared" si="82"/>
        <v>1000</v>
      </c>
      <c r="D203" s="81">
        <f t="shared" si="83"/>
        <v>44511</v>
      </c>
      <c r="E203" s="13">
        <f ca="1">IF(D203&lt;$B$1,VLOOKUP(D203,[1]DI!$A$4:$B$15000,2,FALSE),0)</f>
        <v>7.6499999999999999E-2</v>
      </c>
      <c r="F203" s="14">
        <f t="shared" ca="1" si="92"/>
        <v>1.0002925600000001</v>
      </c>
      <c r="G203" s="14">
        <f ca="1">(TRUNC(PRODUCT($F$12:$F202),16))</f>
        <v>1.03048450269092</v>
      </c>
      <c r="H203" s="14">
        <f t="shared" ca="1" si="93"/>
        <v>1.0140665702457199</v>
      </c>
      <c r="I203" s="14">
        <f t="shared" ca="1" si="94"/>
        <v>1.0161901900000001</v>
      </c>
      <c r="J203" s="13">
        <f t="shared" si="84"/>
        <v>2.5000000000000001E-2</v>
      </c>
      <c r="K203" s="29">
        <f t="shared" si="85"/>
        <v>44407</v>
      </c>
      <c r="L203" s="2">
        <f t="shared" si="86"/>
        <v>73</v>
      </c>
      <c r="M203" s="17">
        <f t="shared" si="87"/>
        <v>73</v>
      </c>
      <c r="N203" s="12">
        <f t="shared" si="76"/>
        <v>1.0071786629999999</v>
      </c>
      <c r="O203" s="12">
        <f t="shared" ca="1" si="77"/>
        <v>1.0234850769999999</v>
      </c>
      <c r="P203" s="17">
        <f t="shared" si="88"/>
        <v>0</v>
      </c>
      <c r="Q203" s="14">
        <f t="shared" ca="1" si="78"/>
        <v>23.48507699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44592</v>
      </c>
      <c r="V203" s="3"/>
      <c r="W203" s="3"/>
      <c r="X203" s="126">
        <f>[2]Plan1!$A273</f>
        <v>45176</v>
      </c>
      <c r="Y203" s="118" t="str">
        <f>[2]Plan1!$C273</f>
        <v>Independência do Brasil</v>
      </c>
      <c r="Z203" s="109"/>
      <c r="AA203" s="1"/>
      <c r="AB203" s="3"/>
      <c r="AC203" s="107"/>
      <c r="AD203" s="107"/>
      <c r="AE203" s="107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00">
        <f t="shared" si="81"/>
        <v>44517</v>
      </c>
      <c r="B204" s="101">
        <f t="shared" ca="1" si="91"/>
        <v>1023.884832</v>
      </c>
      <c r="C204" s="7">
        <f t="shared" si="82"/>
        <v>1000</v>
      </c>
      <c r="D204" s="81">
        <f t="shared" si="83"/>
        <v>44512</v>
      </c>
      <c r="E204" s="13">
        <f ca="1">IF(D204&lt;$B$1,VLOOKUP(D204,[1]DI!$A$4:$B$15000,2,FALSE),0)</f>
        <v>7.6499999999999999E-2</v>
      </c>
      <c r="F204" s="14">
        <f t="shared" ca="1" si="92"/>
        <v>1.0002925600000001</v>
      </c>
      <c r="G204" s="14">
        <f ca="1">(TRUNC(PRODUCT($F$12:$F203),16))</f>
        <v>1.0307859812370299</v>
      </c>
      <c r="H204" s="14">
        <f t="shared" ca="1" si="93"/>
        <v>1.0140665702457199</v>
      </c>
      <c r="I204" s="14">
        <f t="shared" ca="1" si="94"/>
        <v>1.01648749</v>
      </c>
      <c r="J204" s="13">
        <f t="shared" si="84"/>
        <v>2.5000000000000001E-2</v>
      </c>
      <c r="K204" s="29">
        <f t="shared" si="85"/>
        <v>44407</v>
      </c>
      <c r="L204" s="2">
        <f t="shared" si="86"/>
        <v>74</v>
      </c>
      <c r="M204" s="17">
        <f t="shared" si="87"/>
        <v>74</v>
      </c>
      <c r="N204" s="12">
        <f t="shared" ref="N204:N267" si="97">ROUND((J204+1)^(M204/252),9)</f>
        <v>1.007277357</v>
      </c>
      <c r="O204" s="12">
        <f t="shared" ref="O204:O267" ca="1" si="98">ROUND(I204*N204,9)</f>
        <v>1.023884832</v>
      </c>
      <c r="P204" s="17">
        <f t="shared" si="88"/>
        <v>0</v>
      </c>
      <c r="Q204" s="14">
        <f t="shared" ref="Q204:Q267" ca="1" si="99">TRUNC(((O204-1)*C204),8)</f>
        <v>23.884831999999999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44592</v>
      </c>
      <c r="V204" s="3"/>
      <c r="W204" s="3"/>
      <c r="X204" s="126">
        <f>[2]Plan1!$A274</f>
        <v>45211</v>
      </c>
      <c r="Y204" s="118" t="str">
        <f>[2]Plan1!$C274</f>
        <v>Nossa Sr.a Aparecida - Padroeira do Brasil</v>
      </c>
      <c r="Z204" s="109"/>
      <c r="AA204" s="1"/>
      <c r="AB204" s="3"/>
      <c r="AC204" s="107"/>
      <c r="AD204" s="107"/>
      <c r="AE204" s="107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00">
        <f t="shared" ref="A205:A268" si="102">WORKDAY($A204,1,$X$166:$X$544)</f>
        <v>44518</v>
      </c>
      <c r="B205" s="101">
        <f t="shared" ca="1" si="91"/>
        <v>1024.2847380000001</v>
      </c>
      <c r="C205" s="7">
        <f t="shared" ref="C205:C268" si="103">(C204-S204)</f>
        <v>1000</v>
      </c>
      <c r="D205" s="81">
        <f t="shared" ref="D205:D268" si="104">WORKDAY($A205,-2,$X$160:$X$544)</f>
        <v>44516</v>
      </c>
      <c r="E205" s="13">
        <f ca="1">IF(D205&lt;$B$1,VLOOKUP(D205,[1]DI!$A$4:$B$15000,2,FALSE),0)</f>
        <v>7.6499999999999999E-2</v>
      </c>
      <c r="F205" s="14">
        <f t="shared" ca="1" si="92"/>
        <v>1.0002925600000001</v>
      </c>
      <c r="G205" s="14">
        <f ca="1">(TRUNC(PRODUCT($F$12:$F204),16))</f>
        <v>1.0310875479837001</v>
      </c>
      <c r="H205" s="14">
        <f t="shared" ca="1" si="93"/>
        <v>1.0140665702457199</v>
      </c>
      <c r="I205" s="14">
        <f t="shared" ca="1" si="94"/>
        <v>1.01678487</v>
      </c>
      <c r="J205" s="13">
        <f t="shared" ref="J205:J268" si="105">J204</f>
        <v>2.5000000000000001E-2</v>
      </c>
      <c r="K205" s="29">
        <f t="shared" ref="K205:K268" si="106">IF(P204&gt;0,VLOOKUP(P204,X$12:AH$150,2),K204)</f>
        <v>44407</v>
      </c>
      <c r="L205" s="2">
        <f t="shared" ref="L205:L268" si="107">IF(A205&gt;K205,IF(NETWORKDAYS(K205,A205,$X$160:$X$544)-1=0,1,NETWORKDAYS(K205,A205,$X$160:$X$544)-1),0)</f>
        <v>75</v>
      </c>
      <c r="M205" s="17">
        <f t="shared" ref="M205:M268" si="108">IF(AND(L205=1,L204=1),1,IF(L205&gt;0,IF(L205=L204,L205+1,L205),0))</f>
        <v>75</v>
      </c>
      <c r="N205" s="12">
        <f t="shared" si="97"/>
        <v>1.0073760620000001</v>
      </c>
      <c r="O205" s="12">
        <f t="shared" ca="1" si="98"/>
        <v>1.024284738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24.284738000000001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44592</v>
      </c>
      <c r="V205" s="3"/>
      <c r="W205" s="3"/>
      <c r="X205" s="126">
        <f>[2]Plan1!$A275</f>
        <v>45232</v>
      </c>
      <c r="Y205" s="118" t="str">
        <f>[2]Plan1!$C275</f>
        <v>Finados</v>
      </c>
      <c r="Z205" s="109"/>
      <c r="AA205" s="1"/>
      <c r="AB205" s="3"/>
      <c r="AC205" s="107"/>
      <c r="AD205" s="107"/>
      <c r="AE205" s="107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00">
        <f t="shared" si="102"/>
        <v>44519</v>
      </c>
      <c r="B206" s="101">
        <f t="shared" ref="B206:B269" ca="1" si="112">IF(D206&lt;=TODAY(),C206+Q206,IF(AND(D206&gt;TODAY(),A206&lt;=$B$1),IF(VLOOKUP(TODAY(),$A$10:$E$5000,4,FALSE)=0,"n.d",C206+Q206),"n.d"))</f>
        <v>1024.6848030000001</v>
      </c>
      <c r="C206" s="7">
        <f t="shared" si="103"/>
        <v>1000</v>
      </c>
      <c r="D206" s="81">
        <f t="shared" si="104"/>
        <v>44517</v>
      </c>
      <c r="E206" s="13">
        <f ca="1">IF(D206&lt;$B$1,VLOOKUP(D206,[1]DI!$A$4:$B$15000,2,FALSE),0)</f>
        <v>7.6499999999999999E-2</v>
      </c>
      <c r="F206" s="14">
        <f t="shared" ref="F206:F269" ca="1" si="113">ROUND(((1+E206)^(1/252)),8)</f>
        <v>1.0002925600000001</v>
      </c>
      <c r="G206" s="14">
        <f ca="1">(TRUNC(PRODUCT($F$12:$F205),16))</f>
        <v>1.03138920295673</v>
      </c>
      <c r="H206" s="14">
        <f t="shared" ref="H206:H269" ca="1" si="114">IF(P205&gt;0,G205,H205)</f>
        <v>1.0140665702457199</v>
      </c>
      <c r="I206" s="14">
        <f t="shared" ref="I206:I269" ca="1" si="115">ROUND(G206/H206,8)</f>
        <v>1.01708234</v>
      </c>
      <c r="J206" s="13">
        <f t="shared" si="105"/>
        <v>2.5000000000000001E-2</v>
      </c>
      <c r="K206" s="29">
        <f t="shared" si="106"/>
        <v>44407</v>
      </c>
      <c r="L206" s="2">
        <f t="shared" si="107"/>
        <v>76</v>
      </c>
      <c r="M206" s="17">
        <f t="shared" si="108"/>
        <v>76</v>
      </c>
      <c r="N206" s="12">
        <f t="shared" si="97"/>
        <v>1.007474776</v>
      </c>
      <c r="O206" s="12">
        <f t="shared" ca="1" si="98"/>
        <v>1.024684803</v>
      </c>
      <c r="P206" s="17">
        <f t="shared" si="109"/>
        <v>0</v>
      </c>
      <c r="Q206" s="14">
        <f t="shared" ca="1" si="99"/>
        <v>24.684802999999999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44592</v>
      </c>
      <c r="V206" s="3"/>
      <c r="W206" s="3"/>
      <c r="X206" s="126">
        <f>[2]Plan1!$A276</f>
        <v>45245</v>
      </c>
      <c r="Y206" s="118" t="str">
        <f>[2]Plan1!$C276</f>
        <v>Proclamação da República</v>
      </c>
      <c r="Z206" s="109"/>
      <c r="AA206" s="1"/>
      <c r="AB206" s="3"/>
      <c r="AC206" s="107"/>
      <c r="AD206" s="107"/>
      <c r="AE206" s="107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00">
        <f t="shared" si="102"/>
        <v>44522</v>
      </c>
      <c r="B207" s="101">
        <f t="shared" ca="1" si="112"/>
        <v>1025.0850270000001</v>
      </c>
      <c r="C207" s="7">
        <f t="shared" si="103"/>
        <v>1000</v>
      </c>
      <c r="D207" s="81">
        <f t="shared" si="104"/>
        <v>44518</v>
      </c>
      <c r="E207" s="13">
        <f ca="1">IF(D207&lt;$B$1,VLOOKUP(D207,[1]DI!$A$4:$B$15000,2,FALSE),0)</f>
        <v>7.6499999999999999E-2</v>
      </c>
      <c r="F207" s="14">
        <f t="shared" ca="1" si="113"/>
        <v>1.0002925600000001</v>
      </c>
      <c r="G207" s="14">
        <f ca="1">(TRUNC(PRODUCT($F$12:$F206),16))</f>
        <v>1.0316909461819499</v>
      </c>
      <c r="H207" s="14">
        <f t="shared" ca="1" si="114"/>
        <v>1.0140665702457199</v>
      </c>
      <c r="I207" s="14">
        <f t="shared" ca="1" si="115"/>
        <v>1.0173798999999999</v>
      </c>
      <c r="J207" s="13">
        <f t="shared" si="105"/>
        <v>2.5000000000000001E-2</v>
      </c>
      <c r="K207" s="29">
        <f t="shared" si="106"/>
        <v>44407</v>
      </c>
      <c r="L207" s="2">
        <f t="shared" si="107"/>
        <v>77</v>
      </c>
      <c r="M207" s="17">
        <f t="shared" si="108"/>
        <v>77</v>
      </c>
      <c r="N207" s="12">
        <f t="shared" si="97"/>
        <v>1.0075734999999999</v>
      </c>
      <c r="O207" s="12">
        <f t="shared" ca="1" si="98"/>
        <v>1.025085027</v>
      </c>
      <c r="P207" s="17">
        <f t="shared" si="109"/>
        <v>0</v>
      </c>
      <c r="Q207" s="14">
        <f t="shared" ca="1" si="99"/>
        <v>25.085027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44592</v>
      </c>
      <c r="V207" s="3"/>
      <c r="W207" s="3"/>
      <c r="X207" s="126">
        <f>[2]Plan1!$A277</f>
        <v>45285</v>
      </c>
      <c r="Y207" s="118" t="str">
        <f>[2]Plan1!$C277</f>
        <v>Natal</v>
      </c>
      <c r="Z207" s="109"/>
      <c r="AA207" s="1"/>
      <c r="AB207" s="3"/>
      <c r="AC207" s="107"/>
      <c r="AD207" s="107"/>
      <c r="AE207" s="107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00">
        <f t="shared" si="102"/>
        <v>44523</v>
      </c>
      <c r="B208" s="101">
        <f t="shared" ca="1" si="112"/>
        <v>1025.4854089999999</v>
      </c>
      <c r="C208" s="7">
        <f t="shared" si="103"/>
        <v>1000</v>
      </c>
      <c r="D208" s="81">
        <f t="shared" si="104"/>
        <v>44519</v>
      </c>
      <c r="E208" s="13">
        <f ca="1">IF(D208&lt;$B$1,VLOOKUP(D208,[1]DI!$A$4:$B$15000,2,FALSE),0)</f>
        <v>7.6499999999999999E-2</v>
      </c>
      <c r="F208" s="14">
        <f t="shared" ca="1" si="113"/>
        <v>1.0002925600000001</v>
      </c>
      <c r="G208" s="14">
        <f ca="1">(TRUNC(PRODUCT($F$12:$F207),16))</f>
        <v>1.0319927776851701</v>
      </c>
      <c r="H208" s="14">
        <f t="shared" ca="1" si="114"/>
        <v>1.0140665702457199</v>
      </c>
      <c r="I208" s="14">
        <f t="shared" ca="1" si="115"/>
        <v>1.0176775499999999</v>
      </c>
      <c r="J208" s="13">
        <f t="shared" si="105"/>
        <v>2.5000000000000001E-2</v>
      </c>
      <c r="K208" s="29">
        <f t="shared" si="106"/>
        <v>44407</v>
      </c>
      <c r="L208" s="2">
        <f t="shared" si="107"/>
        <v>78</v>
      </c>
      <c r="M208" s="17">
        <f t="shared" si="108"/>
        <v>78</v>
      </c>
      <c r="N208" s="12">
        <f t="shared" si="97"/>
        <v>1.0076722330000001</v>
      </c>
      <c r="O208" s="12">
        <f t="shared" ca="1" si="98"/>
        <v>1.0254854090000001</v>
      </c>
      <c r="P208" s="17">
        <f t="shared" si="109"/>
        <v>0</v>
      </c>
      <c r="Q208" s="14">
        <f t="shared" ca="1" si="99"/>
        <v>25.485409000000001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44592</v>
      </c>
      <c r="V208" s="3"/>
      <c r="W208" s="3"/>
      <c r="X208" s="126">
        <f>[2]Plan1!$A278</f>
        <v>45292</v>
      </c>
      <c r="Y208" s="118" t="str">
        <f>[2]Plan1!$C278</f>
        <v>Confraternização Universal</v>
      </c>
      <c r="Z208" s="109"/>
      <c r="AA208" s="1"/>
      <c r="AB208" s="3"/>
      <c r="AC208" s="107"/>
      <c r="AD208" s="107"/>
      <c r="AE208" s="107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00">
        <f t="shared" si="102"/>
        <v>44524</v>
      </c>
      <c r="B209" s="101">
        <f t="shared" ca="1" si="112"/>
        <v>1025.88594199</v>
      </c>
      <c r="C209" s="7">
        <f t="shared" si="103"/>
        <v>1000</v>
      </c>
      <c r="D209" s="81">
        <f t="shared" si="104"/>
        <v>44522</v>
      </c>
      <c r="E209" s="13">
        <f ca="1">IF(D209&lt;$B$1,VLOOKUP(D209,[1]DI!$A$4:$B$15000,2,FALSE),0)</f>
        <v>7.6499999999999999E-2</v>
      </c>
      <c r="F209" s="14">
        <f t="shared" ca="1" si="113"/>
        <v>1.0002925600000001</v>
      </c>
      <c r="G209" s="14">
        <f ca="1">(TRUNC(PRODUCT($F$12:$F208),16))</f>
        <v>1.03229469749221</v>
      </c>
      <c r="H209" s="14">
        <f t="shared" ca="1" si="114"/>
        <v>1.0140665702457199</v>
      </c>
      <c r="I209" s="14">
        <f t="shared" ca="1" si="115"/>
        <v>1.0179752799999999</v>
      </c>
      <c r="J209" s="13">
        <f t="shared" si="105"/>
        <v>2.5000000000000001E-2</v>
      </c>
      <c r="K209" s="29">
        <f t="shared" si="106"/>
        <v>44407</v>
      </c>
      <c r="L209" s="2">
        <f t="shared" si="107"/>
        <v>79</v>
      </c>
      <c r="M209" s="17">
        <f t="shared" si="108"/>
        <v>79</v>
      </c>
      <c r="N209" s="12">
        <f t="shared" si="97"/>
        <v>1.0077709770000001</v>
      </c>
      <c r="O209" s="12">
        <f t="shared" ca="1" si="98"/>
        <v>1.0258859419999999</v>
      </c>
      <c r="P209" s="17">
        <f t="shared" si="109"/>
        <v>0</v>
      </c>
      <c r="Q209" s="14">
        <f t="shared" ca="1" si="99"/>
        <v>25.885941989999999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44592</v>
      </c>
      <c r="V209" s="3"/>
      <c r="W209" s="3"/>
      <c r="X209" s="126">
        <f>[2]Plan1!$A279</f>
        <v>45334</v>
      </c>
      <c r="Y209" s="118" t="str">
        <f>[2]Plan1!$C279</f>
        <v>Carnaval</v>
      </c>
      <c r="Z209" s="109"/>
      <c r="AA209" s="1"/>
      <c r="AB209" s="3"/>
      <c r="AC209" s="107"/>
      <c r="AD209" s="107"/>
      <c r="AE209" s="107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00">
        <f t="shared" si="102"/>
        <v>44525</v>
      </c>
      <c r="B210" s="101">
        <f t="shared" ca="1" si="112"/>
        <v>1026.2866329999999</v>
      </c>
      <c r="C210" s="7">
        <f t="shared" si="103"/>
        <v>1000</v>
      </c>
      <c r="D210" s="81">
        <f t="shared" si="104"/>
        <v>44523</v>
      </c>
      <c r="E210" s="13">
        <f ca="1">IF(D210&lt;$B$1,VLOOKUP(D210,[1]DI!$A$4:$B$15000,2,FALSE),0)</f>
        <v>7.6499999999999999E-2</v>
      </c>
      <c r="F210" s="14">
        <f t="shared" ca="1" si="113"/>
        <v>1.0002925600000001</v>
      </c>
      <c r="G210" s="14">
        <f ca="1">(TRUNC(PRODUCT($F$12:$F209),16))</f>
        <v>1.0325967056289</v>
      </c>
      <c r="H210" s="14">
        <f t="shared" ca="1" si="114"/>
        <v>1.0140665702457199</v>
      </c>
      <c r="I210" s="14">
        <f t="shared" ca="1" si="115"/>
        <v>1.0182731</v>
      </c>
      <c r="J210" s="13">
        <f t="shared" si="105"/>
        <v>2.5000000000000001E-2</v>
      </c>
      <c r="K210" s="29">
        <f t="shared" si="106"/>
        <v>44407</v>
      </c>
      <c r="L210" s="2">
        <f t="shared" si="107"/>
        <v>80</v>
      </c>
      <c r="M210" s="17">
        <f t="shared" si="108"/>
        <v>80</v>
      </c>
      <c r="N210" s="12">
        <f t="shared" si="97"/>
        <v>1.007869729</v>
      </c>
      <c r="O210" s="12">
        <f t="shared" ca="1" si="98"/>
        <v>1.026286633</v>
      </c>
      <c r="P210" s="17">
        <f t="shared" si="109"/>
        <v>0</v>
      </c>
      <c r="Q210" s="14">
        <f t="shared" ca="1" si="99"/>
        <v>26.286632999999998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44592</v>
      </c>
      <c r="V210" s="3"/>
      <c r="W210" s="3"/>
      <c r="X210" s="126">
        <f>[2]Plan1!$A280</f>
        <v>45335</v>
      </c>
      <c r="Y210" s="118" t="str">
        <f>[2]Plan1!$C280</f>
        <v>Carnaval</v>
      </c>
      <c r="Z210" s="110"/>
      <c r="AA210" s="1"/>
      <c r="AB210" s="3"/>
      <c r="AC210" s="107"/>
      <c r="AD210" s="107"/>
      <c r="AE210" s="107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00">
        <f t="shared" si="102"/>
        <v>44526</v>
      </c>
      <c r="B211" s="101">
        <f t="shared" ca="1" si="112"/>
        <v>1026.6874749900001</v>
      </c>
      <c r="C211" s="7">
        <f t="shared" si="103"/>
        <v>1000</v>
      </c>
      <c r="D211" s="81">
        <f t="shared" si="104"/>
        <v>44524</v>
      </c>
      <c r="E211" s="13">
        <f ca="1">IF(D211&lt;$B$1,VLOOKUP(D211,[1]DI!$A$4:$B$15000,2,FALSE),0)</f>
        <v>7.6499999999999999E-2</v>
      </c>
      <c r="F211" s="14">
        <f t="shared" ca="1" si="113"/>
        <v>1.0002925600000001</v>
      </c>
      <c r="G211" s="14">
        <f ca="1">(TRUNC(PRODUCT($F$12:$F210),16))</f>
        <v>1.0328988021211001</v>
      </c>
      <c r="H211" s="14">
        <f t="shared" ca="1" si="114"/>
        <v>1.0140665702457199</v>
      </c>
      <c r="I211" s="14">
        <f t="shared" ca="1" si="115"/>
        <v>1.0185709999999999</v>
      </c>
      <c r="J211" s="13">
        <f t="shared" si="105"/>
        <v>2.5000000000000001E-2</v>
      </c>
      <c r="K211" s="29">
        <f t="shared" si="106"/>
        <v>44407</v>
      </c>
      <c r="L211" s="2">
        <f t="shared" si="107"/>
        <v>81</v>
      </c>
      <c r="M211" s="17">
        <f t="shared" si="108"/>
        <v>81</v>
      </c>
      <c r="N211" s="12">
        <f t="shared" si="97"/>
        <v>1.007968492</v>
      </c>
      <c r="O211" s="12">
        <f t="shared" ca="1" si="98"/>
        <v>1.0266874749999999</v>
      </c>
      <c r="P211" s="17">
        <f t="shared" si="109"/>
        <v>0</v>
      </c>
      <c r="Q211" s="14">
        <f t="shared" ca="1" si="99"/>
        <v>26.687474989999998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44592</v>
      </c>
      <c r="V211" s="3"/>
      <c r="W211" s="3"/>
      <c r="X211" s="126">
        <f>[2]Plan1!$A281</f>
        <v>45380</v>
      </c>
      <c r="Y211" s="118" t="str">
        <f>[2]Plan1!$C281</f>
        <v>Paixão de Cristo</v>
      </c>
      <c r="Z211" s="110"/>
      <c r="AA211" s="1"/>
      <c r="AB211" s="3"/>
      <c r="AC211" s="107"/>
      <c r="AD211" s="107"/>
      <c r="AE211" s="107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00">
        <f t="shared" si="102"/>
        <v>44529</v>
      </c>
      <c r="B212" s="101">
        <f t="shared" ca="1" si="112"/>
        <v>1027.088475</v>
      </c>
      <c r="C212" s="7">
        <f t="shared" si="103"/>
        <v>1000</v>
      </c>
      <c r="D212" s="81">
        <f t="shared" si="104"/>
        <v>44525</v>
      </c>
      <c r="E212" s="13">
        <f ca="1">IF(D212&lt;$B$1,VLOOKUP(D212,[1]DI!$A$4:$B$15000,2,FALSE),0)</f>
        <v>7.6499999999999999E-2</v>
      </c>
      <c r="F212" s="14">
        <f t="shared" ca="1" si="113"/>
        <v>1.0002925600000001</v>
      </c>
      <c r="G212" s="14">
        <f ca="1">(TRUNC(PRODUCT($F$12:$F211),16))</f>
        <v>1.0332009869946499</v>
      </c>
      <c r="H212" s="14">
        <f t="shared" ca="1" si="114"/>
        <v>1.0140665702457199</v>
      </c>
      <c r="I212" s="14">
        <f t="shared" ca="1" si="115"/>
        <v>1.0188689900000001</v>
      </c>
      <c r="J212" s="13">
        <f t="shared" si="105"/>
        <v>2.5000000000000001E-2</v>
      </c>
      <c r="K212" s="29">
        <f t="shared" si="106"/>
        <v>44407</v>
      </c>
      <c r="L212" s="2">
        <f t="shared" si="107"/>
        <v>82</v>
      </c>
      <c r="M212" s="17">
        <f t="shared" si="108"/>
        <v>82</v>
      </c>
      <c r="N212" s="12">
        <f t="shared" si="97"/>
        <v>1.0080672639999999</v>
      </c>
      <c r="O212" s="12">
        <f t="shared" ca="1" si="98"/>
        <v>1.027088475</v>
      </c>
      <c r="P212" s="17">
        <f t="shared" si="109"/>
        <v>0</v>
      </c>
      <c r="Q212" s="14">
        <f t="shared" ca="1" si="99"/>
        <v>27.088474999999999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44592</v>
      </c>
      <c r="V212" s="3"/>
      <c r="W212" s="3"/>
      <c r="X212" s="126">
        <f>[2]Plan1!$A282</f>
        <v>45403</v>
      </c>
      <c r="Y212" s="118" t="str">
        <f>[2]Plan1!$C282</f>
        <v>Tiradentes</v>
      </c>
      <c r="Z212" s="109"/>
      <c r="AA212" s="1"/>
      <c r="AB212" s="3"/>
      <c r="AC212" s="107"/>
      <c r="AD212" s="107"/>
      <c r="AE212" s="107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00">
        <f t="shared" si="102"/>
        <v>44530</v>
      </c>
      <c r="B213" s="101">
        <f t="shared" ca="1" si="112"/>
        <v>1027.4896450000001</v>
      </c>
      <c r="C213" s="7">
        <f t="shared" si="103"/>
        <v>1000</v>
      </c>
      <c r="D213" s="81">
        <f t="shared" si="104"/>
        <v>44526</v>
      </c>
      <c r="E213" s="13">
        <f ca="1">IF(D213&lt;$B$1,VLOOKUP(D213,[1]DI!$A$4:$B$15000,2,FALSE),0)</f>
        <v>7.6499999999999999E-2</v>
      </c>
      <c r="F213" s="14">
        <f t="shared" ca="1" si="113"/>
        <v>1.0002925600000001</v>
      </c>
      <c r="G213" s="14">
        <f ca="1">(TRUNC(PRODUCT($F$12:$F212),16))</f>
        <v>1.03350326027541</v>
      </c>
      <c r="H213" s="14">
        <f t="shared" ca="1" si="114"/>
        <v>1.0140665702457199</v>
      </c>
      <c r="I213" s="14">
        <f t="shared" ca="1" si="115"/>
        <v>1.0191670799999999</v>
      </c>
      <c r="J213" s="13">
        <f t="shared" si="105"/>
        <v>2.5000000000000001E-2</v>
      </c>
      <c r="K213" s="29">
        <f t="shared" si="106"/>
        <v>44407</v>
      </c>
      <c r="L213" s="2">
        <f t="shared" si="107"/>
        <v>83</v>
      </c>
      <c r="M213" s="17">
        <f t="shared" si="108"/>
        <v>83</v>
      </c>
      <c r="N213" s="12">
        <f t="shared" si="97"/>
        <v>1.0081660459999999</v>
      </c>
      <c r="O213" s="12">
        <f t="shared" ca="1" si="98"/>
        <v>1.027489645</v>
      </c>
      <c r="P213" s="17">
        <f t="shared" si="109"/>
        <v>0</v>
      </c>
      <c r="Q213" s="14">
        <f t="shared" ca="1" si="99"/>
        <v>27.489644999999999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44592</v>
      </c>
      <c r="V213" s="3"/>
      <c r="W213" s="3"/>
      <c r="X213" s="126">
        <f>[2]Plan1!$A283</f>
        <v>45413</v>
      </c>
      <c r="Y213" s="118" t="str">
        <f>[2]Plan1!$C283</f>
        <v>Dia do Trabalho</v>
      </c>
      <c r="Z213" s="109"/>
      <c r="AA213" s="1"/>
      <c r="AB213" s="3"/>
      <c r="AC213" s="107"/>
      <c r="AD213" s="107"/>
      <c r="AE213" s="107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00">
        <f t="shared" si="102"/>
        <v>44531</v>
      </c>
      <c r="B214" s="101">
        <f t="shared" ca="1" si="112"/>
        <v>1027.89095499</v>
      </c>
      <c r="C214" s="7">
        <f t="shared" si="103"/>
        <v>1000</v>
      </c>
      <c r="D214" s="81">
        <f t="shared" si="104"/>
        <v>44529</v>
      </c>
      <c r="E214" s="13">
        <f ca="1">IF(D214&lt;$B$1,VLOOKUP(D214,[1]DI!$A$4:$B$15000,2,FALSE),0)</f>
        <v>7.6499999999999999E-2</v>
      </c>
      <c r="F214" s="14">
        <f t="shared" ca="1" si="113"/>
        <v>1.0002925600000001</v>
      </c>
      <c r="G214" s="14">
        <f ca="1">(TRUNC(PRODUCT($F$12:$F213),16))</f>
        <v>1.03380562198923</v>
      </c>
      <c r="H214" s="14">
        <f t="shared" ca="1" si="114"/>
        <v>1.0140665702457199</v>
      </c>
      <c r="I214" s="14">
        <f t="shared" ca="1" si="115"/>
        <v>1.0194652399999999</v>
      </c>
      <c r="J214" s="13">
        <f t="shared" si="105"/>
        <v>2.5000000000000001E-2</v>
      </c>
      <c r="K214" s="29">
        <f t="shared" si="106"/>
        <v>44407</v>
      </c>
      <c r="L214" s="2">
        <f t="shared" si="107"/>
        <v>84</v>
      </c>
      <c r="M214" s="17">
        <f t="shared" si="108"/>
        <v>84</v>
      </c>
      <c r="N214" s="12">
        <f t="shared" si="97"/>
        <v>1.0082648380000001</v>
      </c>
      <c r="O214" s="12">
        <f t="shared" ca="1" si="98"/>
        <v>1.0278909549999999</v>
      </c>
      <c r="P214" s="17">
        <f t="shared" si="109"/>
        <v>0</v>
      </c>
      <c r="Q214" s="14">
        <f t="shared" ca="1" si="99"/>
        <v>27.890954990000001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44592</v>
      </c>
      <c r="V214" s="3"/>
      <c r="W214" s="3"/>
      <c r="X214" s="126">
        <f>[2]Plan1!$A284</f>
        <v>45442</v>
      </c>
      <c r="Y214" s="118" t="str">
        <f>[2]Plan1!$C284</f>
        <v>Corpus Christi</v>
      </c>
      <c r="Z214" s="109"/>
      <c r="AA214" s="1"/>
      <c r="AB214" s="3"/>
      <c r="AC214" s="107"/>
      <c r="AD214" s="107"/>
      <c r="AE214" s="107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00">
        <f t="shared" si="102"/>
        <v>44532</v>
      </c>
      <c r="B215" s="101">
        <f t="shared" ca="1" si="112"/>
        <v>1028.2924339900001</v>
      </c>
      <c r="C215" s="7">
        <f t="shared" si="103"/>
        <v>1000</v>
      </c>
      <c r="D215" s="81">
        <f t="shared" si="104"/>
        <v>44530</v>
      </c>
      <c r="E215" s="13">
        <f ca="1">IF(D215&lt;$B$1,VLOOKUP(D215,[1]DI!$A$4:$B$15000,2,FALSE),0)</f>
        <v>7.6499999999999999E-2</v>
      </c>
      <c r="F215" s="14">
        <f t="shared" ca="1" si="113"/>
        <v>1.0002925600000001</v>
      </c>
      <c r="G215" s="14">
        <f ca="1">(TRUNC(PRODUCT($F$12:$F214),16))</f>
        <v>1.034108072162</v>
      </c>
      <c r="H215" s="14">
        <f t="shared" ca="1" si="114"/>
        <v>1.0140665702457199</v>
      </c>
      <c r="I215" s="14">
        <f t="shared" ca="1" si="115"/>
        <v>1.0197635</v>
      </c>
      <c r="J215" s="13">
        <f t="shared" si="105"/>
        <v>2.5000000000000001E-2</v>
      </c>
      <c r="K215" s="29">
        <f t="shared" si="106"/>
        <v>44407</v>
      </c>
      <c r="L215" s="2">
        <f t="shared" si="107"/>
        <v>85</v>
      </c>
      <c r="M215" s="17">
        <f t="shared" si="108"/>
        <v>85</v>
      </c>
      <c r="N215" s="12">
        <f t="shared" si="97"/>
        <v>1.0083636389999999</v>
      </c>
      <c r="O215" s="12">
        <f t="shared" ca="1" si="98"/>
        <v>1.0282924339999999</v>
      </c>
      <c r="P215" s="17">
        <f t="shared" si="109"/>
        <v>0</v>
      </c>
      <c r="Q215" s="14">
        <f t="shared" ca="1" si="99"/>
        <v>28.292433989999999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44592</v>
      </c>
      <c r="V215" s="3"/>
      <c r="W215" s="3"/>
      <c r="X215" s="126">
        <f>[2]Plan1!$A285</f>
        <v>45542</v>
      </c>
      <c r="Y215" s="118" t="str">
        <f>[2]Plan1!$C285</f>
        <v>Independência do Brasil</v>
      </c>
      <c r="Z215" s="109"/>
      <c r="AA215" s="1"/>
      <c r="AB215" s="3"/>
      <c r="AC215" s="107"/>
      <c r="AD215" s="107"/>
      <c r="AE215" s="107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00">
        <f t="shared" si="102"/>
        <v>44533</v>
      </c>
      <c r="B216" s="101">
        <f t="shared" ca="1" si="112"/>
        <v>1028.694062</v>
      </c>
      <c r="C216" s="7">
        <f t="shared" si="103"/>
        <v>1000</v>
      </c>
      <c r="D216" s="81">
        <f t="shared" si="104"/>
        <v>44531</v>
      </c>
      <c r="E216" s="13">
        <f ca="1">IF(D216&lt;$B$1,VLOOKUP(D216,[1]DI!$A$4:$B$15000,2,FALSE),0)</f>
        <v>7.6499999999999999E-2</v>
      </c>
      <c r="F216" s="14">
        <f t="shared" ca="1" si="113"/>
        <v>1.0002925600000001</v>
      </c>
      <c r="G216" s="14">
        <f ca="1">(TRUNC(PRODUCT($F$12:$F215),16))</f>
        <v>1.0344106108196001</v>
      </c>
      <c r="H216" s="14">
        <f t="shared" ca="1" si="114"/>
        <v>1.0140665702457199</v>
      </c>
      <c r="I216" s="14">
        <f t="shared" ca="1" si="115"/>
        <v>1.0200618400000001</v>
      </c>
      <c r="J216" s="13">
        <f t="shared" si="105"/>
        <v>2.5000000000000001E-2</v>
      </c>
      <c r="K216" s="29">
        <f t="shared" si="106"/>
        <v>44407</v>
      </c>
      <c r="L216" s="2">
        <f t="shared" si="107"/>
        <v>86</v>
      </c>
      <c r="M216" s="17">
        <f t="shared" si="108"/>
        <v>86</v>
      </c>
      <c r="N216" s="12">
        <f t="shared" si="97"/>
        <v>1.0084624499999999</v>
      </c>
      <c r="O216" s="12">
        <f t="shared" ca="1" si="98"/>
        <v>1.028694062</v>
      </c>
      <c r="P216" s="17">
        <f t="shared" si="109"/>
        <v>0</v>
      </c>
      <c r="Q216" s="14">
        <f t="shared" ca="1" si="99"/>
        <v>28.694061999999999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44592</v>
      </c>
      <c r="V216" s="3"/>
      <c r="W216" s="3"/>
      <c r="X216" s="126">
        <f>[2]Plan1!$A286</f>
        <v>45577</v>
      </c>
      <c r="Y216" s="118" t="str">
        <f>[2]Plan1!$C286</f>
        <v>Nossa Sr.a Aparecida - Padroeira do Brasil</v>
      </c>
      <c r="Z216" s="109"/>
      <c r="AA216" s="1"/>
      <c r="AB216" s="3"/>
      <c r="AC216" s="107"/>
      <c r="AD216" s="107"/>
      <c r="AE216" s="107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00">
        <f t="shared" si="102"/>
        <v>44536</v>
      </c>
      <c r="B217" s="101">
        <f t="shared" ca="1" si="112"/>
        <v>1029.0958499999999</v>
      </c>
      <c r="C217" s="7">
        <f t="shared" si="103"/>
        <v>1000</v>
      </c>
      <c r="D217" s="81">
        <f t="shared" si="104"/>
        <v>44532</v>
      </c>
      <c r="E217" s="13">
        <f ca="1">IF(D217&lt;$B$1,VLOOKUP(D217,[1]DI!$A$4:$B$15000,2,FALSE),0)</f>
        <v>7.6499999999999999E-2</v>
      </c>
      <c r="F217" s="14">
        <f t="shared" ca="1" si="113"/>
        <v>1.0002925600000001</v>
      </c>
      <c r="G217" s="14">
        <f ca="1">(TRUNC(PRODUCT($F$12:$F216),16))</f>
        <v>1.0347132379879</v>
      </c>
      <c r="H217" s="14">
        <f t="shared" ca="1" si="114"/>
        <v>1.0140665702457199</v>
      </c>
      <c r="I217" s="14">
        <f t="shared" ca="1" si="115"/>
        <v>1.0203602700000001</v>
      </c>
      <c r="J217" s="13">
        <f t="shared" si="105"/>
        <v>2.5000000000000001E-2</v>
      </c>
      <c r="K217" s="29">
        <f t="shared" si="106"/>
        <v>44407</v>
      </c>
      <c r="L217" s="2">
        <f t="shared" si="107"/>
        <v>87</v>
      </c>
      <c r="M217" s="17">
        <f t="shared" si="108"/>
        <v>87</v>
      </c>
      <c r="N217" s="12">
        <f t="shared" si="97"/>
        <v>1.00856127</v>
      </c>
      <c r="O217" s="12">
        <f t="shared" ca="1" si="98"/>
        <v>1.02909585</v>
      </c>
      <c r="P217" s="17">
        <f t="shared" si="109"/>
        <v>0</v>
      </c>
      <c r="Q217" s="14">
        <f t="shared" ca="1" si="99"/>
        <v>29.095849999999999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44592</v>
      </c>
      <c r="V217" s="3"/>
      <c r="W217" s="3"/>
      <c r="X217" s="126">
        <f>[2]Plan1!$A287</f>
        <v>45598</v>
      </c>
      <c r="Y217" s="118" t="str">
        <f>[2]Plan1!$C287</f>
        <v>Finados</v>
      </c>
      <c r="Z217" s="109"/>
      <c r="AA217" s="1"/>
      <c r="AB217" s="3"/>
      <c r="AC217" s="107"/>
      <c r="AD217" s="107"/>
      <c r="AE217" s="107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00">
        <f t="shared" si="102"/>
        <v>44537</v>
      </c>
      <c r="B218" s="101">
        <f t="shared" ca="1" si="112"/>
        <v>1029.4977980000001</v>
      </c>
      <c r="C218" s="7">
        <f t="shared" si="103"/>
        <v>1000</v>
      </c>
      <c r="D218" s="81">
        <f t="shared" si="104"/>
        <v>44533</v>
      </c>
      <c r="E218" s="13">
        <f ca="1">IF(D218&lt;$B$1,VLOOKUP(D218,[1]DI!$A$4:$B$15000,2,FALSE),0)</f>
        <v>7.6499999999999999E-2</v>
      </c>
      <c r="F218" s="14">
        <f t="shared" ca="1" si="113"/>
        <v>1.0002925600000001</v>
      </c>
      <c r="G218" s="14">
        <f ca="1">(TRUNC(PRODUCT($F$12:$F217),16))</f>
        <v>1.0350159536928001</v>
      </c>
      <c r="H218" s="14">
        <f t="shared" ca="1" si="114"/>
        <v>1.0140665702457199</v>
      </c>
      <c r="I218" s="14">
        <f t="shared" ca="1" si="115"/>
        <v>1.0206587899999999</v>
      </c>
      <c r="J218" s="13">
        <f t="shared" si="105"/>
        <v>2.5000000000000001E-2</v>
      </c>
      <c r="K218" s="29">
        <f t="shared" si="106"/>
        <v>44407</v>
      </c>
      <c r="L218" s="2">
        <f t="shared" si="107"/>
        <v>88</v>
      </c>
      <c r="M218" s="17">
        <f t="shared" si="108"/>
        <v>88</v>
      </c>
      <c r="N218" s="12">
        <f t="shared" si="97"/>
        <v>1.008660101</v>
      </c>
      <c r="O218" s="12">
        <f t="shared" ca="1" si="98"/>
        <v>1.029497798</v>
      </c>
      <c r="P218" s="17">
        <f t="shared" si="109"/>
        <v>0</v>
      </c>
      <c r="Q218" s="14">
        <f t="shared" ca="1" si="99"/>
        <v>29.497798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44592</v>
      </c>
      <c r="V218" s="3"/>
      <c r="W218" s="3"/>
      <c r="X218" s="126">
        <f>[2]Plan1!$A288</f>
        <v>45611</v>
      </c>
      <c r="Y218" s="118" t="str">
        <f>[2]Plan1!$C288</f>
        <v>Proclamação da República</v>
      </c>
      <c r="Z218" s="109"/>
      <c r="AA218" s="1"/>
      <c r="AB218" s="3"/>
      <c r="AC218" s="107"/>
      <c r="AD218" s="107"/>
      <c r="AE218" s="107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00">
        <f t="shared" si="102"/>
        <v>44538</v>
      </c>
      <c r="B219" s="101">
        <f t="shared" ca="1" si="112"/>
        <v>1029.8998959999999</v>
      </c>
      <c r="C219" s="7">
        <f t="shared" si="103"/>
        <v>1000</v>
      </c>
      <c r="D219" s="81">
        <f t="shared" si="104"/>
        <v>44536</v>
      </c>
      <c r="E219" s="13">
        <f ca="1">IF(D219&lt;$B$1,VLOOKUP(D219,[1]DI!$A$4:$B$15000,2,FALSE),0)</f>
        <v>7.6499999999999999E-2</v>
      </c>
      <c r="F219" s="14">
        <f t="shared" ca="1" si="113"/>
        <v>1.0002925600000001</v>
      </c>
      <c r="G219" s="14">
        <f ca="1">(TRUNC(PRODUCT($F$12:$F218),16))</f>
        <v>1.0353187579602099</v>
      </c>
      <c r="H219" s="14">
        <f t="shared" ca="1" si="114"/>
        <v>1.0140665702457199</v>
      </c>
      <c r="I219" s="14">
        <f t="shared" ca="1" si="115"/>
        <v>1.02095739</v>
      </c>
      <c r="J219" s="13">
        <f t="shared" si="105"/>
        <v>2.5000000000000001E-2</v>
      </c>
      <c r="K219" s="29">
        <f t="shared" si="106"/>
        <v>44407</v>
      </c>
      <c r="L219" s="2">
        <f t="shared" si="107"/>
        <v>89</v>
      </c>
      <c r="M219" s="17">
        <f t="shared" si="108"/>
        <v>89</v>
      </c>
      <c r="N219" s="12">
        <f t="shared" si="97"/>
        <v>1.008758941</v>
      </c>
      <c r="O219" s="12">
        <f t="shared" ca="1" si="98"/>
        <v>1.0298998960000001</v>
      </c>
      <c r="P219" s="17">
        <f t="shared" si="109"/>
        <v>0</v>
      </c>
      <c r="Q219" s="14">
        <f t="shared" ca="1" si="99"/>
        <v>29.899895999999998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44592</v>
      </c>
      <c r="V219" s="3"/>
      <c r="W219" s="3"/>
      <c r="X219" s="126">
        <f>[2]Plan1!$A289</f>
        <v>45616</v>
      </c>
      <c r="Y219" s="118" t="str">
        <f>[2]Plan1!$C289</f>
        <v>Dia Nacional de Zumbi e da Consciência Negra</v>
      </c>
      <c r="Z219" s="109"/>
      <c r="AA219" s="1"/>
      <c r="AB219" s="3"/>
      <c r="AC219" s="107"/>
      <c r="AD219" s="107"/>
      <c r="AE219" s="107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00">
        <f t="shared" si="102"/>
        <v>44539</v>
      </c>
      <c r="B220" s="101">
        <f t="shared" ca="1" si="112"/>
        <v>1030.302152</v>
      </c>
      <c r="C220" s="7">
        <f t="shared" si="103"/>
        <v>1000</v>
      </c>
      <c r="D220" s="81">
        <f t="shared" si="104"/>
        <v>44537</v>
      </c>
      <c r="E220" s="13">
        <f ca="1">IF(D220&lt;$B$1,VLOOKUP(D220,[1]DI!$A$4:$B$15000,2,FALSE),0)</f>
        <v>7.6499999999999999E-2</v>
      </c>
      <c r="F220" s="14">
        <f t="shared" ca="1" si="113"/>
        <v>1.0002925600000001</v>
      </c>
      <c r="G220" s="14">
        <f ca="1">(TRUNC(PRODUCT($F$12:$F219),16))</f>
        <v>1.0356216508160401</v>
      </c>
      <c r="H220" s="14">
        <f t="shared" ca="1" si="114"/>
        <v>1.0140665702457199</v>
      </c>
      <c r="I220" s="14">
        <f t="shared" ca="1" si="115"/>
        <v>1.0212560799999999</v>
      </c>
      <c r="J220" s="13">
        <f t="shared" si="105"/>
        <v>2.5000000000000001E-2</v>
      </c>
      <c r="K220" s="29">
        <f t="shared" si="106"/>
        <v>44407</v>
      </c>
      <c r="L220" s="2">
        <f t="shared" si="107"/>
        <v>90</v>
      </c>
      <c r="M220" s="17">
        <f t="shared" si="108"/>
        <v>90</v>
      </c>
      <c r="N220" s="12">
        <f t="shared" si="97"/>
        <v>1.00885779</v>
      </c>
      <c r="O220" s="12">
        <f t="shared" ca="1" si="98"/>
        <v>1.030302152</v>
      </c>
      <c r="P220" s="17">
        <f t="shared" si="109"/>
        <v>0</v>
      </c>
      <c r="Q220" s="14">
        <f t="shared" ca="1" si="99"/>
        <v>30.302152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44592</v>
      </c>
      <c r="V220" s="3"/>
      <c r="W220" s="3"/>
      <c r="X220" s="126">
        <f>[2]Plan1!$A290</f>
        <v>45651</v>
      </c>
      <c r="Y220" s="118" t="str">
        <f>[2]Plan1!$C290</f>
        <v>Natal</v>
      </c>
      <c r="Z220" s="109"/>
      <c r="AA220" s="1"/>
      <c r="AB220" s="3"/>
      <c r="AC220" s="107"/>
      <c r="AD220" s="107"/>
      <c r="AE220" s="107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00">
        <f t="shared" si="102"/>
        <v>44540</v>
      </c>
      <c r="B221" s="101">
        <f t="shared" ca="1" si="112"/>
        <v>1030.704569</v>
      </c>
      <c r="C221" s="7">
        <f t="shared" si="103"/>
        <v>1000</v>
      </c>
      <c r="D221" s="81">
        <f t="shared" si="104"/>
        <v>44538</v>
      </c>
      <c r="E221" s="13">
        <f ca="1">IF(D221&lt;$B$1,VLOOKUP(D221,[1]DI!$A$4:$B$15000,2,FALSE),0)</f>
        <v>7.6499999999999999E-2</v>
      </c>
      <c r="F221" s="14">
        <f t="shared" ca="1" si="113"/>
        <v>1.0002925600000001</v>
      </c>
      <c r="G221" s="14">
        <f ca="1">(TRUNC(PRODUCT($F$12:$F220),16))</f>
        <v>1.0359246322862099</v>
      </c>
      <c r="H221" s="14">
        <f t="shared" ca="1" si="114"/>
        <v>1.0140665702457199</v>
      </c>
      <c r="I221" s="14">
        <f t="shared" ca="1" si="115"/>
        <v>1.02155486</v>
      </c>
      <c r="J221" s="13">
        <f t="shared" si="105"/>
        <v>2.5000000000000001E-2</v>
      </c>
      <c r="K221" s="29">
        <f t="shared" si="106"/>
        <v>44407</v>
      </c>
      <c r="L221" s="2">
        <f t="shared" si="107"/>
        <v>91</v>
      </c>
      <c r="M221" s="17">
        <f t="shared" si="108"/>
        <v>91</v>
      </c>
      <c r="N221" s="12">
        <f t="shared" si="97"/>
        <v>1.00895665</v>
      </c>
      <c r="O221" s="12">
        <f t="shared" ca="1" si="98"/>
        <v>1.0307045690000001</v>
      </c>
      <c r="P221" s="17">
        <f t="shared" si="109"/>
        <v>0</v>
      </c>
      <c r="Q221" s="14">
        <f t="shared" ca="1" si="99"/>
        <v>30.704568999999999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44592</v>
      </c>
      <c r="V221" s="3"/>
      <c r="W221" s="3"/>
      <c r="X221" s="126">
        <f>[2]Plan1!$A291</f>
        <v>45658</v>
      </c>
      <c r="Y221" s="118" t="str">
        <f>[2]Plan1!$C291</f>
        <v>Confraternização Universal</v>
      </c>
      <c r="Z221" s="109"/>
      <c r="AA221" s="1"/>
      <c r="AB221" s="3"/>
      <c r="AC221" s="107"/>
      <c r="AD221" s="107"/>
      <c r="AE221" s="107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00">
        <f t="shared" si="102"/>
        <v>44543</v>
      </c>
      <c r="B222" s="101">
        <f t="shared" ca="1" si="112"/>
        <v>1031.1071460000001</v>
      </c>
      <c r="C222" s="7">
        <f t="shared" si="103"/>
        <v>1000</v>
      </c>
      <c r="D222" s="81">
        <f t="shared" si="104"/>
        <v>44539</v>
      </c>
      <c r="E222" s="13">
        <f ca="1">IF(D222&lt;$B$1,VLOOKUP(D222,[1]DI!$A$4:$B$15000,2,FALSE),0)</f>
        <v>9.1499999999999998E-2</v>
      </c>
      <c r="F222" s="14">
        <f t="shared" ca="1" si="113"/>
        <v>1.00034749</v>
      </c>
      <c r="G222" s="14">
        <f ca="1">(TRUNC(PRODUCT($F$12:$F221),16))</f>
        <v>1.03622770239663</v>
      </c>
      <c r="H222" s="14">
        <f t="shared" ca="1" si="114"/>
        <v>1.0140665702457199</v>
      </c>
      <c r="I222" s="14">
        <f t="shared" ca="1" si="115"/>
        <v>1.0218537299999999</v>
      </c>
      <c r="J222" s="13">
        <f t="shared" si="105"/>
        <v>2.5000000000000001E-2</v>
      </c>
      <c r="K222" s="29">
        <f t="shared" si="106"/>
        <v>44407</v>
      </c>
      <c r="L222" s="2">
        <f t="shared" si="107"/>
        <v>92</v>
      </c>
      <c r="M222" s="17">
        <f t="shared" si="108"/>
        <v>92</v>
      </c>
      <c r="N222" s="12">
        <f t="shared" si="97"/>
        <v>1.0090555189999999</v>
      </c>
      <c r="O222" s="12">
        <f t="shared" ca="1" si="98"/>
        <v>1.0311071460000001</v>
      </c>
      <c r="P222" s="17">
        <f t="shared" si="109"/>
        <v>0</v>
      </c>
      <c r="Q222" s="14">
        <f t="shared" ca="1" si="99"/>
        <v>31.107146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44592</v>
      </c>
      <c r="V222" s="3"/>
      <c r="W222" s="3"/>
      <c r="X222" s="126">
        <f>[2]Plan1!$A292</f>
        <v>45719</v>
      </c>
      <c r="Y222" s="118" t="str">
        <f>[2]Plan1!$C292</f>
        <v>Carnaval</v>
      </c>
      <c r="Z222" s="109"/>
      <c r="AA222" s="1"/>
      <c r="AB222" s="3"/>
      <c r="AC222" s="107"/>
      <c r="AD222" s="107"/>
      <c r="AE222" s="107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00">
        <f t="shared" si="102"/>
        <v>44544</v>
      </c>
      <c r="B223" s="101">
        <f t="shared" ca="1" si="112"/>
        <v>1031.566515</v>
      </c>
      <c r="C223" s="7">
        <f t="shared" si="103"/>
        <v>1000</v>
      </c>
      <c r="D223" s="81">
        <f t="shared" si="104"/>
        <v>44540</v>
      </c>
      <c r="E223" s="13">
        <f ca="1">IF(D223&lt;$B$1,VLOOKUP(D223,[1]DI!$A$4:$B$15000,2,FALSE),0)</f>
        <v>9.1499999999999998E-2</v>
      </c>
      <c r="F223" s="14">
        <f t="shared" ca="1" si="113"/>
        <v>1.00034749</v>
      </c>
      <c r="G223" s="14">
        <f ca="1">(TRUNC(PRODUCT($F$12:$F222),16))</f>
        <v>1.0365877811609301</v>
      </c>
      <c r="H223" s="14">
        <f t="shared" ca="1" si="114"/>
        <v>1.0140665702457199</v>
      </c>
      <c r="I223" s="14">
        <f t="shared" ca="1" si="115"/>
        <v>1.02220881</v>
      </c>
      <c r="J223" s="13">
        <f t="shared" si="105"/>
        <v>2.5000000000000001E-2</v>
      </c>
      <c r="K223" s="29">
        <f t="shared" si="106"/>
        <v>44407</v>
      </c>
      <c r="L223" s="2">
        <f t="shared" si="107"/>
        <v>93</v>
      </c>
      <c r="M223" s="17">
        <f t="shared" si="108"/>
        <v>93</v>
      </c>
      <c r="N223" s="12">
        <f t="shared" si="97"/>
        <v>1.0091543970000001</v>
      </c>
      <c r="O223" s="12">
        <f t="shared" ca="1" si="98"/>
        <v>1.031566515</v>
      </c>
      <c r="P223" s="17">
        <f t="shared" si="109"/>
        <v>0</v>
      </c>
      <c r="Q223" s="14">
        <f t="shared" ca="1" si="99"/>
        <v>31.566514999999999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44592</v>
      </c>
      <c r="V223" s="3"/>
      <c r="W223" s="3"/>
      <c r="X223" s="126">
        <f>[2]Plan1!$A293</f>
        <v>45720</v>
      </c>
      <c r="Y223" s="118" t="str">
        <f>[2]Plan1!$C293</f>
        <v>Carnaval</v>
      </c>
      <c r="Z223" s="109"/>
      <c r="AA223" s="1"/>
      <c r="AB223" s="3"/>
      <c r="AC223" s="107"/>
      <c r="AD223" s="107"/>
      <c r="AE223" s="107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00">
        <f t="shared" si="102"/>
        <v>44545</v>
      </c>
      <c r="B224" s="101">
        <f t="shared" ca="1" si="112"/>
        <v>1032.02609699</v>
      </c>
      <c r="C224" s="7">
        <f t="shared" si="103"/>
        <v>1000</v>
      </c>
      <c r="D224" s="81">
        <f t="shared" si="104"/>
        <v>44543</v>
      </c>
      <c r="E224" s="13">
        <f ca="1">IF(D224&lt;$B$1,VLOOKUP(D224,[1]DI!$A$4:$B$15000,2,FALSE),0)</f>
        <v>9.1499999999999998E-2</v>
      </c>
      <c r="F224" s="14">
        <f t="shared" ca="1" si="113"/>
        <v>1.00034749</v>
      </c>
      <c r="G224" s="14">
        <f ca="1">(TRUNC(PRODUCT($F$12:$F223),16))</f>
        <v>1.03694798504901</v>
      </c>
      <c r="H224" s="14">
        <f t="shared" ca="1" si="114"/>
        <v>1.0140665702457199</v>
      </c>
      <c r="I224" s="14">
        <f t="shared" ca="1" si="115"/>
        <v>1.0225640199999999</v>
      </c>
      <c r="J224" s="13">
        <f t="shared" si="105"/>
        <v>2.5000000000000001E-2</v>
      </c>
      <c r="K224" s="29">
        <f t="shared" si="106"/>
        <v>44407</v>
      </c>
      <c r="L224" s="2">
        <f t="shared" si="107"/>
        <v>94</v>
      </c>
      <c r="M224" s="17">
        <f t="shared" si="108"/>
        <v>94</v>
      </c>
      <c r="N224" s="12">
        <f t="shared" si="97"/>
        <v>1.0092532860000001</v>
      </c>
      <c r="O224" s="12">
        <f t="shared" ca="1" si="98"/>
        <v>1.0320260969999999</v>
      </c>
      <c r="P224" s="17">
        <f t="shared" si="109"/>
        <v>0</v>
      </c>
      <c r="Q224" s="14">
        <f t="shared" ca="1" si="99"/>
        <v>32.026096989999999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44592</v>
      </c>
      <c r="V224" s="3"/>
      <c r="W224" s="3"/>
      <c r="X224" s="126">
        <f>[2]Plan1!$A294</f>
        <v>45765</v>
      </c>
      <c r="Y224" s="118" t="str">
        <f>[2]Plan1!$C294</f>
        <v>Paixão de Cristo</v>
      </c>
      <c r="Z224" s="109"/>
      <c r="AA224" s="1"/>
      <c r="AB224" s="3"/>
      <c r="AC224" s="107"/>
      <c r="AD224" s="107"/>
      <c r="AE224" s="107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00">
        <f t="shared" si="102"/>
        <v>44546</v>
      </c>
      <c r="B225" s="101">
        <f t="shared" ca="1" si="112"/>
        <v>1032.48588</v>
      </c>
      <c r="C225" s="7">
        <f t="shared" si="103"/>
        <v>1000</v>
      </c>
      <c r="D225" s="81">
        <f t="shared" si="104"/>
        <v>44544</v>
      </c>
      <c r="E225" s="13">
        <f ca="1">IF(D225&lt;$B$1,VLOOKUP(D225,[1]DI!$A$4:$B$15000,2,FALSE),0)</f>
        <v>9.1499999999999998E-2</v>
      </c>
      <c r="F225" s="14">
        <f t="shared" ca="1" si="113"/>
        <v>1.00034749</v>
      </c>
      <c r="G225" s="14">
        <f ca="1">(TRUNC(PRODUCT($F$12:$F224),16))</f>
        <v>1.03730831410433</v>
      </c>
      <c r="H225" s="14">
        <f t="shared" ca="1" si="114"/>
        <v>1.0140665702457199</v>
      </c>
      <c r="I225" s="14">
        <f t="shared" ca="1" si="115"/>
        <v>1.02291935</v>
      </c>
      <c r="J225" s="13">
        <f t="shared" si="105"/>
        <v>2.5000000000000001E-2</v>
      </c>
      <c r="K225" s="29">
        <f t="shared" si="106"/>
        <v>44407</v>
      </c>
      <c r="L225" s="2">
        <f t="shared" si="107"/>
        <v>95</v>
      </c>
      <c r="M225" s="17">
        <f t="shared" si="108"/>
        <v>95</v>
      </c>
      <c r="N225" s="12">
        <f t="shared" si="97"/>
        <v>1.0093521839999999</v>
      </c>
      <c r="O225" s="12">
        <f t="shared" ca="1" si="98"/>
        <v>1.0324858800000001</v>
      </c>
      <c r="P225" s="17">
        <f t="shared" si="109"/>
        <v>0</v>
      </c>
      <c r="Q225" s="14">
        <f t="shared" ca="1" si="99"/>
        <v>32.485880000000002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44592</v>
      </c>
      <c r="V225" s="3"/>
      <c r="W225" s="3"/>
      <c r="X225" s="126">
        <f>[2]Plan1!$A295</f>
        <v>45768</v>
      </c>
      <c r="Y225" s="118" t="str">
        <f>[2]Plan1!$C295</f>
        <v>Tiradentes</v>
      </c>
      <c r="Z225" s="109"/>
      <c r="AA225" s="1"/>
      <c r="AB225" s="3"/>
      <c r="AC225" s="107"/>
      <c r="AD225" s="107"/>
      <c r="AE225" s="107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00">
        <f t="shared" si="102"/>
        <v>44547</v>
      </c>
      <c r="B226" s="101">
        <f t="shared" ca="1" si="112"/>
        <v>1032.945864</v>
      </c>
      <c r="C226" s="7">
        <f t="shared" si="103"/>
        <v>1000</v>
      </c>
      <c r="D226" s="81">
        <f t="shared" si="104"/>
        <v>44545</v>
      </c>
      <c r="E226" s="13">
        <f ca="1">IF(D226&lt;$B$1,VLOOKUP(D226,[1]DI!$A$4:$B$15000,2,FALSE),0)</f>
        <v>9.1499999999999998E-2</v>
      </c>
      <c r="F226" s="14">
        <f t="shared" ca="1" si="113"/>
        <v>1.00034749</v>
      </c>
      <c r="G226" s="14">
        <f ca="1">(TRUNC(PRODUCT($F$12:$F225),16))</f>
        <v>1.0376687683704</v>
      </c>
      <c r="H226" s="14">
        <f t="shared" ca="1" si="114"/>
        <v>1.0140665702457199</v>
      </c>
      <c r="I226" s="14">
        <f t="shared" ca="1" si="115"/>
        <v>1.0232748</v>
      </c>
      <c r="J226" s="13">
        <f t="shared" si="105"/>
        <v>2.5000000000000001E-2</v>
      </c>
      <c r="K226" s="29">
        <f t="shared" si="106"/>
        <v>44407</v>
      </c>
      <c r="L226" s="2">
        <f t="shared" si="107"/>
        <v>96</v>
      </c>
      <c r="M226" s="17">
        <f t="shared" si="108"/>
        <v>96</v>
      </c>
      <c r="N226" s="12">
        <f t="shared" si="97"/>
        <v>1.0094510919999999</v>
      </c>
      <c r="O226" s="12">
        <f t="shared" ca="1" si="98"/>
        <v>1.032945864</v>
      </c>
      <c r="P226" s="17">
        <f t="shared" si="109"/>
        <v>0</v>
      </c>
      <c r="Q226" s="14">
        <f t="shared" ca="1" si="99"/>
        <v>32.945864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44592</v>
      </c>
      <c r="V226" s="3"/>
      <c r="W226" s="3"/>
      <c r="X226" s="126">
        <f>[2]Plan1!$A296</f>
        <v>45778</v>
      </c>
      <c r="Y226" s="118" t="str">
        <f>[2]Plan1!$C296</f>
        <v>Dia do Trabalho</v>
      </c>
      <c r="Z226" s="109"/>
      <c r="AA226" s="1"/>
      <c r="AB226" s="3"/>
      <c r="AC226" s="107"/>
      <c r="AD226" s="107"/>
      <c r="AE226" s="107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00">
        <f t="shared" si="102"/>
        <v>44550</v>
      </c>
      <c r="B227" s="101">
        <f t="shared" ca="1" si="112"/>
        <v>1033.4060589999999</v>
      </c>
      <c r="C227" s="7">
        <f t="shared" si="103"/>
        <v>1000</v>
      </c>
      <c r="D227" s="81">
        <f t="shared" si="104"/>
        <v>44546</v>
      </c>
      <c r="E227" s="13">
        <f ca="1">IF(D227&lt;$B$1,VLOOKUP(D227,[1]DI!$A$4:$B$15000,2,FALSE),0)</f>
        <v>9.1499999999999998E-2</v>
      </c>
      <c r="F227" s="14">
        <f t="shared" ca="1" si="113"/>
        <v>1.00034749</v>
      </c>
      <c r="G227" s="14">
        <f ca="1">(TRUNC(PRODUCT($F$12:$F226),16))</f>
        <v>1.0380293478907201</v>
      </c>
      <c r="H227" s="14">
        <f t="shared" ca="1" si="114"/>
        <v>1.0140665702457199</v>
      </c>
      <c r="I227" s="14">
        <f t="shared" ca="1" si="115"/>
        <v>1.02363038</v>
      </c>
      <c r="J227" s="13">
        <f t="shared" si="105"/>
        <v>2.5000000000000001E-2</v>
      </c>
      <c r="K227" s="29">
        <f t="shared" si="106"/>
        <v>44407</v>
      </c>
      <c r="L227" s="2">
        <f t="shared" si="107"/>
        <v>97</v>
      </c>
      <c r="M227" s="17">
        <f t="shared" si="108"/>
        <v>97</v>
      </c>
      <c r="N227" s="12">
        <f t="shared" si="97"/>
        <v>1.009550009</v>
      </c>
      <c r="O227" s="12">
        <f t="shared" ca="1" si="98"/>
        <v>1.033406059</v>
      </c>
      <c r="P227" s="17">
        <f t="shared" si="109"/>
        <v>0</v>
      </c>
      <c r="Q227" s="14">
        <f t="shared" ca="1" si="99"/>
        <v>33.406058999999999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44592</v>
      </c>
      <c r="V227" s="3"/>
      <c r="W227" s="3"/>
      <c r="X227" s="126">
        <f>[2]Plan1!$A297</f>
        <v>45827</v>
      </c>
      <c r="Y227" s="118" t="str">
        <f>[2]Plan1!$C297</f>
        <v>Corpus Christi</v>
      </c>
      <c r="Z227" s="109"/>
      <c r="AA227" s="1"/>
      <c r="AB227" s="3"/>
      <c r="AC227" s="107"/>
      <c r="AD227" s="107"/>
      <c r="AE227" s="107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00">
        <f t="shared" si="102"/>
        <v>44551</v>
      </c>
      <c r="B228" s="101">
        <f t="shared" ca="1" si="112"/>
        <v>1033.8664559900001</v>
      </c>
      <c r="C228" s="7">
        <f t="shared" si="103"/>
        <v>1000</v>
      </c>
      <c r="D228" s="81">
        <f t="shared" si="104"/>
        <v>44547</v>
      </c>
      <c r="E228" s="13">
        <f ca="1">IF(D228&lt;$B$1,VLOOKUP(D228,[1]DI!$A$4:$B$15000,2,FALSE),0)</f>
        <v>9.1499999999999998E-2</v>
      </c>
      <c r="F228" s="14">
        <f t="shared" ca="1" si="113"/>
        <v>1.00034749</v>
      </c>
      <c r="G228" s="14">
        <f ca="1">(TRUNC(PRODUCT($F$12:$F227),16))</f>
        <v>1.0383900527088199</v>
      </c>
      <c r="H228" s="14">
        <f t="shared" ca="1" si="114"/>
        <v>1.0140665702457199</v>
      </c>
      <c r="I228" s="14">
        <f t="shared" ca="1" si="115"/>
        <v>1.02398608</v>
      </c>
      <c r="J228" s="13">
        <f t="shared" si="105"/>
        <v>2.5000000000000001E-2</v>
      </c>
      <c r="K228" s="29">
        <f t="shared" si="106"/>
        <v>44407</v>
      </c>
      <c r="L228" s="2">
        <f t="shared" si="107"/>
        <v>98</v>
      </c>
      <c r="M228" s="17">
        <f t="shared" si="108"/>
        <v>98</v>
      </c>
      <c r="N228" s="12">
        <f t="shared" si="97"/>
        <v>1.0096489360000001</v>
      </c>
      <c r="O228" s="12">
        <f t="shared" ca="1" si="98"/>
        <v>1.0338664559999999</v>
      </c>
      <c r="P228" s="17">
        <f t="shared" si="109"/>
        <v>0</v>
      </c>
      <c r="Q228" s="14">
        <f t="shared" ca="1" si="99"/>
        <v>33.866455989999999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44592</v>
      </c>
      <c r="V228" s="3"/>
      <c r="W228" s="3"/>
      <c r="X228" s="126">
        <f>[2]Plan1!$A298</f>
        <v>45907</v>
      </c>
      <c r="Y228" s="118" t="str">
        <f>[2]Plan1!$C298</f>
        <v>Independência do Brasil</v>
      </c>
      <c r="Z228" s="109"/>
      <c r="AA228" s="1"/>
      <c r="AB228" s="3"/>
      <c r="AC228" s="107"/>
      <c r="AD228" s="107"/>
      <c r="AE228" s="107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00">
        <f t="shared" si="102"/>
        <v>44552</v>
      </c>
      <c r="B229" s="101">
        <f t="shared" ca="1" si="112"/>
        <v>1034.3270649999999</v>
      </c>
      <c r="C229" s="7">
        <f t="shared" si="103"/>
        <v>1000</v>
      </c>
      <c r="D229" s="81">
        <f t="shared" si="104"/>
        <v>44550</v>
      </c>
      <c r="E229" s="13">
        <f ca="1">IF(D229&lt;$B$1,VLOOKUP(D229,[1]DI!$A$4:$B$15000,2,FALSE),0)</f>
        <v>9.1499999999999998E-2</v>
      </c>
      <c r="F229" s="14">
        <f t="shared" ca="1" si="113"/>
        <v>1.00034749</v>
      </c>
      <c r="G229" s="14">
        <f ca="1">(TRUNC(PRODUCT($F$12:$F228),16))</f>
        <v>1.0387508828682399</v>
      </c>
      <c r="H229" s="14">
        <f t="shared" ca="1" si="114"/>
        <v>1.0140665702457199</v>
      </c>
      <c r="I229" s="14">
        <f t="shared" ca="1" si="115"/>
        <v>1.02434191</v>
      </c>
      <c r="J229" s="13">
        <f t="shared" si="105"/>
        <v>2.5000000000000001E-2</v>
      </c>
      <c r="K229" s="29">
        <f t="shared" si="106"/>
        <v>44407</v>
      </c>
      <c r="L229" s="2">
        <f t="shared" si="107"/>
        <v>99</v>
      </c>
      <c r="M229" s="17">
        <f t="shared" si="108"/>
        <v>99</v>
      </c>
      <c r="N229" s="12">
        <f t="shared" si="97"/>
        <v>1.009747873</v>
      </c>
      <c r="O229" s="12">
        <f t="shared" ca="1" si="98"/>
        <v>1.034327065</v>
      </c>
      <c r="P229" s="17">
        <f t="shared" si="109"/>
        <v>0</v>
      </c>
      <c r="Q229" s="14">
        <f t="shared" ca="1" si="99"/>
        <v>34.327064999999997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44592</v>
      </c>
      <c r="V229" s="3"/>
      <c r="W229" s="3"/>
      <c r="X229" s="126">
        <f>[2]Plan1!$A299</f>
        <v>45942</v>
      </c>
      <c r="Y229" s="118" t="str">
        <f>[2]Plan1!$C299</f>
        <v>Nossa Sr.a Aparecida - Padroeira do Brasil</v>
      </c>
      <c r="Z229" s="109"/>
      <c r="AA229" s="1"/>
      <c r="AB229" s="3"/>
      <c r="AC229" s="107"/>
      <c r="AD229" s="107"/>
      <c r="AE229" s="107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00">
        <f t="shared" si="102"/>
        <v>44553</v>
      </c>
      <c r="B230" s="101">
        <f t="shared" ca="1" si="112"/>
        <v>1034.787865</v>
      </c>
      <c r="C230" s="7">
        <f t="shared" si="103"/>
        <v>1000</v>
      </c>
      <c r="D230" s="81">
        <f t="shared" si="104"/>
        <v>44551</v>
      </c>
      <c r="E230" s="13">
        <f ca="1">IF(D230&lt;$B$1,VLOOKUP(D230,[1]DI!$A$4:$B$15000,2,FALSE),0)</f>
        <v>9.1499999999999998E-2</v>
      </c>
      <c r="F230" s="14">
        <f t="shared" ca="1" si="113"/>
        <v>1.00034749</v>
      </c>
      <c r="G230" s="14">
        <f ca="1">(TRUNC(PRODUCT($F$12:$F229),16))</f>
        <v>1.03911183841253</v>
      </c>
      <c r="H230" s="14">
        <f t="shared" ca="1" si="114"/>
        <v>1.0140665702457199</v>
      </c>
      <c r="I230" s="14">
        <f t="shared" ca="1" si="115"/>
        <v>1.0246978499999999</v>
      </c>
      <c r="J230" s="13">
        <f t="shared" si="105"/>
        <v>2.5000000000000001E-2</v>
      </c>
      <c r="K230" s="29">
        <f t="shared" si="106"/>
        <v>44407</v>
      </c>
      <c r="L230" s="2">
        <f t="shared" si="107"/>
        <v>100</v>
      </c>
      <c r="M230" s="17">
        <f t="shared" si="108"/>
        <v>100</v>
      </c>
      <c r="N230" s="12">
        <f t="shared" si="97"/>
        <v>1.0098468199999999</v>
      </c>
      <c r="O230" s="12">
        <f t="shared" ca="1" si="98"/>
        <v>1.034787865</v>
      </c>
      <c r="P230" s="17">
        <f t="shared" si="109"/>
        <v>0</v>
      </c>
      <c r="Q230" s="14">
        <f t="shared" ca="1" si="99"/>
        <v>34.787864999999996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44592</v>
      </c>
      <c r="V230" s="3"/>
      <c r="W230" s="3"/>
      <c r="X230" s="126">
        <f>[2]Plan1!$A300</f>
        <v>45963</v>
      </c>
      <c r="Y230" s="118" t="str">
        <f>[2]Plan1!$C300</f>
        <v>Finados</v>
      </c>
      <c r="Z230" s="109"/>
      <c r="AA230" s="1"/>
      <c r="AB230" s="3"/>
      <c r="AC230" s="107"/>
      <c r="AD230" s="107"/>
      <c r="AE230" s="107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00">
        <f t="shared" si="102"/>
        <v>44554</v>
      </c>
      <c r="B231" s="101">
        <f t="shared" ca="1" si="112"/>
        <v>1035.248887</v>
      </c>
      <c r="C231" s="7">
        <f t="shared" si="103"/>
        <v>1000</v>
      </c>
      <c r="D231" s="81">
        <f t="shared" si="104"/>
        <v>44552</v>
      </c>
      <c r="E231" s="13">
        <f ca="1">IF(D231&lt;$B$1,VLOOKUP(D231,[1]DI!$A$4:$B$15000,2,FALSE),0)</f>
        <v>9.1499999999999998E-2</v>
      </c>
      <c r="F231" s="14">
        <f t="shared" ca="1" si="113"/>
        <v>1.00034749</v>
      </c>
      <c r="G231" s="14">
        <f ca="1">(TRUNC(PRODUCT($F$12:$F230),16))</f>
        <v>1.0394729193852601</v>
      </c>
      <c r="H231" s="14">
        <f t="shared" ca="1" si="114"/>
        <v>1.0140665702457199</v>
      </c>
      <c r="I231" s="14">
        <f t="shared" ca="1" si="115"/>
        <v>1.0250539299999999</v>
      </c>
      <c r="J231" s="13">
        <f t="shared" si="105"/>
        <v>2.5000000000000001E-2</v>
      </c>
      <c r="K231" s="29">
        <f t="shared" si="106"/>
        <v>44407</v>
      </c>
      <c r="L231" s="2">
        <f t="shared" si="107"/>
        <v>101</v>
      </c>
      <c r="M231" s="17">
        <f t="shared" si="108"/>
        <v>101</v>
      </c>
      <c r="N231" s="12">
        <f t="shared" si="97"/>
        <v>1.0099457759999999</v>
      </c>
      <c r="O231" s="12">
        <f t="shared" ca="1" si="98"/>
        <v>1.0352488870000001</v>
      </c>
      <c r="P231" s="17">
        <f t="shared" si="109"/>
        <v>0</v>
      </c>
      <c r="Q231" s="14">
        <f t="shared" ca="1" si="99"/>
        <v>35.248887000000003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44592</v>
      </c>
      <c r="V231" s="3"/>
      <c r="W231" s="3"/>
      <c r="X231" s="126">
        <f>[2]Plan1!$A301</f>
        <v>45976</v>
      </c>
      <c r="Y231" s="118" t="str">
        <f>[2]Plan1!$C301</f>
        <v>Proclamação da República</v>
      </c>
      <c r="Z231" s="109"/>
      <c r="AA231" s="1"/>
      <c r="AB231" s="3"/>
      <c r="AC231" s="107"/>
      <c r="AD231" s="107"/>
      <c r="AE231" s="107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00">
        <f t="shared" si="102"/>
        <v>44557</v>
      </c>
      <c r="B232" s="101">
        <f t="shared" ca="1" si="112"/>
        <v>1035.7101</v>
      </c>
      <c r="C232" s="7">
        <f t="shared" si="103"/>
        <v>1000</v>
      </c>
      <c r="D232" s="81">
        <f t="shared" si="104"/>
        <v>44553</v>
      </c>
      <c r="E232" s="13">
        <f ca="1">IF(D232&lt;$B$1,VLOOKUP(D232,[1]DI!$A$4:$B$15000,2,FALSE),0)</f>
        <v>9.1499999999999998E-2</v>
      </c>
      <c r="F232" s="14">
        <f t="shared" ca="1" si="113"/>
        <v>1.00034749</v>
      </c>
      <c r="G232" s="14">
        <f ca="1">(TRUNC(PRODUCT($F$12:$F231),16))</f>
        <v>1.0398341258300099</v>
      </c>
      <c r="H232" s="14">
        <f t="shared" ca="1" si="114"/>
        <v>1.0140665702457199</v>
      </c>
      <c r="I232" s="14">
        <f t="shared" ca="1" si="115"/>
        <v>1.0254101200000001</v>
      </c>
      <c r="J232" s="13">
        <f t="shared" si="105"/>
        <v>2.5000000000000001E-2</v>
      </c>
      <c r="K232" s="29">
        <f t="shared" si="106"/>
        <v>44407</v>
      </c>
      <c r="L232" s="2">
        <f t="shared" si="107"/>
        <v>102</v>
      </c>
      <c r="M232" s="17">
        <f t="shared" si="108"/>
        <v>102</v>
      </c>
      <c r="N232" s="12">
        <f t="shared" si="97"/>
        <v>1.0100447420000001</v>
      </c>
      <c r="O232" s="12">
        <f t="shared" ca="1" si="98"/>
        <v>1.0357101</v>
      </c>
      <c r="P232" s="17">
        <f t="shared" si="109"/>
        <v>0</v>
      </c>
      <c r="Q232" s="14">
        <f t="shared" ca="1" si="99"/>
        <v>35.710099999999997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44592</v>
      </c>
      <c r="V232" s="3"/>
      <c r="W232" s="3"/>
      <c r="X232" s="126">
        <f>[2]Plan1!$A302</f>
        <v>45981</v>
      </c>
      <c r="Y232" s="118" t="str">
        <f>[2]Plan1!$C302</f>
        <v>Dia Nacional de Zumbi e da Consciência Negra</v>
      </c>
      <c r="Z232" s="109"/>
      <c r="AA232" s="1"/>
      <c r="AB232" s="3"/>
      <c r="AC232" s="107"/>
      <c r="AD232" s="107"/>
      <c r="AE232" s="107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00">
        <f t="shared" si="102"/>
        <v>44558</v>
      </c>
      <c r="B233" s="101">
        <f t="shared" ca="1" si="112"/>
        <v>1036.1715260000001</v>
      </c>
      <c r="C233" s="7">
        <f t="shared" si="103"/>
        <v>1000</v>
      </c>
      <c r="D233" s="81">
        <f t="shared" si="104"/>
        <v>44554</v>
      </c>
      <c r="E233" s="13">
        <f ca="1">IF(D233&lt;$B$1,VLOOKUP(D233,[1]DI!$A$4:$B$15000,2,FALSE),0)</f>
        <v>9.1499999999999998E-2</v>
      </c>
      <c r="F233" s="14">
        <f t="shared" ca="1" si="113"/>
        <v>1.00034749</v>
      </c>
      <c r="G233" s="14">
        <f ca="1">(TRUNC(PRODUCT($F$12:$F232),16))</f>
        <v>1.0401954577904</v>
      </c>
      <c r="H233" s="14">
        <f t="shared" ca="1" si="114"/>
        <v>1.0140665702457199</v>
      </c>
      <c r="I233" s="14">
        <f t="shared" ca="1" si="115"/>
        <v>1.0257664399999999</v>
      </c>
      <c r="J233" s="13">
        <f t="shared" si="105"/>
        <v>2.5000000000000001E-2</v>
      </c>
      <c r="K233" s="29">
        <f t="shared" si="106"/>
        <v>44407</v>
      </c>
      <c r="L233" s="2">
        <f t="shared" si="107"/>
        <v>103</v>
      </c>
      <c r="M233" s="17">
        <f t="shared" si="108"/>
        <v>103</v>
      </c>
      <c r="N233" s="12">
        <f t="shared" si="97"/>
        <v>1.0101437179999999</v>
      </c>
      <c r="O233" s="12">
        <f t="shared" ca="1" si="98"/>
        <v>1.036171526</v>
      </c>
      <c r="P233" s="17">
        <f t="shared" si="109"/>
        <v>0</v>
      </c>
      <c r="Q233" s="14">
        <f t="shared" ca="1" si="99"/>
        <v>36.171526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44592</v>
      </c>
      <c r="V233" s="3"/>
      <c r="W233" s="3"/>
      <c r="X233" s="126">
        <f>[2]Plan1!$A303</f>
        <v>46016</v>
      </c>
      <c r="Y233" s="118" t="str">
        <f>[2]Plan1!$C303</f>
        <v>Natal</v>
      </c>
      <c r="Z233" s="109"/>
      <c r="AA233" s="1"/>
      <c r="AB233" s="3"/>
      <c r="AC233" s="107"/>
      <c r="AD233" s="107"/>
      <c r="AE233" s="107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00">
        <f t="shared" si="102"/>
        <v>44559</v>
      </c>
      <c r="B234" s="101">
        <f t="shared" ca="1" si="112"/>
        <v>1036.6331620000001</v>
      </c>
      <c r="C234" s="7">
        <f t="shared" si="103"/>
        <v>1000</v>
      </c>
      <c r="D234" s="81">
        <f t="shared" si="104"/>
        <v>44557</v>
      </c>
      <c r="E234" s="13">
        <f ca="1">IF(D234&lt;$B$1,VLOOKUP(D234,[1]DI!$A$4:$B$15000,2,FALSE),0)</f>
        <v>9.1499999999999998E-2</v>
      </c>
      <c r="F234" s="14">
        <f t="shared" ca="1" si="113"/>
        <v>1.00034749</v>
      </c>
      <c r="G234" s="14">
        <f ca="1">(TRUNC(PRODUCT($F$12:$F233),16))</f>
        <v>1.04055691531003</v>
      </c>
      <c r="H234" s="14">
        <f t="shared" ca="1" si="114"/>
        <v>1.0140665702457199</v>
      </c>
      <c r="I234" s="14">
        <f t="shared" ca="1" si="115"/>
        <v>1.0261228899999999</v>
      </c>
      <c r="J234" s="13">
        <f t="shared" si="105"/>
        <v>2.5000000000000001E-2</v>
      </c>
      <c r="K234" s="29">
        <f t="shared" si="106"/>
        <v>44407</v>
      </c>
      <c r="L234" s="2">
        <f t="shared" si="107"/>
        <v>104</v>
      </c>
      <c r="M234" s="17">
        <f t="shared" si="108"/>
        <v>104</v>
      </c>
      <c r="N234" s="12">
        <f t="shared" si="97"/>
        <v>1.0102427030000001</v>
      </c>
      <c r="O234" s="12">
        <f t="shared" ca="1" si="98"/>
        <v>1.036633162</v>
      </c>
      <c r="P234" s="17">
        <f t="shared" si="109"/>
        <v>0</v>
      </c>
      <c r="Q234" s="14">
        <f t="shared" ca="1" si="99"/>
        <v>36.633161999999999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44592</v>
      </c>
      <c r="V234" s="3"/>
      <c r="W234" s="3"/>
      <c r="X234" s="126">
        <f>[2]Plan1!$A304</f>
        <v>46023</v>
      </c>
      <c r="Y234" s="118" t="str">
        <f>[2]Plan1!$C304</f>
        <v>Confraternização Universal</v>
      </c>
      <c r="Z234" s="109"/>
      <c r="AA234" s="1"/>
      <c r="AB234" s="3"/>
      <c r="AC234" s="107"/>
      <c r="AD234" s="107"/>
      <c r="AE234" s="107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00">
        <f t="shared" si="102"/>
        <v>44560</v>
      </c>
      <c r="B235" s="101">
        <f t="shared" ca="1" si="112"/>
        <v>1037.0949899899999</v>
      </c>
      <c r="C235" s="7">
        <f t="shared" si="103"/>
        <v>1000</v>
      </c>
      <c r="D235" s="81">
        <f t="shared" si="104"/>
        <v>44558</v>
      </c>
      <c r="E235" s="13">
        <f ca="1">IF(D235&lt;$B$1,VLOOKUP(D235,[1]DI!$A$4:$B$15000,2,FALSE),0)</f>
        <v>9.1499999999999998E-2</v>
      </c>
      <c r="F235" s="14">
        <f t="shared" ca="1" si="113"/>
        <v>1.00034749</v>
      </c>
      <c r="G235" s="14">
        <f ca="1">(TRUNC(PRODUCT($F$12:$F234),16))</f>
        <v>1.0409184984325299</v>
      </c>
      <c r="H235" s="14">
        <f t="shared" ca="1" si="114"/>
        <v>1.0140665702457199</v>
      </c>
      <c r="I235" s="14">
        <f t="shared" ca="1" si="115"/>
        <v>1.0264794500000001</v>
      </c>
      <c r="J235" s="13">
        <f t="shared" si="105"/>
        <v>2.5000000000000001E-2</v>
      </c>
      <c r="K235" s="29">
        <f t="shared" si="106"/>
        <v>44407</v>
      </c>
      <c r="L235" s="2">
        <f t="shared" si="107"/>
        <v>105</v>
      </c>
      <c r="M235" s="17">
        <f t="shared" si="108"/>
        <v>105</v>
      </c>
      <c r="N235" s="12">
        <f t="shared" si="97"/>
        <v>1.010341698</v>
      </c>
      <c r="O235" s="12">
        <f t="shared" ca="1" si="98"/>
        <v>1.0370949899999999</v>
      </c>
      <c r="P235" s="17">
        <f t="shared" si="109"/>
        <v>0</v>
      </c>
      <c r="Q235" s="14">
        <f t="shared" ca="1" si="99"/>
        <v>37.094989990000002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44592</v>
      </c>
      <c r="V235" s="3"/>
      <c r="W235" s="3"/>
      <c r="X235" s="126">
        <f>[2]Plan1!$A305</f>
        <v>46069</v>
      </c>
      <c r="Y235" s="118" t="str">
        <f>[2]Plan1!$C305</f>
        <v>Carnaval</v>
      </c>
      <c r="Z235" s="109"/>
      <c r="AA235" s="1"/>
      <c r="AB235" s="3"/>
      <c r="AC235" s="107"/>
      <c r="AD235" s="107"/>
      <c r="AE235" s="107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00">
        <f t="shared" si="102"/>
        <v>44561</v>
      </c>
      <c r="B236" s="101">
        <f t="shared" ca="1" si="112"/>
        <v>1037.5570310000001</v>
      </c>
      <c r="C236" s="7">
        <f t="shared" si="103"/>
        <v>1000</v>
      </c>
      <c r="D236" s="81">
        <f t="shared" si="104"/>
        <v>44559</v>
      </c>
      <c r="E236" s="13">
        <f ca="1">IF(D236&lt;$B$1,VLOOKUP(D236,[1]DI!$A$4:$B$15000,2,FALSE),0)</f>
        <v>9.1499999999999998E-2</v>
      </c>
      <c r="F236" s="14">
        <f t="shared" ca="1" si="113"/>
        <v>1.00034749</v>
      </c>
      <c r="G236" s="14">
        <f ca="1">(TRUNC(PRODUCT($F$12:$F235),16))</f>
        <v>1.0412802072015499</v>
      </c>
      <c r="H236" s="14">
        <f t="shared" ca="1" si="114"/>
        <v>1.0140665702457199</v>
      </c>
      <c r="I236" s="14">
        <f t="shared" ca="1" si="115"/>
        <v>1.0268361399999999</v>
      </c>
      <c r="J236" s="13">
        <f t="shared" si="105"/>
        <v>2.5000000000000001E-2</v>
      </c>
      <c r="K236" s="29">
        <f t="shared" si="106"/>
        <v>44407</v>
      </c>
      <c r="L236" s="2">
        <f t="shared" si="107"/>
        <v>106</v>
      </c>
      <c r="M236" s="17">
        <f t="shared" si="108"/>
        <v>106</v>
      </c>
      <c r="N236" s="12">
        <f t="shared" si="97"/>
        <v>1.010440703</v>
      </c>
      <c r="O236" s="12">
        <f t="shared" ca="1" si="98"/>
        <v>1.037557031</v>
      </c>
      <c r="P236" s="17">
        <f t="shared" si="109"/>
        <v>0</v>
      </c>
      <c r="Q236" s="14">
        <f t="shared" ca="1" si="99"/>
        <v>37.557031000000002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44592</v>
      </c>
      <c r="V236" s="3"/>
      <c r="W236" s="3"/>
      <c r="X236" s="126">
        <f>[2]Plan1!$A306</f>
        <v>46070</v>
      </c>
      <c r="Y236" s="118" t="str">
        <f>[2]Plan1!$C306</f>
        <v>Carnaval</v>
      </c>
      <c r="Z236" s="109"/>
      <c r="AA236" s="1"/>
      <c r="AB236" s="3"/>
      <c r="AC236" s="107"/>
      <c r="AD236" s="107"/>
      <c r="AE236" s="107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00">
        <f t="shared" si="102"/>
        <v>44564</v>
      </c>
      <c r="B237" s="101">
        <f t="shared" ca="1" si="112"/>
        <v>1038.01928299</v>
      </c>
      <c r="C237" s="7">
        <f t="shared" si="103"/>
        <v>1000</v>
      </c>
      <c r="D237" s="81">
        <f t="shared" si="104"/>
        <v>44560</v>
      </c>
      <c r="E237" s="13">
        <f ca="1">IF(D237&lt;$B$1,VLOOKUP(D237,[1]DI!$A$4:$B$15000,2,FALSE),0)</f>
        <v>9.1499999999999998E-2</v>
      </c>
      <c r="F237" s="14">
        <f t="shared" ca="1" si="113"/>
        <v>1.00034749</v>
      </c>
      <c r="G237" s="14">
        <f ca="1">(TRUNC(PRODUCT($F$12:$F236),16))</f>
        <v>1.0416420416607499</v>
      </c>
      <c r="H237" s="14">
        <f t="shared" ca="1" si="114"/>
        <v>1.0140665702457199</v>
      </c>
      <c r="I237" s="14">
        <f t="shared" ca="1" si="115"/>
        <v>1.02719296</v>
      </c>
      <c r="J237" s="13">
        <f t="shared" si="105"/>
        <v>2.5000000000000001E-2</v>
      </c>
      <c r="K237" s="29">
        <f t="shared" si="106"/>
        <v>44407</v>
      </c>
      <c r="L237" s="2">
        <f t="shared" si="107"/>
        <v>107</v>
      </c>
      <c r="M237" s="17">
        <f t="shared" si="108"/>
        <v>107</v>
      </c>
      <c r="N237" s="12">
        <f t="shared" si="97"/>
        <v>1.0105397169999999</v>
      </c>
      <c r="O237" s="12">
        <f t="shared" ca="1" si="98"/>
        <v>1.0380192829999999</v>
      </c>
      <c r="P237" s="17">
        <f t="shared" si="109"/>
        <v>0</v>
      </c>
      <c r="Q237" s="14">
        <f t="shared" ca="1" si="99"/>
        <v>38.019282990000001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44592</v>
      </c>
      <c r="V237" s="3"/>
      <c r="W237" s="3"/>
      <c r="X237" s="126">
        <f>[2]Plan1!$A307</f>
        <v>46115</v>
      </c>
      <c r="Y237" s="118" t="str">
        <f>[2]Plan1!$C307</f>
        <v>Paixão de Cristo</v>
      </c>
      <c r="Z237" s="109"/>
      <c r="AA237" s="1"/>
      <c r="AB237" s="3"/>
      <c r="AC237" s="107"/>
      <c r="AD237" s="107"/>
      <c r="AE237" s="107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00">
        <f t="shared" si="102"/>
        <v>44565</v>
      </c>
      <c r="B238" s="101">
        <f t="shared" ca="1" si="112"/>
        <v>1038.4817369899999</v>
      </c>
      <c r="C238" s="7">
        <f t="shared" si="103"/>
        <v>1000</v>
      </c>
      <c r="D238" s="81">
        <f t="shared" si="104"/>
        <v>44561</v>
      </c>
      <c r="E238" s="13">
        <f ca="1">IF(D238&lt;$B$1,VLOOKUP(D238,[1]DI!$A$4:$B$15000,2,FALSE),0)</f>
        <v>9.1499999999999998E-2</v>
      </c>
      <c r="F238" s="14">
        <f t="shared" ca="1" si="113"/>
        <v>1.00034749</v>
      </c>
      <c r="G238" s="14">
        <f ca="1">(TRUNC(PRODUCT($F$12:$F237),16))</f>
        <v>1.0420040018537999</v>
      </c>
      <c r="H238" s="14">
        <f t="shared" ca="1" si="114"/>
        <v>1.0140665702457199</v>
      </c>
      <c r="I238" s="14">
        <f t="shared" ca="1" si="115"/>
        <v>1.0275498999999999</v>
      </c>
      <c r="J238" s="13">
        <f t="shared" si="105"/>
        <v>2.5000000000000001E-2</v>
      </c>
      <c r="K238" s="29">
        <f t="shared" si="106"/>
        <v>44407</v>
      </c>
      <c r="L238" s="2">
        <f t="shared" si="107"/>
        <v>108</v>
      </c>
      <c r="M238" s="17">
        <f t="shared" si="108"/>
        <v>108</v>
      </c>
      <c r="N238" s="12">
        <f t="shared" si="97"/>
        <v>1.010638741</v>
      </c>
      <c r="O238" s="12">
        <f t="shared" ca="1" si="98"/>
        <v>1.0384817369999999</v>
      </c>
      <c r="P238" s="17">
        <f t="shared" si="109"/>
        <v>0</v>
      </c>
      <c r="Q238" s="14">
        <f t="shared" ca="1" si="99"/>
        <v>38.481736990000002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44592</v>
      </c>
      <c r="V238" s="3"/>
      <c r="W238" s="3"/>
      <c r="X238" s="126">
        <f>[2]Plan1!$A308</f>
        <v>46133</v>
      </c>
      <c r="Y238" s="118" t="str">
        <f>[2]Plan1!$C308</f>
        <v>Tiradentes</v>
      </c>
      <c r="Z238" s="109"/>
      <c r="AA238" s="1"/>
      <c r="AB238" s="3"/>
      <c r="AC238" s="107"/>
      <c r="AD238" s="107"/>
      <c r="AE238" s="107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00">
        <f t="shared" si="102"/>
        <v>44566</v>
      </c>
      <c r="B239" s="101">
        <f t="shared" ca="1" si="112"/>
        <v>1038.9443940000001</v>
      </c>
      <c r="C239" s="7">
        <f t="shared" si="103"/>
        <v>1000</v>
      </c>
      <c r="D239" s="81">
        <f t="shared" si="104"/>
        <v>44564</v>
      </c>
      <c r="E239" s="13">
        <f ca="1">IF(D239&lt;$B$1,VLOOKUP(D239,[1]DI!$A$4:$B$15000,2,FALSE),0)</f>
        <v>9.1499999999999998E-2</v>
      </c>
      <c r="F239" s="14">
        <f t="shared" ca="1" si="113"/>
        <v>1.00034749</v>
      </c>
      <c r="G239" s="14">
        <f ca="1">(TRUNC(PRODUCT($F$12:$F238),16))</f>
        <v>1.0423660878244101</v>
      </c>
      <c r="H239" s="14">
        <f t="shared" ca="1" si="114"/>
        <v>1.0140665702457199</v>
      </c>
      <c r="I239" s="14">
        <f t="shared" ca="1" si="115"/>
        <v>1.0279069599999999</v>
      </c>
      <c r="J239" s="13">
        <f t="shared" si="105"/>
        <v>2.5000000000000001E-2</v>
      </c>
      <c r="K239" s="29">
        <f t="shared" si="106"/>
        <v>44407</v>
      </c>
      <c r="L239" s="2">
        <f t="shared" si="107"/>
        <v>109</v>
      </c>
      <c r="M239" s="17">
        <f t="shared" si="108"/>
        <v>109</v>
      </c>
      <c r="N239" s="12">
        <f t="shared" si="97"/>
        <v>1.0107377749999999</v>
      </c>
      <c r="O239" s="12">
        <f t="shared" ca="1" si="98"/>
        <v>1.038944394</v>
      </c>
      <c r="P239" s="17">
        <f t="shared" si="109"/>
        <v>0</v>
      </c>
      <c r="Q239" s="14">
        <f t="shared" ca="1" si="99"/>
        <v>38.944394000000003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44592</v>
      </c>
      <c r="V239" s="3"/>
      <c r="W239" s="3"/>
      <c r="X239" s="126">
        <f>[2]Plan1!$A309</f>
        <v>46143</v>
      </c>
      <c r="Y239" s="118" t="str">
        <f>[2]Plan1!$C309</f>
        <v>Dia do Trabalho</v>
      </c>
      <c r="Z239" s="109"/>
      <c r="AA239" s="1"/>
      <c r="AB239" s="3"/>
      <c r="AC239" s="107"/>
      <c r="AD239" s="107"/>
      <c r="AE239" s="107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00">
        <f t="shared" si="102"/>
        <v>44567</v>
      </c>
      <c r="B240" s="101">
        <f t="shared" ca="1" si="112"/>
        <v>1039.4072619999999</v>
      </c>
      <c r="C240" s="7">
        <f t="shared" si="103"/>
        <v>1000</v>
      </c>
      <c r="D240" s="81">
        <f t="shared" si="104"/>
        <v>44565</v>
      </c>
      <c r="E240" s="13">
        <f ca="1">IF(D240&lt;$B$1,VLOOKUP(D240,[1]DI!$A$4:$B$15000,2,FALSE),0)</f>
        <v>9.1499999999999998E-2</v>
      </c>
      <c r="F240" s="14">
        <f t="shared" ca="1" si="113"/>
        <v>1.00034749</v>
      </c>
      <c r="G240" s="14">
        <f ca="1">(TRUNC(PRODUCT($F$12:$F239),16))</f>
        <v>1.0427282996162699</v>
      </c>
      <c r="H240" s="14">
        <f t="shared" ca="1" si="114"/>
        <v>1.0140665702457199</v>
      </c>
      <c r="I240" s="14">
        <f t="shared" ca="1" si="115"/>
        <v>1.02826415</v>
      </c>
      <c r="J240" s="13">
        <f t="shared" si="105"/>
        <v>2.5000000000000001E-2</v>
      </c>
      <c r="K240" s="29">
        <f t="shared" si="106"/>
        <v>44407</v>
      </c>
      <c r="L240" s="2">
        <f t="shared" si="107"/>
        <v>110</v>
      </c>
      <c r="M240" s="17">
        <f t="shared" si="108"/>
        <v>110</v>
      </c>
      <c r="N240" s="12">
        <f t="shared" si="97"/>
        <v>1.0108368190000001</v>
      </c>
      <c r="O240" s="12">
        <f t="shared" ca="1" si="98"/>
        <v>1.0394072620000001</v>
      </c>
      <c r="P240" s="17">
        <f t="shared" si="109"/>
        <v>0</v>
      </c>
      <c r="Q240" s="14">
        <f t="shared" ca="1" si="99"/>
        <v>39.407262000000003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44592</v>
      </c>
      <c r="V240" s="3"/>
      <c r="W240" s="3"/>
      <c r="X240" s="126">
        <f>[2]Plan1!$A310</f>
        <v>46177</v>
      </c>
      <c r="Y240" s="118" t="str">
        <f>[2]Plan1!$C310</f>
        <v>Corpus Christi</v>
      </c>
      <c r="Z240" s="109"/>
      <c r="AA240" s="1"/>
      <c r="AB240" s="3"/>
      <c r="AC240" s="107"/>
      <c r="AD240" s="107"/>
      <c r="AE240" s="107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00">
        <f t="shared" si="102"/>
        <v>44568</v>
      </c>
      <c r="B241" s="101">
        <f t="shared" ca="1" si="112"/>
        <v>1039.8703330000001</v>
      </c>
      <c r="C241" s="7">
        <f t="shared" si="103"/>
        <v>1000</v>
      </c>
      <c r="D241" s="81">
        <f t="shared" si="104"/>
        <v>44566</v>
      </c>
      <c r="E241" s="13">
        <f ca="1">IF(D241&lt;$B$1,VLOOKUP(D241,[1]DI!$A$4:$B$15000,2,FALSE),0)</f>
        <v>9.1499999999999998E-2</v>
      </c>
      <c r="F241" s="14">
        <f t="shared" ca="1" si="113"/>
        <v>1.00034749</v>
      </c>
      <c r="G241" s="14">
        <f ca="1">(TRUNC(PRODUCT($F$12:$F240),16))</f>
        <v>1.0430906372730999</v>
      </c>
      <c r="H241" s="14">
        <f t="shared" ca="1" si="114"/>
        <v>1.0140665702457199</v>
      </c>
      <c r="I241" s="14">
        <f t="shared" ca="1" si="115"/>
        <v>1.0286214600000001</v>
      </c>
      <c r="J241" s="13">
        <f t="shared" si="105"/>
        <v>2.5000000000000001E-2</v>
      </c>
      <c r="K241" s="29">
        <f t="shared" si="106"/>
        <v>44407</v>
      </c>
      <c r="L241" s="2">
        <f t="shared" si="107"/>
        <v>111</v>
      </c>
      <c r="M241" s="17">
        <f t="shared" si="108"/>
        <v>111</v>
      </c>
      <c r="N241" s="12">
        <f t="shared" si="97"/>
        <v>1.0109358719999999</v>
      </c>
      <c r="O241" s="12">
        <f t="shared" ca="1" si="98"/>
        <v>1.0398703330000001</v>
      </c>
      <c r="P241" s="17">
        <f t="shared" si="109"/>
        <v>0</v>
      </c>
      <c r="Q241" s="14">
        <f t="shared" ca="1" si="99"/>
        <v>39.870333000000002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44592</v>
      </c>
      <c r="V241" s="3"/>
      <c r="W241" s="3"/>
      <c r="X241" s="126">
        <f>[2]Plan1!$A311</f>
        <v>46272</v>
      </c>
      <c r="Y241" s="118" t="str">
        <f>[2]Plan1!$C311</f>
        <v>Independência do Brasil</v>
      </c>
      <c r="Z241" s="109"/>
      <c r="AA241" s="1"/>
      <c r="AB241" s="3"/>
      <c r="AC241" s="107"/>
      <c r="AD241" s="107"/>
      <c r="AE241" s="107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00">
        <f t="shared" si="102"/>
        <v>44571</v>
      </c>
      <c r="B242" s="101">
        <f t="shared" ca="1" si="112"/>
        <v>1040.333615</v>
      </c>
      <c r="C242" s="7">
        <f t="shared" si="103"/>
        <v>1000</v>
      </c>
      <c r="D242" s="81">
        <f t="shared" si="104"/>
        <v>44567</v>
      </c>
      <c r="E242" s="13">
        <f ca="1">IF(D242&lt;$B$1,VLOOKUP(D242,[1]DI!$A$4:$B$15000,2,FALSE),0)</f>
        <v>9.1499999999999998E-2</v>
      </c>
      <c r="F242" s="14">
        <f t="shared" ca="1" si="113"/>
        <v>1.00034749</v>
      </c>
      <c r="G242" s="14">
        <f ca="1">(TRUNC(PRODUCT($F$12:$F241),16))</f>
        <v>1.0434531008386501</v>
      </c>
      <c r="H242" s="14">
        <f t="shared" ca="1" si="114"/>
        <v>1.0140665702457199</v>
      </c>
      <c r="I242" s="14">
        <f t="shared" ca="1" si="115"/>
        <v>1.0289789</v>
      </c>
      <c r="J242" s="13">
        <f t="shared" si="105"/>
        <v>2.5000000000000001E-2</v>
      </c>
      <c r="K242" s="29">
        <f t="shared" si="106"/>
        <v>44407</v>
      </c>
      <c r="L242" s="2">
        <f t="shared" si="107"/>
        <v>112</v>
      </c>
      <c r="M242" s="17">
        <f t="shared" si="108"/>
        <v>112</v>
      </c>
      <c r="N242" s="12">
        <f t="shared" si="97"/>
        <v>1.0110349350000001</v>
      </c>
      <c r="O242" s="12">
        <f t="shared" ca="1" si="98"/>
        <v>1.040333615</v>
      </c>
      <c r="P242" s="17">
        <f t="shared" si="109"/>
        <v>0</v>
      </c>
      <c r="Q242" s="14">
        <f t="shared" ca="1" si="99"/>
        <v>40.333615000000002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44592</v>
      </c>
      <c r="V242" s="3"/>
      <c r="W242" s="3"/>
      <c r="X242" s="126">
        <f>[2]Plan1!$A312</f>
        <v>46307</v>
      </c>
      <c r="Y242" s="118" t="str">
        <f>[2]Plan1!$C312</f>
        <v>Nossa Sr.a Aparecida - Padroeira do Brasil</v>
      </c>
      <c r="Z242" s="109"/>
      <c r="AA242" s="1"/>
      <c r="AB242" s="3"/>
      <c r="AC242" s="107"/>
      <c r="AD242" s="107"/>
      <c r="AE242" s="107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00">
        <f t="shared" si="102"/>
        <v>44572</v>
      </c>
      <c r="B243" s="101">
        <f t="shared" ca="1" si="112"/>
        <v>1040.7971</v>
      </c>
      <c r="C243" s="7">
        <f t="shared" si="103"/>
        <v>1000</v>
      </c>
      <c r="D243" s="81">
        <f t="shared" si="104"/>
        <v>44568</v>
      </c>
      <c r="E243" s="13">
        <f ca="1">IF(D243&lt;$B$1,VLOOKUP(D243,[1]DI!$A$4:$B$15000,2,FALSE),0)</f>
        <v>9.1499999999999998E-2</v>
      </c>
      <c r="F243" s="14">
        <f t="shared" ca="1" si="113"/>
        <v>1.00034749</v>
      </c>
      <c r="G243" s="14">
        <f ca="1">(TRUNC(PRODUCT($F$12:$F242),16))</f>
        <v>1.04381569035666</v>
      </c>
      <c r="H243" s="14">
        <f t="shared" ca="1" si="114"/>
        <v>1.0140665702457199</v>
      </c>
      <c r="I243" s="14">
        <f t="shared" ca="1" si="115"/>
        <v>1.0293364599999999</v>
      </c>
      <c r="J243" s="13">
        <f t="shared" si="105"/>
        <v>2.5000000000000001E-2</v>
      </c>
      <c r="K243" s="29">
        <f t="shared" si="106"/>
        <v>44407</v>
      </c>
      <c r="L243" s="2">
        <f t="shared" si="107"/>
        <v>113</v>
      </c>
      <c r="M243" s="17">
        <f t="shared" si="108"/>
        <v>113</v>
      </c>
      <c r="N243" s="12">
        <f t="shared" si="97"/>
        <v>1.011134008</v>
      </c>
      <c r="O243" s="12">
        <f t="shared" ca="1" si="98"/>
        <v>1.0407971</v>
      </c>
      <c r="P243" s="17">
        <f t="shared" si="109"/>
        <v>0</v>
      </c>
      <c r="Q243" s="14">
        <f t="shared" ca="1" si="99"/>
        <v>40.7971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44592</v>
      </c>
      <c r="V243" s="3"/>
      <c r="W243" s="3"/>
      <c r="X243" s="126">
        <f>[2]Plan1!$A313</f>
        <v>46328</v>
      </c>
      <c r="Y243" s="118" t="str">
        <f>[2]Plan1!$C313</f>
        <v>Finados</v>
      </c>
      <c r="Z243" s="109"/>
      <c r="AA243" s="1"/>
      <c r="AB243" s="3"/>
      <c r="AC243" s="107"/>
      <c r="AD243" s="107"/>
      <c r="AE243" s="107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00">
        <f t="shared" si="102"/>
        <v>44573</v>
      </c>
      <c r="B244" s="101">
        <f t="shared" ca="1" si="112"/>
        <v>1041.26078699</v>
      </c>
      <c r="C244" s="7">
        <f t="shared" si="103"/>
        <v>1000</v>
      </c>
      <c r="D244" s="81">
        <f t="shared" si="104"/>
        <v>44571</v>
      </c>
      <c r="E244" s="13">
        <f ca="1">IF(D244&lt;$B$1,VLOOKUP(D244,[1]DI!$A$4:$B$15000,2,FALSE),0)</f>
        <v>9.1499999999999998E-2</v>
      </c>
      <c r="F244" s="14">
        <f t="shared" ca="1" si="113"/>
        <v>1.00034749</v>
      </c>
      <c r="G244" s="14">
        <f ca="1">(TRUNC(PRODUCT($F$12:$F243),16))</f>
        <v>1.0441784058709001</v>
      </c>
      <c r="H244" s="14">
        <f t="shared" ca="1" si="114"/>
        <v>1.0140665702457199</v>
      </c>
      <c r="I244" s="14">
        <f t="shared" ca="1" si="115"/>
        <v>1.0296941399999999</v>
      </c>
      <c r="J244" s="13">
        <f t="shared" si="105"/>
        <v>2.5000000000000001E-2</v>
      </c>
      <c r="K244" s="29">
        <f t="shared" si="106"/>
        <v>44407</v>
      </c>
      <c r="L244" s="2">
        <f t="shared" si="107"/>
        <v>114</v>
      </c>
      <c r="M244" s="17">
        <f t="shared" si="108"/>
        <v>114</v>
      </c>
      <c r="N244" s="12">
        <f t="shared" si="97"/>
        <v>1.0112330899999999</v>
      </c>
      <c r="O244" s="12">
        <f t="shared" ca="1" si="98"/>
        <v>1.0412607869999999</v>
      </c>
      <c r="P244" s="17">
        <f t="shared" si="109"/>
        <v>0</v>
      </c>
      <c r="Q244" s="14">
        <f t="shared" ca="1" si="99"/>
        <v>41.26078699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44592</v>
      </c>
      <c r="V244" s="3"/>
      <c r="W244" s="3"/>
      <c r="X244" s="126">
        <f>[2]Plan1!$A314</f>
        <v>46341</v>
      </c>
      <c r="Y244" s="118" t="str">
        <f>[2]Plan1!$C314</f>
        <v>Proclamação da República</v>
      </c>
      <c r="Z244" s="109"/>
      <c r="AA244" s="1"/>
      <c r="AB244" s="3"/>
      <c r="AC244" s="107"/>
      <c r="AD244" s="107"/>
      <c r="AE244" s="107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00">
        <f t="shared" si="102"/>
        <v>44574</v>
      </c>
      <c r="B245" s="101">
        <f t="shared" ca="1" si="112"/>
        <v>1041.724686</v>
      </c>
      <c r="C245" s="7">
        <f t="shared" si="103"/>
        <v>1000</v>
      </c>
      <c r="D245" s="81">
        <f t="shared" si="104"/>
        <v>44572</v>
      </c>
      <c r="E245" s="13">
        <f ca="1">IF(D245&lt;$B$1,VLOOKUP(D245,[1]DI!$A$4:$B$15000,2,FALSE),0)</f>
        <v>9.1499999999999998E-2</v>
      </c>
      <c r="F245" s="14">
        <f t="shared" ca="1" si="113"/>
        <v>1.00034749</v>
      </c>
      <c r="G245" s="14">
        <f ca="1">(TRUNC(PRODUCT($F$12:$F244),16))</f>
        <v>1.0445412474251501</v>
      </c>
      <c r="H245" s="14">
        <f t="shared" ca="1" si="114"/>
        <v>1.0140665702457199</v>
      </c>
      <c r="I245" s="14">
        <f t="shared" ca="1" si="115"/>
        <v>1.03005195</v>
      </c>
      <c r="J245" s="13">
        <f t="shared" si="105"/>
        <v>2.5000000000000001E-2</v>
      </c>
      <c r="K245" s="29">
        <f t="shared" si="106"/>
        <v>44407</v>
      </c>
      <c r="L245" s="2">
        <f t="shared" si="107"/>
        <v>115</v>
      </c>
      <c r="M245" s="17">
        <f t="shared" si="108"/>
        <v>115</v>
      </c>
      <c r="N245" s="12">
        <f t="shared" si="97"/>
        <v>1.0113321820000001</v>
      </c>
      <c r="O245" s="12">
        <f t="shared" ca="1" si="98"/>
        <v>1.041724686</v>
      </c>
      <c r="P245" s="17">
        <f t="shared" si="109"/>
        <v>0</v>
      </c>
      <c r="Q245" s="14">
        <f t="shared" ca="1" si="99"/>
        <v>41.724685999999998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44592</v>
      </c>
      <c r="V245" s="3"/>
      <c r="W245" s="3"/>
      <c r="X245" s="126">
        <f>[2]Plan1!$A315</f>
        <v>46346</v>
      </c>
      <c r="Y245" s="118" t="str">
        <f>[2]Plan1!$C315</f>
        <v>Dia Nacional de Zumbi e da Consciência Negra</v>
      </c>
      <c r="Z245" s="109"/>
      <c r="AA245" s="1"/>
      <c r="AB245" s="3"/>
      <c r="AC245" s="107"/>
      <c r="AD245" s="107"/>
      <c r="AE245" s="107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00">
        <f t="shared" si="102"/>
        <v>44575</v>
      </c>
      <c r="B246" s="101">
        <f t="shared" ca="1" si="112"/>
        <v>1042.1887879999999</v>
      </c>
      <c r="C246" s="7">
        <f t="shared" si="103"/>
        <v>1000</v>
      </c>
      <c r="D246" s="81">
        <f t="shared" si="104"/>
        <v>44573</v>
      </c>
      <c r="E246" s="13">
        <f ca="1">IF(D246&lt;$B$1,VLOOKUP(D246,[1]DI!$A$4:$B$15000,2,FALSE),0)</f>
        <v>9.1499999999999998E-2</v>
      </c>
      <c r="F246" s="14">
        <f t="shared" ca="1" si="113"/>
        <v>1.00034749</v>
      </c>
      <c r="G246" s="14">
        <f ca="1">(TRUNC(PRODUCT($F$12:$F245),16))</f>
        <v>1.04490421506322</v>
      </c>
      <c r="H246" s="14">
        <f t="shared" ca="1" si="114"/>
        <v>1.0140665702457199</v>
      </c>
      <c r="I246" s="14">
        <f t="shared" ca="1" si="115"/>
        <v>1.0304098799999999</v>
      </c>
      <c r="J246" s="13">
        <f t="shared" si="105"/>
        <v>2.5000000000000001E-2</v>
      </c>
      <c r="K246" s="29">
        <f t="shared" si="106"/>
        <v>44407</v>
      </c>
      <c r="L246" s="2">
        <f t="shared" si="107"/>
        <v>116</v>
      </c>
      <c r="M246" s="17">
        <f t="shared" si="108"/>
        <v>116</v>
      </c>
      <c r="N246" s="12">
        <f t="shared" si="97"/>
        <v>1.0114312839999999</v>
      </c>
      <c r="O246" s="12">
        <f t="shared" ca="1" si="98"/>
        <v>1.042188788</v>
      </c>
      <c r="P246" s="17">
        <f t="shared" si="109"/>
        <v>0</v>
      </c>
      <c r="Q246" s="14">
        <f t="shared" ca="1" si="99"/>
        <v>42.188788000000002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44592</v>
      </c>
      <c r="V246" s="3"/>
      <c r="W246" s="3"/>
      <c r="X246" s="126">
        <f>[2]Plan1!$A316</f>
        <v>46381</v>
      </c>
      <c r="Y246" s="118" t="str">
        <f>[2]Plan1!$C316</f>
        <v>Natal</v>
      </c>
      <c r="Z246" s="109"/>
      <c r="AA246" s="1"/>
      <c r="AB246" s="3"/>
      <c r="AC246" s="107"/>
      <c r="AD246" s="107"/>
      <c r="AE246" s="107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00">
        <f t="shared" si="102"/>
        <v>44578</v>
      </c>
      <c r="B247" s="101">
        <f t="shared" ca="1" si="112"/>
        <v>1042.65310299</v>
      </c>
      <c r="C247" s="7">
        <f t="shared" si="103"/>
        <v>1000</v>
      </c>
      <c r="D247" s="81">
        <f t="shared" si="104"/>
        <v>44574</v>
      </c>
      <c r="E247" s="13">
        <f ca="1">IF(D247&lt;$B$1,VLOOKUP(D247,[1]DI!$A$4:$B$15000,2,FALSE),0)</f>
        <v>9.1499999999999998E-2</v>
      </c>
      <c r="F247" s="14">
        <f t="shared" ca="1" si="113"/>
        <v>1.00034749</v>
      </c>
      <c r="G247" s="14">
        <f ca="1">(TRUNC(PRODUCT($F$12:$F246),16))</f>
        <v>1.0452673088289099</v>
      </c>
      <c r="H247" s="14">
        <f t="shared" ca="1" si="114"/>
        <v>1.0140665702457199</v>
      </c>
      <c r="I247" s="14">
        <f t="shared" ca="1" si="115"/>
        <v>1.03076794</v>
      </c>
      <c r="J247" s="13">
        <f t="shared" si="105"/>
        <v>2.5000000000000001E-2</v>
      </c>
      <c r="K247" s="29">
        <f t="shared" si="106"/>
        <v>44407</v>
      </c>
      <c r="L247" s="2">
        <f t="shared" si="107"/>
        <v>117</v>
      </c>
      <c r="M247" s="17">
        <f t="shared" si="108"/>
        <v>117</v>
      </c>
      <c r="N247" s="12">
        <f t="shared" si="97"/>
        <v>1.0115303959999999</v>
      </c>
      <c r="O247" s="12">
        <f t="shared" ca="1" si="98"/>
        <v>1.0426531029999999</v>
      </c>
      <c r="P247" s="17">
        <f t="shared" si="109"/>
        <v>0</v>
      </c>
      <c r="Q247" s="14">
        <f t="shared" ca="1" si="99"/>
        <v>42.653102990000001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44592</v>
      </c>
      <c r="V247" s="3"/>
      <c r="W247" s="3"/>
      <c r="X247" s="126">
        <f>[2]Plan1!$A317</f>
        <v>46388</v>
      </c>
      <c r="Y247" s="118" t="str">
        <f>[2]Plan1!$C317</f>
        <v>Confraternização Universal</v>
      </c>
      <c r="Z247" s="109"/>
      <c r="AA247" s="1"/>
      <c r="AB247" s="3"/>
      <c r="AC247" s="107"/>
      <c r="AD247" s="107"/>
      <c r="AE247" s="107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00">
        <f t="shared" si="102"/>
        <v>44579</v>
      </c>
      <c r="B248" s="101">
        <f t="shared" ca="1" si="112"/>
        <v>1043.1176190000001</v>
      </c>
      <c r="C248" s="7">
        <f t="shared" si="103"/>
        <v>1000</v>
      </c>
      <c r="D248" s="81">
        <f t="shared" si="104"/>
        <v>44575</v>
      </c>
      <c r="E248" s="13">
        <f ca="1">IF(D248&lt;$B$1,VLOOKUP(D248,[1]DI!$A$4:$B$15000,2,FALSE),0)</f>
        <v>9.1499999999999998E-2</v>
      </c>
      <c r="F248" s="14">
        <f t="shared" ca="1" si="113"/>
        <v>1.00034749</v>
      </c>
      <c r="G248" s="14">
        <f ca="1">(TRUNC(PRODUCT($F$12:$F247),16))</f>
        <v>1.0456305287660601</v>
      </c>
      <c r="H248" s="14">
        <f t="shared" ca="1" si="114"/>
        <v>1.0140665702457199</v>
      </c>
      <c r="I248" s="14">
        <f t="shared" ca="1" si="115"/>
        <v>1.0311261199999999</v>
      </c>
      <c r="J248" s="13">
        <f t="shared" si="105"/>
        <v>2.5000000000000001E-2</v>
      </c>
      <c r="K248" s="29">
        <f t="shared" si="106"/>
        <v>44407</v>
      </c>
      <c r="L248" s="2">
        <f t="shared" si="107"/>
        <v>118</v>
      </c>
      <c r="M248" s="17">
        <f t="shared" si="108"/>
        <v>118</v>
      </c>
      <c r="N248" s="12">
        <f t="shared" si="97"/>
        <v>1.011629517</v>
      </c>
      <c r="O248" s="12">
        <f t="shared" ca="1" si="98"/>
        <v>1.043117619</v>
      </c>
      <c r="P248" s="17">
        <f t="shared" si="109"/>
        <v>0</v>
      </c>
      <c r="Q248" s="14">
        <f t="shared" ca="1" si="99"/>
        <v>43.117618999999998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44592</v>
      </c>
      <c r="V248" s="3"/>
      <c r="W248" s="3"/>
      <c r="X248" s="126">
        <f>[2]Plan1!$A318</f>
        <v>46426</v>
      </c>
      <c r="Y248" s="118" t="str">
        <f>[2]Plan1!$C318</f>
        <v>Carnaval</v>
      </c>
      <c r="Z248" s="109"/>
      <c r="AA248" s="1"/>
      <c r="AB248" s="3"/>
      <c r="AC248" s="107"/>
      <c r="AD248" s="107"/>
      <c r="AE248" s="107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00">
        <f t="shared" si="102"/>
        <v>44580</v>
      </c>
      <c r="B249" s="101">
        <f t="shared" ca="1" si="112"/>
        <v>1043.58234799</v>
      </c>
      <c r="C249" s="7">
        <f t="shared" si="103"/>
        <v>1000</v>
      </c>
      <c r="D249" s="81">
        <f t="shared" si="104"/>
        <v>44578</v>
      </c>
      <c r="E249" s="13">
        <f ca="1">IF(D249&lt;$B$1,VLOOKUP(D249,[1]DI!$A$4:$B$15000,2,FALSE),0)</f>
        <v>9.1499999999999998E-2</v>
      </c>
      <c r="F249" s="14">
        <f t="shared" ca="1" si="113"/>
        <v>1.00034749</v>
      </c>
      <c r="G249" s="14">
        <f ca="1">(TRUNC(PRODUCT($F$12:$F248),16))</f>
        <v>1.0459938749185</v>
      </c>
      <c r="H249" s="14">
        <f t="shared" ca="1" si="114"/>
        <v>1.0140665702457199</v>
      </c>
      <c r="I249" s="14">
        <f t="shared" ca="1" si="115"/>
        <v>1.0314844299999999</v>
      </c>
      <c r="J249" s="13">
        <f t="shared" si="105"/>
        <v>2.5000000000000001E-2</v>
      </c>
      <c r="K249" s="29">
        <f t="shared" si="106"/>
        <v>44407</v>
      </c>
      <c r="L249" s="2">
        <f t="shared" si="107"/>
        <v>119</v>
      </c>
      <c r="M249" s="17">
        <f t="shared" si="108"/>
        <v>119</v>
      </c>
      <c r="N249" s="12">
        <f t="shared" si="97"/>
        <v>1.0117286480000001</v>
      </c>
      <c r="O249" s="12">
        <f t="shared" ca="1" si="98"/>
        <v>1.0435823479999999</v>
      </c>
      <c r="P249" s="17">
        <f t="shared" si="109"/>
        <v>0</v>
      </c>
      <c r="Q249" s="14">
        <f t="shared" ca="1" si="99"/>
        <v>43.582347990000002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44592</v>
      </c>
      <c r="V249" s="3"/>
      <c r="W249" s="3"/>
      <c r="X249" s="126">
        <f>[2]Plan1!$A319</f>
        <v>46427</v>
      </c>
      <c r="Y249" s="118" t="str">
        <f>[2]Plan1!$C319</f>
        <v>Carnaval</v>
      </c>
      <c r="Z249" s="109"/>
      <c r="AA249" s="1"/>
      <c r="AB249" s="3"/>
      <c r="AC249" s="107"/>
      <c r="AD249" s="107"/>
      <c r="AE249" s="107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00">
        <f t="shared" si="102"/>
        <v>44581</v>
      </c>
      <c r="B250" s="101">
        <f t="shared" ca="1" si="112"/>
        <v>1044.04728</v>
      </c>
      <c r="C250" s="7">
        <f t="shared" si="103"/>
        <v>1000</v>
      </c>
      <c r="D250" s="81">
        <f t="shared" si="104"/>
        <v>44579</v>
      </c>
      <c r="E250" s="13">
        <f ca="1">IF(D250&lt;$B$1,VLOOKUP(D250,[1]DI!$A$4:$B$15000,2,FALSE),0)</f>
        <v>9.1499999999999998E-2</v>
      </c>
      <c r="F250" s="14">
        <f t="shared" ca="1" si="113"/>
        <v>1.00034749</v>
      </c>
      <c r="G250" s="14">
        <f ca="1">(TRUNC(PRODUCT($F$12:$F249),16))</f>
        <v>1.0463573473301</v>
      </c>
      <c r="H250" s="14">
        <f t="shared" ca="1" si="114"/>
        <v>1.0140665702457199</v>
      </c>
      <c r="I250" s="14">
        <f t="shared" ca="1" si="115"/>
        <v>1.03184286</v>
      </c>
      <c r="J250" s="13">
        <f t="shared" si="105"/>
        <v>2.5000000000000001E-2</v>
      </c>
      <c r="K250" s="29">
        <f t="shared" si="106"/>
        <v>44407</v>
      </c>
      <c r="L250" s="2">
        <f t="shared" si="107"/>
        <v>120</v>
      </c>
      <c r="M250" s="17">
        <f t="shared" si="108"/>
        <v>120</v>
      </c>
      <c r="N250" s="12">
        <f t="shared" si="97"/>
        <v>1.011827789</v>
      </c>
      <c r="O250" s="12">
        <f t="shared" ca="1" si="98"/>
        <v>1.04404728</v>
      </c>
      <c r="P250" s="17">
        <f t="shared" si="109"/>
        <v>0</v>
      </c>
      <c r="Q250" s="14">
        <f t="shared" ca="1" si="99"/>
        <v>44.047280000000001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44592</v>
      </c>
      <c r="V250" s="3"/>
      <c r="W250" s="3"/>
      <c r="X250" s="126">
        <f>[2]Plan1!$A320</f>
        <v>46472</v>
      </c>
      <c r="Y250" s="118" t="str">
        <f>[2]Plan1!$C320</f>
        <v>Paixão de Cristo</v>
      </c>
      <c r="Z250" s="109"/>
      <c r="AA250" s="1"/>
      <c r="AB250" s="3"/>
      <c r="AC250" s="107"/>
      <c r="AD250" s="107"/>
      <c r="AE250" s="107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00">
        <f t="shared" si="102"/>
        <v>44582</v>
      </c>
      <c r="B251" s="101">
        <f t="shared" ca="1" si="112"/>
        <v>1044.5124129999999</v>
      </c>
      <c r="C251" s="7">
        <f t="shared" si="103"/>
        <v>1000</v>
      </c>
      <c r="D251" s="81">
        <f t="shared" si="104"/>
        <v>44580</v>
      </c>
      <c r="E251" s="13">
        <f ca="1">IF(D251&lt;$B$1,VLOOKUP(D251,[1]DI!$A$4:$B$15000,2,FALSE),0)</f>
        <v>9.1499999999999998E-2</v>
      </c>
      <c r="F251" s="14">
        <f t="shared" ca="1" si="113"/>
        <v>1.00034749</v>
      </c>
      <c r="G251" s="14">
        <f ca="1">(TRUNC(PRODUCT($F$12:$F250),16))</f>
        <v>1.04672094604472</v>
      </c>
      <c r="H251" s="14">
        <f t="shared" ca="1" si="114"/>
        <v>1.0140665702457199</v>
      </c>
      <c r="I251" s="14">
        <f t="shared" ca="1" si="115"/>
        <v>1.0322014100000001</v>
      </c>
      <c r="J251" s="13">
        <f t="shared" si="105"/>
        <v>2.5000000000000001E-2</v>
      </c>
      <c r="K251" s="29">
        <f t="shared" si="106"/>
        <v>44407</v>
      </c>
      <c r="L251" s="2">
        <f t="shared" si="107"/>
        <v>121</v>
      </c>
      <c r="M251" s="17">
        <f t="shared" si="108"/>
        <v>121</v>
      </c>
      <c r="N251" s="12">
        <f t="shared" si="97"/>
        <v>1.0119269390000001</v>
      </c>
      <c r="O251" s="12">
        <f t="shared" ca="1" si="98"/>
        <v>1.0445124130000001</v>
      </c>
      <c r="P251" s="17">
        <f t="shared" si="109"/>
        <v>0</v>
      </c>
      <c r="Q251" s="14">
        <f t="shared" ca="1" si="99"/>
        <v>44.512413000000002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44592</v>
      </c>
      <c r="V251" s="3"/>
      <c r="W251" s="3"/>
      <c r="X251" s="126">
        <f>[2]Plan1!$A321</f>
        <v>46498</v>
      </c>
      <c r="Y251" s="118" t="str">
        <f>[2]Plan1!$C321</f>
        <v>Tiradentes</v>
      </c>
      <c r="Z251" s="109"/>
      <c r="AA251" s="1"/>
      <c r="AB251" s="3"/>
      <c r="AC251" s="107"/>
      <c r="AD251" s="107"/>
      <c r="AE251" s="107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00">
        <f t="shared" si="102"/>
        <v>44585</v>
      </c>
      <c r="B252" s="101">
        <f t="shared" ca="1" si="112"/>
        <v>1044.97776</v>
      </c>
      <c r="C252" s="7">
        <f t="shared" si="103"/>
        <v>1000</v>
      </c>
      <c r="D252" s="81">
        <f t="shared" si="104"/>
        <v>44581</v>
      </c>
      <c r="E252" s="13">
        <f ca="1">IF(D252&lt;$B$1,VLOOKUP(D252,[1]DI!$A$4:$B$15000,2,FALSE),0)</f>
        <v>9.1499999999999998E-2</v>
      </c>
      <c r="F252" s="14">
        <f t="shared" ca="1" si="113"/>
        <v>1.00034749</v>
      </c>
      <c r="G252" s="14">
        <f ca="1">(TRUNC(PRODUCT($F$12:$F251),16))</f>
        <v>1.04708467110626</v>
      </c>
      <c r="H252" s="14">
        <f t="shared" ca="1" si="114"/>
        <v>1.0140665702457199</v>
      </c>
      <c r="I252" s="14">
        <f t="shared" ca="1" si="115"/>
        <v>1.03256009</v>
      </c>
      <c r="J252" s="13">
        <f t="shared" si="105"/>
        <v>2.5000000000000001E-2</v>
      </c>
      <c r="K252" s="29">
        <f t="shared" si="106"/>
        <v>44407</v>
      </c>
      <c r="L252" s="2">
        <f t="shared" si="107"/>
        <v>122</v>
      </c>
      <c r="M252" s="17">
        <f t="shared" si="108"/>
        <v>122</v>
      </c>
      <c r="N252" s="12">
        <f t="shared" si="97"/>
        <v>1.0120260990000001</v>
      </c>
      <c r="O252" s="12">
        <f t="shared" ca="1" si="98"/>
        <v>1.0449777600000001</v>
      </c>
      <c r="P252" s="17">
        <f t="shared" si="109"/>
        <v>0</v>
      </c>
      <c r="Q252" s="14">
        <f t="shared" ca="1" si="99"/>
        <v>44.977760000000004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44592</v>
      </c>
      <c r="V252" s="3"/>
      <c r="W252" s="3"/>
      <c r="X252" s="126">
        <f>[2]Plan1!$A322</f>
        <v>46508</v>
      </c>
      <c r="Y252" s="118" t="str">
        <f>[2]Plan1!$C322</f>
        <v>Dia do Trabalho</v>
      </c>
      <c r="Z252" s="109"/>
      <c r="AA252" s="1"/>
      <c r="AB252" s="3"/>
      <c r="AC252" s="107"/>
      <c r="AD252" s="107"/>
      <c r="AE252" s="107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00">
        <f t="shared" si="102"/>
        <v>44586</v>
      </c>
      <c r="B253" s="101">
        <f t="shared" ca="1" si="112"/>
        <v>1045.4433200000001</v>
      </c>
      <c r="C253" s="7">
        <f t="shared" si="103"/>
        <v>1000</v>
      </c>
      <c r="D253" s="81">
        <f t="shared" si="104"/>
        <v>44582</v>
      </c>
      <c r="E253" s="13">
        <f ca="1">IF(D253&lt;$B$1,VLOOKUP(D253,[1]DI!$A$4:$B$15000,2,FALSE),0)</f>
        <v>9.1499999999999998E-2</v>
      </c>
      <c r="F253" s="14">
        <f t="shared" ca="1" si="113"/>
        <v>1.00034749</v>
      </c>
      <c r="G253" s="14">
        <f ca="1">(TRUNC(PRODUCT($F$12:$F252),16))</f>
        <v>1.0474485225586201</v>
      </c>
      <c r="H253" s="14">
        <f t="shared" ca="1" si="114"/>
        <v>1.0140665702457199</v>
      </c>
      <c r="I253" s="14">
        <f t="shared" ca="1" si="115"/>
        <v>1.0329189000000001</v>
      </c>
      <c r="J253" s="13">
        <f t="shared" si="105"/>
        <v>2.5000000000000001E-2</v>
      </c>
      <c r="K253" s="29">
        <f t="shared" si="106"/>
        <v>44407</v>
      </c>
      <c r="L253" s="2">
        <f t="shared" si="107"/>
        <v>123</v>
      </c>
      <c r="M253" s="17">
        <f t="shared" si="108"/>
        <v>123</v>
      </c>
      <c r="N253" s="12">
        <f t="shared" si="97"/>
        <v>1.012125269</v>
      </c>
      <c r="O253" s="12">
        <f t="shared" ca="1" si="98"/>
        <v>1.04544332</v>
      </c>
      <c r="P253" s="17">
        <f t="shared" si="109"/>
        <v>0</v>
      </c>
      <c r="Q253" s="14">
        <f t="shared" ca="1" si="99"/>
        <v>45.44332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44592</v>
      </c>
      <c r="V253" s="3"/>
      <c r="W253" s="3"/>
      <c r="X253" s="126">
        <f>[2]Plan1!$A323</f>
        <v>46534</v>
      </c>
      <c r="Y253" s="118" t="str">
        <f>[2]Plan1!$C323</f>
        <v>Corpus Christi</v>
      </c>
      <c r="Z253" s="109"/>
      <c r="AA253" s="1"/>
      <c r="AB253" s="3"/>
      <c r="AC253" s="107"/>
      <c r="AD253" s="107"/>
      <c r="AE253" s="107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00">
        <f t="shared" si="102"/>
        <v>44587</v>
      </c>
      <c r="B254" s="101">
        <f t="shared" ca="1" si="112"/>
        <v>1045.909081</v>
      </c>
      <c r="C254" s="7">
        <f t="shared" si="103"/>
        <v>1000</v>
      </c>
      <c r="D254" s="81">
        <f t="shared" si="104"/>
        <v>44585</v>
      </c>
      <c r="E254" s="13">
        <f ca="1">IF(D254&lt;$B$1,VLOOKUP(D254,[1]DI!$A$4:$B$15000,2,FALSE),0)</f>
        <v>9.1499999999999998E-2</v>
      </c>
      <c r="F254" s="14">
        <f t="shared" ca="1" si="113"/>
        <v>1.00034749</v>
      </c>
      <c r="G254" s="14">
        <f ca="1">(TRUNC(PRODUCT($F$12:$F253),16))</f>
        <v>1.0478125004457299</v>
      </c>
      <c r="H254" s="14">
        <f t="shared" ca="1" si="114"/>
        <v>1.0140665702457199</v>
      </c>
      <c r="I254" s="14">
        <f t="shared" ca="1" si="115"/>
        <v>1.0332778300000001</v>
      </c>
      <c r="J254" s="13">
        <f t="shared" si="105"/>
        <v>2.5000000000000001E-2</v>
      </c>
      <c r="K254" s="29">
        <f t="shared" si="106"/>
        <v>44407</v>
      </c>
      <c r="L254" s="2">
        <f t="shared" si="107"/>
        <v>124</v>
      </c>
      <c r="M254" s="17">
        <f t="shared" si="108"/>
        <v>124</v>
      </c>
      <c r="N254" s="12">
        <f t="shared" si="97"/>
        <v>1.012224448</v>
      </c>
      <c r="O254" s="12">
        <f t="shared" ca="1" si="98"/>
        <v>1.045909081</v>
      </c>
      <c r="P254" s="17">
        <f t="shared" si="109"/>
        <v>0</v>
      </c>
      <c r="Q254" s="14">
        <f t="shared" ca="1" si="99"/>
        <v>45.909081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44592</v>
      </c>
      <c r="V254" s="3"/>
      <c r="W254" s="3"/>
      <c r="X254" s="126">
        <f>[2]Plan1!$A324</f>
        <v>46637</v>
      </c>
      <c r="Y254" s="118" t="str">
        <f>[2]Plan1!$C324</f>
        <v>Independência do Brasil</v>
      </c>
      <c r="Z254" s="109"/>
      <c r="AA254" s="1"/>
      <c r="AB254" s="3"/>
      <c r="AC254" s="107"/>
      <c r="AD254" s="107"/>
      <c r="AE254" s="107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00">
        <f t="shared" si="102"/>
        <v>44588</v>
      </c>
      <c r="B255" s="101">
        <f t="shared" ca="1" si="112"/>
        <v>1046.3750469900001</v>
      </c>
      <c r="C255" s="7">
        <f t="shared" si="103"/>
        <v>1000</v>
      </c>
      <c r="D255" s="81">
        <f t="shared" si="104"/>
        <v>44586</v>
      </c>
      <c r="E255" s="13">
        <f ca="1">IF(D255&lt;$B$1,VLOOKUP(D255,[1]DI!$A$4:$B$15000,2,FALSE),0)</f>
        <v>9.1499999999999998E-2</v>
      </c>
      <c r="F255" s="14">
        <f t="shared" ca="1" si="113"/>
        <v>1.00034749</v>
      </c>
      <c r="G255" s="14">
        <f ca="1">(TRUNC(PRODUCT($F$12:$F254),16))</f>
        <v>1.04817660481151</v>
      </c>
      <c r="H255" s="14">
        <f t="shared" ca="1" si="114"/>
        <v>1.0140665702457199</v>
      </c>
      <c r="I255" s="14">
        <f t="shared" ca="1" si="115"/>
        <v>1.03363688</v>
      </c>
      <c r="J255" s="13">
        <f t="shared" si="105"/>
        <v>2.5000000000000001E-2</v>
      </c>
      <c r="K255" s="29">
        <f t="shared" si="106"/>
        <v>44407</v>
      </c>
      <c r="L255" s="2">
        <f t="shared" si="107"/>
        <v>125</v>
      </c>
      <c r="M255" s="17">
        <f t="shared" si="108"/>
        <v>125</v>
      </c>
      <c r="N255" s="12">
        <f t="shared" si="97"/>
        <v>1.012323638</v>
      </c>
      <c r="O255" s="12">
        <f t="shared" ca="1" si="98"/>
        <v>1.0463750469999999</v>
      </c>
      <c r="P255" s="17">
        <f t="shared" si="109"/>
        <v>0</v>
      </c>
      <c r="Q255" s="14">
        <f t="shared" ca="1" si="99"/>
        <v>46.375046990000001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44592</v>
      </c>
      <c r="V255" s="3"/>
      <c r="W255" s="3"/>
      <c r="X255" s="126">
        <f>[2]Plan1!$A325</f>
        <v>46672</v>
      </c>
      <c r="Y255" s="118" t="str">
        <f>[2]Plan1!$C325</f>
        <v>Nossa Sr.a Aparecida - Padroeira do Brasil</v>
      </c>
      <c r="Z255" s="109"/>
      <c r="AA255" s="1"/>
      <c r="AB255" s="3"/>
      <c r="AC255" s="107"/>
      <c r="AD255" s="107"/>
      <c r="AE255" s="107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00">
        <f t="shared" si="102"/>
        <v>44589</v>
      </c>
      <c r="B256" s="101">
        <f t="shared" ca="1" si="112"/>
        <v>1046.8412249999999</v>
      </c>
      <c r="C256" s="7">
        <f t="shared" si="103"/>
        <v>1000</v>
      </c>
      <c r="D256" s="81">
        <f t="shared" si="104"/>
        <v>44587</v>
      </c>
      <c r="E256" s="13">
        <f ca="1">IF(D256&lt;$B$1,VLOOKUP(D256,[1]DI!$A$4:$B$15000,2,FALSE),0)</f>
        <v>9.1499999999999998E-2</v>
      </c>
      <c r="F256" s="14">
        <f t="shared" ca="1" si="113"/>
        <v>1.00034749</v>
      </c>
      <c r="G256" s="14">
        <f ca="1">(TRUNC(PRODUCT($F$12:$F255),16))</f>
        <v>1.04854083569991</v>
      </c>
      <c r="H256" s="14">
        <f t="shared" ca="1" si="114"/>
        <v>1.0140665702457199</v>
      </c>
      <c r="I256" s="14">
        <f t="shared" ca="1" si="115"/>
        <v>1.03399606</v>
      </c>
      <c r="J256" s="13">
        <f t="shared" si="105"/>
        <v>2.5000000000000001E-2</v>
      </c>
      <c r="K256" s="29">
        <f t="shared" si="106"/>
        <v>44407</v>
      </c>
      <c r="L256" s="2">
        <f t="shared" si="107"/>
        <v>126</v>
      </c>
      <c r="M256" s="17">
        <f t="shared" si="108"/>
        <v>126</v>
      </c>
      <c r="N256" s="12">
        <f t="shared" si="97"/>
        <v>1.0124228369999999</v>
      </c>
      <c r="O256" s="12">
        <f t="shared" ca="1" si="98"/>
        <v>1.0468412250000001</v>
      </c>
      <c r="P256" s="17">
        <f t="shared" si="109"/>
        <v>0</v>
      </c>
      <c r="Q256" s="14">
        <f t="shared" ca="1" si="99"/>
        <v>46.841225000000001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44592</v>
      </c>
      <c r="V256" s="3"/>
      <c r="W256" s="3"/>
      <c r="X256" s="126">
        <f>[2]Plan1!$A326</f>
        <v>46693</v>
      </c>
      <c r="Y256" s="118" t="str">
        <f>[2]Plan1!$C326</f>
        <v>Finados</v>
      </c>
      <c r="Z256" s="109"/>
      <c r="AA256" s="1"/>
      <c r="AB256" s="3"/>
      <c r="AC256" s="107"/>
      <c r="AD256" s="107"/>
      <c r="AE256" s="107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00">
        <f t="shared" si="102"/>
        <v>44592</v>
      </c>
      <c r="B257" s="101">
        <f t="shared" ca="1" si="112"/>
        <v>1047.3076040000001</v>
      </c>
      <c r="C257" s="7">
        <f t="shared" si="103"/>
        <v>1000</v>
      </c>
      <c r="D257" s="81">
        <f t="shared" si="104"/>
        <v>44588</v>
      </c>
      <c r="E257" s="13">
        <f ca="1">IF(D257&lt;$B$1,VLOOKUP(D257,[1]DI!$A$4:$B$15000,2,FALSE),0)</f>
        <v>9.1499999999999998E-2</v>
      </c>
      <c r="F257" s="14">
        <f t="shared" ca="1" si="113"/>
        <v>1.00034749</v>
      </c>
      <c r="G257" s="14">
        <f ca="1">(TRUNC(PRODUCT($F$12:$F256),16))</f>
        <v>1.04890519315491</v>
      </c>
      <c r="H257" s="14">
        <f t="shared" ca="1" si="114"/>
        <v>1.0140665702457199</v>
      </c>
      <c r="I257" s="14">
        <f t="shared" ca="1" si="115"/>
        <v>1.0343553599999999</v>
      </c>
      <c r="J257" s="13">
        <f t="shared" si="105"/>
        <v>2.5000000000000001E-2</v>
      </c>
      <c r="K257" s="29">
        <f t="shared" si="106"/>
        <v>44407</v>
      </c>
      <c r="L257" s="2">
        <f t="shared" si="107"/>
        <v>127</v>
      </c>
      <c r="M257" s="17">
        <f t="shared" si="108"/>
        <v>127</v>
      </c>
      <c r="N257" s="12">
        <f t="shared" si="97"/>
        <v>1.0125220450000001</v>
      </c>
      <c r="O257" s="12">
        <f t="shared" ca="1" si="98"/>
        <v>1.047307604</v>
      </c>
      <c r="P257" s="17">
        <f t="shared" si="109"/>
        <v>2</v>
      </c>
      <c r="Q257" s="14">
        <f t="shared" ca="1" si="99"/>
        <v>47.307603999999998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44592</v>
      </c>
      <c r="V257" s="3"/>
      <c r="W257" s="3"/>
      <c r="X257" s="126">
        <f>[2]Plan1!$A327</f>
        <v>46706</v>
      </c>
      <c r="Y257" s="118" t="str">
        <f>[2]Plan1!$C327</f>
        <v>Proclamação da República</v>
      </c>
      <c r="Z257" s="109"/>
      <c r="AA257" s="1"/>
      <c r="AB257" s="3"/>
      <c r="AC257" s="107"/>
      <c r="AD257" s="107"/>
      <c r="AE257" s="107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00">
        <f t="shared" si="102"/>
        <v>44593</v>
      </c>
      <c r="B258" s="101">
        <f t="shared" ca="1" si="112"/>
        <v>1000.445515</v>
      </c>
      <c r="C258" s="7">
        <f t="shared" si="103"/>
        <v>1000</v>
      </c>
      <c r="D258" s="81">
        <f t="shared" si="104"/>
        <v>44589</v>
      </c>
      <c r="E258" s="13">
        <f ca="1">IF(D258&lt;$B$1,VLOOKUP(D258,[1]DI!$A$4:$B$15000,2,FALSE),0)</f>
        <v>9.1499999999999998E-2</v>
      </c>
      <c r="F258" s="14">
        <f t="shared" ca="1" si="113"/>
        <v>1.00034749</v>
      </c>
      <c r="G258" s="14">
        <f ca="1">(TRUNC(PRODUCT($F$12:$F257),16))</f>
        <v>1.0492696772204799</v>
      </c>
      <c r="H258" s="14">
        <f t="shared" ca="1" si="114"/>
        <v>1.04890519315491</v>
      </c>
      <c r="I258" s="14">
        <f t="shared" ca="1" si="115"/>
        <v>1.00034749</v>
      </c>
      <c r="J258" s="13">
        <f t="shared" si="105"/>
        <v>2.5000000000000001E-2</v>
      </c>
      <c r="K258" s="29">
        <f t="shared" si="106"/>
        <v>44592</v>
      </c>
      <c r="L258" s="2">
        <f t="shared" si="107"/>
        <v>1</v>
      </c>
      <c r="M258" s="17">
        <f t="shared" si="108"/>
        <v>1</v>
      </c>
      <c r="N258" s="12">
        <f t="shared" si="97"/>
        <v>1.0000979910000001</v>
      </c>
      <c r="O258" s="12">
        <f t="shared" ca="1" si="98"/>
        <v>1.000445515</v>
      </c>
      <c r="P258" s="17">
        <f t="shared" si="109"/>
        <v>0</v>
      </c>
      <c r="Q258" s="14">
        <f t="shared" ca="1" si="99"/>
        <v>0.44551499999999999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44774</v>
      </c>
      <c r="V258" s="3"/>
      <c r="W258" s="3"/>
      <c r="X258" s="126">
        <f>[2]Plan1!$A328</f>
        <v>46711</v>
      </c>
      <c r="Y258" s="118" t="str">
        <f>[2]Plan1!$C328</f>
        <v>Dia Nacional de Zumbi e da Consciência Negra</v>
      </c>
      <c r="Z258" s="109"/>
      <c r="AA258" s="1"/>
      <c r="AB258" s="3"/>
      <c r="AC258" s="107"/>
      <c r="AD258" s="107"/>
      <c r="AE258" s="107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00">
        <f t="shared" si="102"/>
        <v>44594</v>
      </c>
      <c r="B259" s="101">
        <f t="shared" ca="1" si="112"/>
        <v>1000.8912279899999</v>
      </c>
      <c r="C259" s="7">
        <f t="shared" si="103"/>
        <v>1000</v>
      </c>
      <c r="D259" s="81">
        <f t="shared" si="104"/>
        <v>44592</v>
      </c>
      <c r="E259" s="13">
        <f ca="1">IF(D259&lt;$B$1,VLOOKUP(D259,[1]DI!$A$4:$B$15000,2,FALSE),0)</f>
        <v>9.1499999999999998E-2</v>
      </c>
      <c r="F259" s="14">
        <f t="shared" ca="1" si="113"/>
        <v>1.00034749</v>
      </c>
      <c r="G259" s="14">
        <f ca="1">(TRUNC(PRODUCT($F$12:$F258),16))</f>
        <v>1.04963428794062</v>
      </c>
      <c r="H259" s="14">
        <f t="shared" ca="1" si="114"/>
        <v>1.04890519315491</v>
      </c>
      <c r="I259" s="14">
        <f t="shared" ca="1" si="115"/>
        <v>1.0006950999999999</v>
      </c>
      <c r="J259" s="13">
        <f t="shared" si="105"/>
        <v>2.5000000000000001E-2</v>
      </c>
      <c r="K259" s="29">
        <f t="shared" si="106"/>
        <v>44592</v>
      </c>
      <c r="L259" s="2">
        <f t="shared" si="107"/>
        <v>2</v>
      </c>
      <c r="M259" s="17">
        <f t="shared" si="108"/>
        <v>2</v>
      </c>
      <c r="N259" s="12">
        <f t="shared" si="97"/>
        <v>1.0001959920000001</v>
      </c>
      <c r="O259" s="12">
        <f t="shared" ca="1" si="98"/>
        <v>1.000891228</v>
      </c>
      <c r="P259" s="17">
        <f t="shared" si="109"/>
        <v>0</v>
      </c>
      <c r="Q259" s="14">
        <f t="shared" ca="1" si="99"/>
        <v>0.89122798999999997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44774</v>
      </c>
      <c r="V259" s="3"/>
      <c r="W259" s="3"/>
      <c r="X259" s="126">
        <f>[2]Plan1!$A329</f>
        <v>46746</v>
      </c>
      <c r="Y259" s="118" t="str">
        <f>[2]Plan1!$C329</f>
        <v>Natal</v>
      </c>
      <c r="Z259" s="109"/>
      <c r="AA259" s="1"/>
      <c r="AB259" s="3"/>
      <c r="AC259" s="107"/>
      <c r="AD259" s="107"/>
      <c r="AE259" s="107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00">
        <f t="shared" si="102"/>
        <v>44595</v>
      </c>
      <c r="B260" s="101">
        <f t="shared" ca="1" si="112"/>
        <v>1001.33713999</v>
      </c>
      <c r="C260" s="7">
        <f t="shared" si="103"/>
        <v>1000</v>
      </c>
      <c r="D260" s="81">
        <f t="shared" si="104"/>
        <v>44593</v>
      </c>
      <c r="E260" s="13">
        <f ca="1">IF(D260&lt;$B$1,VLOOKUP(D260,[1]DI!$A$4:$B$15000,2,FALSE),0)</f>
        <v>9.1499999999999998E-2</v>
      </c>
      <c r="F260" s="14">
        <f t="shared" ca="1" si="113"/>
        <v>1.00034749</v>
      </c>
      <c r="G260" s="14">
        <f ca="1">(TRUNC(PRODUCT($F$12:$F259),16))</f>
        <v>1.0499990253593301</v>
      </c>
      <c r="H260" s="14">
        <f t="shared" ca="1" si="114"/>
        <v>1.04890519315491</v>
      </c>
      <c r="I260" s="14">
        <f t="shared" ca="1" si="115"/>
        <v>1.0010428300000001</v>
      </c>
      <c r="J260" s="13">
        <f t="shared" si="105"/>
        <v>2.5000000000000001E-2</v>
      </c>
      <c r="K260" s="29">
        <f t="shared" si="106"/>
        <v>44592</v>
      </c>
      <c r="L260" s="2">
        <f t="shared" si="107"/>
        <v>3</v>
      </c>
      <c r="M260" s="17">
        <f t="shared" si="108"/>
        <v>3</v>
      </c>
      <c r="N260" s="12">
        <f t="shared" si="97"/>
        <v>1.000294003</v>
      </c>
      <c r="O260" s="12">
        <f t="shared" ca="1" si="98"/>
        <v>1.00133714</v>
      </c>
      <c r="P260" s="17">
        <f t="shared" si="109"/>
        <v>0</v>
      </c>
      <c r="Q260" s="14">
        <f t="shared" ca="1" si="99"/>
        <v>1.3371399900000001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44774</v>
      </c>
      <c r="V260" s="3"/>
      <c r="W260" s="3"/>
      <c r="X260" s="126">
        <f>[2]Plan1!$A330</f>
        <v>46753</v>
      </c>
      <c r="Y260" s="118" t="str">
        <f>[2]Plan1!$C330</f>
        <v>Confraternização Universal</v>
      </c>
      <c r="Z260" s="109"/>
      <c r="AA260" s="1"/>
      <c r="AB260" s="3"/>
      <c r="AC260" s="107"/>
      <c r="AD260" s="107"/>
      <c r="AE260" s="107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00">
        <f t="shared" si="102"/>
        <v>44596</v>
      </c>
      <c r="B261" s="101">
        <f t="shared" ca="1" si="112"/>
        <v>1001.7832479899999</v>
      </c>
      <c r="C261" s="7">
        <f t="shared" si="103"/>
        <v>1000</v>
      </c>
      <c r="D261" s="81">
        <f t="shared" si="104"/>
        <v>44594</v>
      </c>
      <c r="E261" s="13">
        <f ca="1">IF(D261&lt;$B$1,VLOOKUP(D261,[1]DI!$A$4:$B$15000,2,FALSE),0)</f>
        <v>9.1499999999999998E-2</v>
      </c>
      <c r="F261" s="14">
        <f t="shared" ca="1" si="113"/>
        <v>1.00034749</v>
      </c>
      <c r="G261" s="14">
        <f ca="1">(TRUNC(PRODUCT($F$12:$F260),16))</f>
        <v>1.05036388952066</v>
      </c>
      <c r="H261" s="14">
        <f t="shared" ca="1" si="114"/>
        <v>1.04890519315491</v>
      </c>
      <c r="I261" s="14">
        <f t="shared" ca="1" si="115"/>
        <v>1.0013906800000001</v>
      </c>
      <c r="J261" s="13">
        <f t="shared" si="105"/>
        <v>2.5000000000000001E-2</v>
      </c>
      <c r="K261" s="29">
        <f t="shared" si="106"/>
        <v>44592</v>
      </c>
      <c r="L261" s="2">
        <f t="shared" si="107"/>
        <v>4</v>
      </c>
      <c r="M261" s="17">
        <f t="shared" si="108"/>
        <v>4</v>
      </c>
      <c r="N261" s="12">
        <f t="shared" si="97"/>
        <v>1.0003920230000001</v>
      </c>
      <c r="O261" s="12">
        <f t="shared" ca="1" si="98"/>
        <v>1.001783248</v>
      </c>
      <c r="P261" s="17">
        <f t="shared" si="109"/>
        <v>0</v>
      </c>
      <c r="Q261" s="14">
        <f t="shared" ca="1" si="99"/>
        <v>1.78324799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44774</v>
      </c>
      <c r="V261" s="3"/>
      <c r="W261" s="3"/>
      <c r="X261" s="126">
        <f>[2]Plan1!$A331</f>
        <v>46811</v>
      </c>
      <c r="Y261" s="118" t="str">
        <f>[2]Plan1!$C331</f>
        <v>Carnaval</v>
      </c>
      <c r="Z261" s="109"/>
      <c r="AA261" s="1"/>
      <c r="AB261" s="3"/>
      <c r="AC261" s="107"/>
      <c r="AD261" s="107"/>
      <c r="AE261" s="107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00">
        <f t="shared" si="102"/>
        <v>44599</v>
      </c>
      <c r="B262" s="101">
        <f t="shared" ca="1" si="112"/>
        <v>1002.22956499</v>
      </c>
      <c r="C262" s="7">
        <f t="shared" si="103"/>
        <v>1000</v>
      </c>
      <c r="D262" s="81">
        <f t="shared" si="104"/>
        <v>44595</v>
      </c>
      <c r="E262" s="13">
        <f ca="1">IF(D262&lt;$B$1,VLOOKUP(D262,[1]DI!$A$4:$B$15000,2,FALSE),0)</f>
        <v>0.1065</v>
      </c>
      <c r="F262" s="14">
        <f t="shared" ca="1" si="113"/>
        <v>1.00040168</v>
      </c>
      <c r="G262" s="14">
        <f ca="1">(TRUNC(PRODUCT($F$12:$F261),16))</f>
        <v>1.0507288804686301</v>
      </c>
      <c r="H262" s="14">
        <f t="shared" ca="1" si="114"/>
        <v>1.04890519315491</v>
      </c>
      <c r="I262" s="14">
        <f t="shared" ca="1" si="115"/>
        <v>1.00173866</v>
      </c>
      <c r="J262" s="13">
        <f t="shared" si="105"/>
        <v>2.5000000000000001E-2</v>
      </c>
      <c r="K262" s="29">
        <f t="shared" si="106"/>
        <v>44592</v>
      </c>
      <c r="L262" s="2">
        <f t="shared" si="107"/>
        <v>5</v>
      </c>
      <c r="M262" s="17">
        <f t="shared" si="108"/>
        <v>5</v>
      </c>
      <c r="N262" s="12">
        <f t="shared" si="97"/>
        <v>1.000490053</v>
      </c>
      <c r="O262" s="12">
        <f t="shared" ca="1" si="98"/>
        <v>1.0022295649999999</v>
      </c>
      <c r="P262" s="17">
        <f t="shared" si="109"/>
        <v>0</v>
      </c>
      <c r="Q262" s="14">
        <f t="shared" ca="1" si="99"/>
        <v>2.2295649900000001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44774</v>
      </c>
      <c r="V262" s="3"/>
      <c r="W262" s="3"/>
      <c r="X262" s="126">
        <f>[2]Plan1!$A332</f>
        <v>46812</v>
      </c>
      <c r="Y262" s="118" t="str">
        <f>[2]Plan1!$C332</f>
        <v>Carnaval</v>
      </c>
      <c r="Z262" s="109"/>
      <c r="AA262" s="1"/>
      <c r="AB262" s="3"/>
      <c r="AC262" s="107"/>
      <c r="AD262" s="107"/>
      <c r="AE262" s="107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00">
        <f t="shared" si="102"/>
        <v>44600</v>
      </c>
      <c r="B263" s="101">
        <f t="shared" ca="1" si="112"/>
        <v>1002.7303910000001</v>
      </c>
      <c r="C263" s="7">
        <f t="shared" si="103"/>
        <v>1000</v>
      </c>
      <c r="D263" s="81">
        <f t="shared" si="104"/>
        <v>44596</v>
      </c>
      <c r="E263" s="13">
        <f ca="1">IF(D263&lt;$B$1,VLOOKUP(D263,[1]DI!$A$4:$B$15000,2,FALSE),0)</f>
        <v>0.1065</v>
      </c>
      <c r="F263" s="14">
        <f t="shared" ca="1" si="113"/>
        <v>1.00040168</v>
      </c>
      <c r="G263" s="14">
        <f ca="1">(TRUNC(PRODUCT($F$12:$F262),16))</f>
        <v>1.05115093724533</v>
      </c>
      <c r="H263" s="14">
        <f t="shared" ca="1" si="114"/>
        <v>1.04890519315491</v>
      </c>
      <c r="I263" s="14">
        <f t="shared" ca="1" si="115"/>
        <v>1.0021410399999999</v>
      </c>
      <c r="J263" s="13">
        <f t="shared" si="105"/>
        <v>2.5000000000000001E-2</v>
      </c>
      <c r="K263" s="29">
        <f t="shared" si="106"/>
        <v>44592</v>
      </c>
      <c r="L263" s="2">
        <f t="shared" si="107"/>
        <v>6</v>
      </c>
      <c r="M263" s="17">
        <f t="shared" si="108"/>
        <v>6</v>
      </c>
      <c r="N263" s="12">
        <f t="shared" si="97"/>
        <v>1.0005880920000001</v>
      </c>
      <c r="O263" s="12">
        <f t="shared" ca="1" si="98"/>
        <v>1.0027303910000001</v>
      </c>
      <c r="P263" s="17">
        <f t="shared" si="109"/>
        <v>0</v>
      </c>
      <c r="Q263" s="14">
        <f t="shared" ca="1" si="99"/>
        <v>2.730391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44774</v>
      </c>
      <c r="V263" s="3"/>
      <c r="W263" s="3"/>
      <c r="X263" s="126">
        <f>[2]Plan1!$A333</f>
        <v>46857</v>
      </c>
      <c r="Y263" s="118" t="str">
        <f>[2]Plan1!$C333</f>
        <v>Paixão de Cristo</v>
      </c>
      <c r="Z263" s="109"/>
      <c r="AA263" s="1"/>
      <c r="AB263" s="3"/>
      <c r="AC263" s="107"/>
      <c r="AD263" s="107"/>
      <c r="AE263" s="107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00">
        <f t="shared" si="102"/>
        <v>44601</v>
      </c>
      <c r="B264" s="101">
        <f t="shared" ca="1" si="112"/>
        <v>1003.2314659899999</v>
      </c>
      <c r="C264" s="7">
        <f t="shared" si="103"/>
        <v>1000</v>
      </c>
      <c r="D264" s="81">
        <f t="shared" si="104"/>
        <v>44599</v>
      </c>
      <c r="E264" s="13">
        <f ca="1">IF(D264&lt;$B$1,VLOOKUP(D264,[1]DI!$A$4:$B$15000,2,FALSE),0)</f>
        <v>0.1065</v>
      </c>
      <c r="F264" s="14">
        <f t="shared" ca="1" si="113"/>
        <v>1.00040168</v>
      </c>
      <c r="G264" s="14">
        <f ca="1">(TRUNC(PRODUCT($F$12:$F263),16))</f>
        <v>1.0515731635537999</v>
      </c>
      <c r="H264" s="14">
        <f t="shared" ca="1" si="114"/>
        <v>1.04890519315491</v>
      </c>
      <c r="I264" s="14">
        <f t="shared" ca="1" si="115"/>
        <v>1.00254358</v>
      </c>
      <c r="J264" s="13">
        <f t="shared" si="105"/>
        <v>2.5000000000000001E-2</v>
      </c>
      <c r="K264" s="29">
        <f t="shared" si="106"/>
        <v>44592</v>
      </c>
      <c r="L264" s="2">
        <f t="shared" si="107"/>
        <v>7</v>
      </c>
      <c r="M264" s="17">
        <f t="shared" si="108"/>
        <v>7</v>
      </c>
      <c r="N264" s="12">
        <f t="shared" si="97"/>
        <v>1.0006861410000001</v>
      </c>
      <c r="O264" s="12">
        <f t="shared" ca="1" si="98"/>
        <v>1.0032314659999999</v>
      </c>
      <c r="P264" s="17">
        <f t="shared" si="109"/>
        <v>0</v>
      </c>
      <c r="Q264" s="14">
        <f t="shared" ca="1" si="99"/>
        <v>3.2314659899999998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44774</v>
      </c>
      <c r="V264" s="3"/>
      <c r="W264" s="3"/>
      <c r="X264" s="126">
        <f>[2]Plan1!$A334</f>
        <v>46864</v>
      </c>
      <c r="Y264" s="118" t="str">
        <f>[2]Plan1!$C334</f>
        <v>Tiradentes</v>
      </c>
      <c r="Z264" s="109"/>
      <c r="AA264" s="1"/>
      <c r="AB264" s="3"/>
      <c r="AC264" s="107"/>
      <c r="AD264" s="107"/>
      <c r="AE264" s="107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00">
        <f t="shared" si="102"/>
        <v>44602</v>
      </c>
      <c r="B265" s="101">
        <f t="shared" ca="1" si="112"/>
        <v>1003.73278999</v>
      </c>
      <c r="C265" s="7">
        <f t="shared" si="103"/>
        <v>1000</v>
      </c>
      <c r="D265" s="81">
        <f t="shared" si="104"/>
        <v>44600</v>
      </c>
      <c r="E265" s="13">
        <f ca="1">IF(D265&lt;$B$1,VLOOKUP(D265,[1]DI!$A$4:$B$15000,2,FALSE),0)</f>
        <v>0.1065</v>
      </c>
      <c r="F265" s="14">
        <f t="shared" ca="1" si="113"/>
        <v>1.00040168</v>
      </c>
      <c r="G265" s="14">
        <f ca="1">(TRUNC(PRODUCT($F$12:$F264),16))</f>
        <v>1.05199555946214</v>
      </c>
      <c r="H265" s="14">
        <f t="shared" ca="1" si="114"/>
        <v>1.04890519315491</v>
      </c>
      <c r="I265" s="14">
        <f t="shared" ca="1" si="115"/>
        <v>1.00294628</v>
      </c>
      <c r="J265" s="13">
        <f t="shared" si="105"/>
        <v>2.5000000000000001E-2</v>
      </c>
      <c r="K265" s="29">
        <f t="shared" si="106"/>
        <v>44592</v>
      </c>
      <c r="L265" s="2">
        <f t="shared" si="107"/>
        <v>8</v>
      </c>
      <c r="M265" s="17">
        <f t="shared" si="108"/>
        <v>8</v>
      </c>
      <c r="N265" s="12">
        <f t="shared" si="97"/>
        <v>1.0007842</v>
      </c>
      <c r="O265" s="12">
        <f t="shared" ca="1" si="98"/>
        <v>1.0037327899999999</v>
      </c>
      <c r="P265" s="17">
        <f t="shared" si="109"/>
        <v>0</v>
      </c>
      <c r="Q265" s="14">
        <f t="shared" ca="1" si="99"/>
        <v>3.7327899900000001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44774</v>
      </c>
      <c r="V265" s="3"/>
      <c r="W265" s="3"/>
      <c r="X265" s="126">
        <f>[2]Plan1!$A335</f>
        <v>46874</v>
      </c>
      <c r="Y265" s="118" t="str">
        <f>[2]Plan1!$C335</f>
        <v>Dia do Trabalho</v>
      </c>
      <c r="Z265" s="109"/>
      <c r="AA265" s="1"/>
      <c r="AB265" s="3"/>
      <c r="AC265" s="107"/>
      <c r="AD265" s="107"/>
      <c r="AE265" s="107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00">
        <f t="shared" si="102"/>
        <v>44603</v>
      </c>
      <c r="B266" s="101">
        <f t="shared" ca="1" si="112"/>
        <v>1004.23436299</v>
      </c>
      <c r="C266" s="7">
        <f t="shared" si="103"/>
        <v>1000</v>
      </c>
      <c r="D266" s="81">
        <f t="shared" si="104"/>
        <v>44601</v>
      </c>
      <c r="E266" s="13">
        <f ca="1">IF(D266&lt;$B$1,VLOOKUP(D266,[1]DI!$A$4:$B$15000,2,FALSE),0)</f>
        <v>0.1065</v>
      </c>
      <c r="F266" s="14">
        <f t="shared" ca="1" si="113"/>
        <v>1.00040168</v>
      </c>
      <c r="G266" s="14">
        <f ca="1">(TRUNC(PRODUCT($F$12:$F265),16))</f>
        <v>1.0524181250384701</v>
      </c>
      <c r="H266" s="14">
        <f t="shared" ca="1" si="114"/>
        <v>1.04890519315491</v>
      </c>
      <c r="I266" s="14">
        <f t="shared" ca="1" si="115"/>
        <v>1.0033491400000001</v>
      </c>
      <c r="J266" s="13">
        <f t="shared" si="105"/>
        <v>2.5000000000000001E-2</v>
      </c>
      <c r="K266" s="29">
        <f t="shared" si="106"/>
        <v>44592</v>
      </c>
      <c r="L266" s="2">
        <f t="shared" si="107"/>
        <v>9</v>
      </c>
      <c r="M266" s="17">
        <f t="shared" si="108"/>
        <v>9</v>
      </c>
      <c r="N266" s="12">
        <f t="shared" si="97"/>
        <v>1.000882268</v>
      </c>
      <c r="O266" s="12">
        <f t="shared" ca="1" si="98"/>
        <v>1.0042343629999999</v>
      </c>
      <c r="P266" s="17">
        <f t="shared" si="109"/>
        <v>0</v>
      </c>
      <c r="Q266" s="14">
        <f t="shared" ca="1" si="99"/>
        <v>4.2343629900000002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44774</v>
      </c>
      <c r="V266" s="3"/>
      <c r="W266" s="3"/>
      <c r="X266" s="126">
        <f>[2]Plan1!$A336</f>
        <v>46919</v>
      </c>
      <c r="Y266" s="118" t="str">
        <f>[2]Plan1!$C336</f>
        <v>Corpus Christi</v>
      </c>
      <c r="Z266" s="109"/>
      <c r="AA266" s="1"/>
      <c r="AB266" s="3"/>
      <c r="AC266" s="107"/>
      <c r="AD266" s="107"/>
      <c r="AE266" s="107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00">
        <f t="shared" si="102"/>
        <v>44606</v>
      </c>
      <c r="B267" s="101">
        <f t="shared" ca="1" si="112"/>
        <v>1004.7361939899999</v>
      </c>
      <c r="C267" s="7">
        <f t="shared" si="103"/>
        <v>1000</v>
      </c>
      <c r="D267" s="81">
        <f t="shared" si="104"/>
        <v>44602</v>
      </c>
      <c r="E267" s="13">
        <f ca="1">IF(D267&lt;$B$1,VLOOKUP(D267,[1]DI!$A$4:$B$15000,2,FALSE),0)</f>
        <v>0.1065</v>
      </c>
      <c r="F267" s="14">
        <f t="shared" ca="1" si="113"/>
        <v>1.00040168</v>
      </c>
      <c r="G267" s="14">
        <f ca="1">(TRUNC(PRODUCT($F$12:$F266),16))</f>
        <v>1.0528408603509301</v>
      </c>
      <c r="H267" s="14">
        <f t="shared" ca="1" si="114"/>
        <v>1.04890519315491</v>
      </c>
      <c r="I267" s="14">
        <f t="shared" ca="1" si="115"/>
        <v>1.0037521700000001</v>
      </c>
      <c r="J267" s="13">
        <f t="shared" si="105"/>
        <v>2.5000000000000001E-2</v>
      </c>
      <c r="K267" s="29">
        <f t="shared" si="106"/>
        <v>44592</v>
      </c>
      <c r="L267" s="2">
        <f t="shared" si="107"/>
        <v>10</v>
      </c>
      <c r="M267" s="17">
        <f t="shared" si="108"/>
        <v>10</v>
      </c>
      <c r="N267" s="12">
        <f t="shared" si="97"/>
        <v>1.000980346</v>
      </c>
      <c r="O267" s="12">
        <f t="shared" ca="1" si="98"/>
        <v>1.0047361939999999</v>
      </c>
      <c r="P267" s="17">
        <f t="shared" si="109"/>
        <v>0</v>
      </c>
      <c r="Q267" s="14">
        <f t="shared" ca="1" si="99"/>
        <v>4.7361939900000003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44774</v>
      </c>
      <c r="V267" s="3"/>
      <c r="W267" s="3"/>
      <c r="X267" s="126">
        <f>[2]Plan1!$A337</f>
        <v>47003</v>
      </c>
      <c r="Y267" s="118" t="str">
        <f>[2]Plan1!$C337</f>
        <v>Independência do Brasil</v>
      </c>
      <c r="Z267" s="109"/>
      <c r="AA267" s="1"/>
      <c r="AB267" s="3"/>
      <c r="AC267" s="107"/>
      <c r="AD267" s="107"/>
      <c r="AE267" s="107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00">
        <f t="shared" si="102"/>
        <v>44607</v>
      </c>
      <c r="B268" s="101">
        <f t="shared" ca="1" si="112"/>
        <v>1005.23826399</v>
      </c>
      <c r="C268" s="7">
        <f t="shared" si="103"/>
        <v>1000</v>
      </c>
      <c r="D268" s="81">
        <f t="shared" si="104"/>
        <v>44603</v>
      </c>
      <c r="E268" s="13">
        <f ca="1">IF(D268&lt;$B$1,VLOOKUP(D268,[1]DI!$A$4:$B$15000,2,FALSE),0)</f>
        <v>0.1065</v>
      </c>
      <c r="F268" s="14">
        <f t="shared" ca="1" si="113"/>
        <v>1.00040168</v>
      </c>
      <c r="G268" s="14">
        <f ca="1">(TRUNC(PRODUCT($F$12:$F267),16))</f>
        <v>1.0532637654677199</v>
      </c>
      <c r="H268" s="14">
        <f t="shared" ca="1" si="114"/>
        <v>1.04890519315491</v>
      </c>
      <c r="I268" s="14">
        <f t="shared" ca="1" si="115"/>
        <v>1.00415535</v>
      </c>
      <c r="J268" s="13">
        <f t="shared" si="105"/>
        <v>2.5000000000000001E-2</v>
      </c>
      <c r="K268" s="29">
        <f t="shared" si="106"/>
        <v>44592</v>
      </c>
      <c r="L268" s="2">
        <f t="shared" si="107"/>
        <v>11</v>
      </c>
      <c r="M268" s="17">
        <f t="shared" si="108"/>
        <v>11</v>
      </c>
      <c r="N268" s="12">
        <f t="shared" ref="N268:N331" si="116">ROUND((J268+1)^(M268/252),9)</f>
        <v>1.001078433</v>
      </c>
      <c r="O268" s="12">
        <f t="shared" ref="O268:O331" ca="1" si="117">ROUND(I268*N268,9)</f>
        <v>1.0052382639999999</v>
      </c>
      <c r="P268" s="17">
        <f t="shared" si="109"/>
        <v>0</v>
      </c>
      <c r="Q268" s="14">
        <f t="shared" ref="Q268:Q331" ca="1" si="118">TRUNC(((O268-1)*C268),8)</f>
        <v>5.2382639900000001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44774</v>
      </c>
      <c r="V268" s="3"/>
      <c r="W268" s="3"/>
      <c r="X268" s="126">
        <f>[2]Plan1!$A338</f>
        <v>47038</v>
      </c>
      <c r="Y268" s="118" t="str">
        <f>[2]Plan1!$C338</f>
        <v>Nossa Sr.a Aparecida - Padroeira do Brasil</v>
      </c>
      <c r="Z268" s="109"/>
      <c r="AA268" s="1"/>
      <c r="AB268" s="3"/>
      <c r="AC268" s="107"/>
      <c r="AD268" s="107"/>
      <c r="AE268" s="107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00">
        <f t="shared" ref="A269:A332" si="121">WORKDAY($A268,1,$X$166:$X$544)</f>
        <v>44608</v>
      </c>
      <c r="B269" s="101">
        <f t="shared" ca="1" si="112"/>
        <v>1005.740593</v>
      </c>
      <c r="C269" s="7">
        <f t="shared" ref="C269:C332" si="122">(C268-S268)</f>
        <v>1000</v>
      </c>
      <c r="D269" s="81">
        <f t="shared" ref="D269:D332" si="123">WORKDAY($A269,-2,$X$160:$X$544)</f>
        <v>44606</v>
      </c>
      <c r="E269" s="13">
        <f ca="1">IF(D269&lt;$B$1,VLOOKUP(D269,[1]DI!$A$4:$B$15000,2,FALSE),0)</f>
        <v>0.1065</v>
      </c>
      <c r="F269" s="14">
        <f t="shared" ca="1" si="113"/>
        <v>1.00040168</v>
      </c>
      <c r="G269" s="14">
        <f ca="1">(TRUNC(PRODUCT($F$12:$F268),16))</f>
        <v>1.0536868404570301</v>
      </c>
      <c r="H269" s="14">
        <f t="shared" ca="1" si="114"/>
        <v>1.04890519315491</v>
      </c>
      <c r="I269" s="14">
        <f t="shared" ca="1" si="115"/>
        <v>1.0045587</v>
      </c>
      <c r="J269" s="13">
        <f t="shared" ref="J269:J332" si="124">J268</f>
        <v>2.5000000000000001E-2</v>
      </c>
      <c r="K269" s="29">
        <f t="shared" ref="K269:K332" si="125">IF(P268&gt;0,VLOOKUP(P268,X$12:AH$150,2),K268)</f>
        <v>44592</v>
      </c>
      <c r="L269" s="2">
        <f t="shared" ref="L269:L332" si="126">IF(A269&gt;K269,IF(NETWORKDAYS(K269,A269,$X$160:$X$544)-1=0,1,NETWORKDAYS(K269,A269,$X$160:$X$544)-1),0)</f>
        <v>12</v>
      </c>
      <c r="M269" s="17">
        <f t="shared" ref="M269:M332" si="127">IF(AND(L269=1,L268=1),1,IF(L269&gt;0,IF(L269=L268,L269+1,L269),0))</f>
        <v>12</v>
      </c>
      <c r="N269" s="12">
        <f t="shared" si="116"/>
        <v>1.00117653</v>
      </c>
      <c r="O269" s="12">
        <f t="shared" ca="1" si="117"/>
        <v>1.0057405930000001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5.7405929999999996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44774</v>
      </c>
      <c r="V269" s="3"/>
      <c r="W269" s="3"/>
      <c r="X269" s="126">
        <f>[2]Plan1!$A339</f>
        <v>47059</v>
      </c>
      <c r="Y269" s="118" t="str">
        <f>[2]Plan1!$C339</f>
        <v>Finados</v>
      </c>
      <c r="Z269" s="109"/>
      <c r="AA269" s="1"/>
      <c r="AB269" s="3"/>
      <c r="AC269" s="107"/>
      <c r="AD269" s="107"/>
      <c r="AE269" s="107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00">
        <f t="shared" si="121"/>
        <v>44609</v>
      </c>
      <c r="B270" s="101">
        <f t="shared" ref="B270:B333" ca="1" si="131">IF(D270&lt;=TODAY(),C270+Q270,IF(AND(D270&gt;TODAY(),A270&lt;=$B$1),IF(VLOOKUP(TODAY(),$A$10:$E$5000,4,FALSE)=0,"n.d",C270+Q270),"n.d"))</f>
        <v>1006.243172</v>
      </c>
      <c r="C270" s="7">
        <f t="shared" si="122"/>
        <v>1000</v>
      </c>
      <c r="D270" s="81">
        <f t="shared" si="123"/>
        <v>44607</v>
      </c>
      <c r="E270" s="13">
        <f ca="1">IF(D270&lt;$B$1,VLOOKUP(D270,[1]DI!$A$4:$B$15000,2,FALSE),0)</f>
        <v>0.1065</v>
      </c>
      <c r="F270" s="14">
        <f t="shared" ref="F270:F333" ca="1" si="132">ROUND(((1+E270)^(1/252)),8)</f>
        <v>1.00040168</v>
      </c>
      <c r="G270" s="14">
        <f ca="1">(TRUNC(PRODUCT($F$12:$F269),16))</f>
        <v>1.0541100853870999</v>
      </c>
      <c r="H270" s="14">
        <f t="shared" ref="H270:H333" ca="1" si="133">IF(P269&gt;0,G269,H269)</f>
        <v>1.04890519315491</v>
      </c>
      <c r="I270" s="14">
        <f t="shared" ref="I270:I333" ca="1" si="134">ROUND(G270/H270,8)</f>
        <v>1.00496221</v>
      </c>
      <c r="J270" s="13">
        <f t="shared" si="124"/>
        <v>2.5000000000000001E-2</v>
      </c>
      <c r="K270" s="29">
        <f t="shared" si="125"/>
        <v>44592</v>
      </c>
      <c r="L270" s="2">
        <f t="shared" si="126"/>
        <v>13</v>
      </c>
      <c r="M270" s="17">
        <f t="shared" si="127"/>
        <v>13</v>
      </c>
      <c r="N270" s="12">
        <f t="shared" si="116"/>
        <v>1.0012746370000001</v>
      </c>
      <c r="O270" s="12">
        <f t="shared" ca="1" si="117"/>
        <v>1.006243172</v>
      </c>
      <c r="P270" s="17">
        <f t="shared" si="128"/>
        <v>0</v>
      </c>
      <c r="Q270" s="14">
        <f t="shared" ca="1" si="118"/>
        <v>6.2431720000000004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44774</v>
      </c>
      <c r="V270" s="3"/>
      <c r="W270" s="3"/>
      <c r="X270" s="126">
        <f>[2]Plan1!$A340</f>
        <v>47072</v>
      </c>
      <c r="Y270" s="118" t="str">
        <f>[2]Plan1!$C340</f>
        <v>Proclamação da República</v>
      </c>
      <c r="Z270" s="109"/>
      <c r="AA270" s="1"/>
      <c r="AB270" s="3"/>
      <c r="AC270" s="107"/>
      <c r="AD270" s="107"/>
      <c r="AE270" s="107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00">
        <f t="shared" si="121"/>
        <v>44610</v>
      </c>
      <c r="B271" s="101">
        <f t="shared" ca="1" si="131"/>
        <v>1006.746009</v>
      </c>
      <c r="C271" s="7">
        <f t="shared" si="122"/>
        <v>1000</v>
      </c>
      <c r="D271" s="81">
        <f t="shared" si="123"/>
        <v>44608</v>
      </c>
      <c r="E271" s="13">
        <f ca="1">IF(D271&lt;$B$1,VLOOKUP(D271,[1]DI!$A$4:$B$15000,2,FALSE),0)</f>
        <v>0.1065</v>
      </c>
      <c r="F271" s="14">
        <f t="shared" ca="1" si="132"/>
        <v>1.00040168</v>
      </c>
      <c r="G271" s="14">
        <f ca="1">(TRUNC(PRODUCT($F$12:$F270),16))</f>
        <v>1.0545335003262</v>
      </c>
      <c r="H271" s="14">
        <f t="shared" ca="1" si="133"/>
        <v>1.04890519315491</v>
      </c>
      <c r="I271" s="14">
        <f t="shared" ca="1" si="134"/>
        <v>1.00536589</v>
      </c>
      <c r="J271" s="13">
        <f t="shared" si="124"/>
        <v>2.5000000000000001E-2</v>
      </c>
      <c r="K271" s="29">
        <f t="shared" si="125"/>
        <v>44592</v>
      </c>
      <c r="L271" s="2">
        <f t="shared" si="126"/>
        <v>14</v>
      </c>
      <c r="M271" s="17">
        <f t="shared" si="127"/>
        <v>14</v>
      </c>
      <c r="N271" s="12">
        <f t="shared" si="116"/>
        <v>1.0013727530000001</v>
      </c>
      <c r="O271" s="12">
        <f t="shared" ca="1" si="117"/>
        <v>1.006746009</v>
      </c>
      <c r="P271" s="17">
        <f t="shared" si="128"/>
        <v>0</v>
      </c>
      <c r="Q271" s="14">
        <f t="shared" ca="1" si="118"/>
        <v>6.7460089999999999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44774</v>
      </c>
      <c r="V271" s="3"/>
      <c r="W271" s="3"/>
      <c r="X271" s="126">
        <f>[2]Plan1!$A341</f>
        <v>47077</v>
      </c>
      <c r="Y271" s="118" t="str">
        <f>[2]Plan1!$C341</f>
        <v>Dia Nacional de Zumbi e da Consciência Negra</v>
      </c>
      <c r="Z271" s="109"/>
      <c r="AA271" s="1"/>
      <c r="AB271" s="3"/>
      <c r="AC271" s="107"/>
      <c r="AD271" s="107"/>
      <c r="AE271" s="107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00">
        <f t="shared" si="121"/>
        <v>44613</v>
      </c>
      <c r="B272" s="101">
        <f t="shared" ca="1" si="131"/>
        <v>1007.249086</v>
      </c>
      <c r="C272" s="7">
        <f t="shared" si="122"/>
        <v>1000</v>
      </c>
      <c r="D272" s="81">
        <f t="shared" si="123"/>
        <v>44609</v>
      </c>
      <c r="E272" s="13">
        <f ca="1">IF(D272&lt;$B$1,VLOOKUP(D272,[1]DI!$A$4:$B$15000,2,FALSE),0)</f>
        <v>0.1065</v>
      </c>
      <c r="F272" s="14">
        <f t="shared" ca="1" si="132"/>
        <v>1.00040168</v>
      </c>
      <c r="G272" s="14">
        <f ca="1">(TRUNC(PRODUCT($F$12:$F271),16))</f>
        <v>1.05495708534261</v>
      </c>
      <c r="H272" s="14">
        <f t="shared" ca="1" si="133"/>
        <v>1.04890519315491</v>
      </c>
      <c r="I272" s="14">
        <f t="shared" ca="1" si="134"/>
        <v>1.00576972</v>
      </c>
      <c r="J272" s="13">
        <f t="shared" si="124"/>
        <v>2.5000000000000001E-2</v>
      </c>
      <c r="K272" s="29">
        <f t="shared" si="125"/>
        <v>44592</v>
      </c>
      <c r="L272" s="2">
        <f t="shared" si="126"/>
        <v>15</v>
      </c>
      <c r="M272" s="17">
        <f t="shared" si="127"/>
        <v>15</v>
      </c>
      <c r="N272" s="12">
        <f t="shared" si="116"/>
        <v>1.001470879</v>
      </c>
      <c r="O272" s="12">
        <f t="shared" ca="1" si="117"/>
        <v>1.0072490860000001</v>
      </c>
      <c r="P272" s="17">
        <f t="shared" si="128"/>
        <v>0</v>
      </c>
      <c r="Q272" s="14">
        <f t="shared" ca="1" si="118"/>
        <v>7.2490860000000001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44774</v>
      </c>
      <c r="V272" s="3"/>
      <c r="W272" s="3"/>
      <c r="X272" s="126">
        <f>[2]Plan1!$A342</f>
        <v>47112</v>
      </c>
      <c r="Y272" s="118" t="str">
        <f>[2]Plan1!$C342</f>
        <v>Natal</v>
      </c>
      <c r="Z272" s="109"/>
      <c r="AA272" s="1"/>
      <c r="AB272" s="3"/>
      <c r="AC272" s="107"/>
      <c r="AD272" s="107"/>
      <c r="AE272" s="107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00">
        <f t="shared" si="121"/>
        <v>44614</v>
      </c>
      <c r="B273" s="101">
        <f t="shared" ca="1" si="131"/>
        <v>1007.752422</v>
      </c>
      <c r="C273" s="7">
        <f t="shared" si="122"/>
        <v>1000</v>
      </c>
      <c r="D273" s="81">
        <f t="shared" si="123"/>
        <v>44610</v>
      </c>
      <c r="E273" s="13">
        <f ca="1">IF(D273&lt;$B$1,VLOOKUP(D273,[1]DI!$A$4:$B$15000,2,FALSE),0)</f>
        <v>0.1065</v>
      </c>
      <c r="F273" s="14">
        <f t="shared" ca="1" si="132"/>
        <v>1.00040168</v>
      </c>
      <c r="G273" s="14">
        <f ca="1">(TRUNC(PRODUCT($F$12:$F272),16))</f>
        <v>1.0553808405046501</v>
      </c>
      <c r="H273" s="14">
        <f t="shared" ca="1" si="133"/>
        <v>1.04890519315491</v>
      </c>
      <c r="I273" s="14">
        <f t="shared" ca="1" si="134"/>
        <v>1.00617372</v>
      </c>
      <c r="J273" s="13">
        <f t="shared" si="124"/>
        <v>2.5000000000000001E-2</v>
      </c>
      <c r="K273" s="29">
        <f t="shared" si="125"/>
        <v>44592</v>
      </c>
      <c r="L273" s="2">
        <f t="shared" si="126"/>
        <v>16</v>
      </c>
      <c r="M273" s="17">
        <f t="shared" si="127"/>
        <v>16</v>
      </c>
      <c r="N273" s="12">
        <f t="shared" si="116"/>
        <v>1.0015690150000001</v>
      </c>
      <c r="O273" s="12">
        <f t="shared" ca="1" si="117"/>
        <v>1.007752422</v>
      </c>
      <c r="P273" s="17">
        <f t="shared" si="128"/>
        <v>0</v>
      </c>
      <c r="Q273" s="14">
        <f t="shared" ca="1" si="118"/>
        <v>7.7524220000000001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44774</v>
      </c>
      <c r="V273" s="3"/>
      <c r="W273" s="3"/>
      <c r="X273" s="126">
        <f>[2]Plan1!$A343</f>
        <v>47119</v>
      </c>
      <c r="Y273" s="118" t="str">
        <f>[2]Plan1!$C343</f>
        <v>Confraternização Universal</v>
      </c>
      <c r="Z273" s="109"/>
      <c r="AA273" s="1"/>
      <c r="AB273" s="3"/>
      <c r="AC273" s="107"/>
      <c r="AD273" s="107"/>
      <c r="AE273" s="107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00">
        <f t="shared" si="121"/>
        <v>44615</v>
      </c>
      <c r="B274" s="101">
        <f t="shared" ca="1" si="131"/>
        <v>1008.256006</v>
      </c>
      <c r="C274" s="7">
        <f t="shared" si="122"/>
        <v>1000</v>
      </c>
      <c r="D274" s="81">
        <f t="shared" si="123"/>
        <v>44613</v>
      </c>
      <c r="E274" s="13">
        <f ca="1">IF(D274&lt;$B$1,VLOOKUP(D274,[1]DI!$A$4:$B$15000,2,FALSE),0)</f>
        <v>0.1065</v>
      </c>
      <c r="F274" s="14">
        <f t="shared" ca="1" si="132"/>
        <v>1.00040168</v>
      </c>
      <c r="G274" s="14">
        <f ca="1">(TRUNC(PRODUCT($F$12:$F273),16))</f>
        <v>1.05580476588067</v>
      </c>
      <c r="H274" s="14">
        <f t="shared" ca="1" si="133"/>
        <v>1.04890519315491</v>
      </c>
      <c r="I274" s="14">
        <f t="shared" ca="1" si="134"/>
        <v>1.00657788</v>
      </c>
      <c r="J274" s="13">
        <f t="shared" si="124"/>
        <v>2.5000000000000001E-2</v>
      </c>
      <c r="K274" s="29">
        <f t="shared" si="125"/>
        <v>44592</v>
      </c>
      <c r="L274" s="2">
        <f t="shared" si="126"/>
        <v>17</v>
      </c>
      <c r="M274" s="17">
        <f t="shared" si="127"/>
        <v>17</v>
      </c>
      <c r="N274" s="12">
        <f t="shared" si="116"/>
        <v>1.00166716</v>
      </c>
      <c r="O274" s="12">
        <f t="shared" ca="1" si="117"/>
        <v>1.0082560060000001</v>
      </c>
      <c r="P274" s="17">
        <f t="shared" si="128"/>
        <v>0</v>
      </c>
      <c r="Q274" s="14">
        <f t="shared" ca="1" si="118"/>
        <v>8.2560059999999993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44774</v>
      </c>
      <c r="V274" s="3"/>
      <c r="W274" s="3"/>
      <c r="X274" s="126">
        <f>[2]Plan1!$A344</f>
        <v>47161</v>
      </c>
      <c r="Y274" s="118" t="str">
        <f>[2]Plan1!$C344</f>
        <v>Carnaval</v>
      </c>
      <c r="Z274" s="109"/>
      <c r="AA274" s="1"/>
      <c r="AB274" s="3"/>
      <c r="AC274" s="107"/>
      <c r="AD274" s="107"/>
      <c r="AE274" s="107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00">
        <f t="shared" si="121"/>
        <v>44616</v>
      </c>
      <c r="B275" s="101">
        <f t="shared" ca="1" si="131"/>
        <v>1008.75983999</v>
      </c>
      <c r="C275" s="7">
        <f t="shared" si="122"/>
        <v>1000</v>
      </c>
      <c r="D275" s="81">
        <f t="shared" si="123"/>
        <v>44614</v>
      </c>
      <c r="E275" s="13">
        <f ca="1">IF(D275&lt;$B$1,VLOOKUP(D275,[1]DI!$A$4:$B$15000,2,FALSE),0)</f>
        <v>0.1065</v>
      </c>
      <c r="F275" s="14">
        <f t="shared" ca="1" si="132"/>
        <v>1.00040168</v>
      </c>
      <c r="G275" s="14">
        <f ca="1">(TRUNC(PRODUCT($F$12:$F274),16))</f>
        <v>1.0562288615390301</v>
      </c>
      <c r="H275" s="14">
        <f t="shared" ca="1" si="133"/>
        <v>1.04890519315491</v>
      </c>
      <c r="I275" s="14">
        <f t="shared" ca="1" si="134"/>
        <v>1.0069821999999999</v>
      </c>
      <c r="J275" s="13">
        <f t="shared" si="124"/>
        <v>2.5000000000000001E-2</v>
      </c>
      <c r="K275" s="29">
        <f t="shared" si="125"/>
        <v>44592</v>
      </c>
      <c r="L275" s="2">
        <f t="shared" si="126"/>
        <v>18</v>
      </c>
      <c r="M275" s="17">
        <f t="shared" si="127"/>
        <v>18</v>
      </c>
      <c r="N275" s="12">
        <f t="shared" si="116"/>
        <v>1.001765314</v>
      </c>
      <c r="O275" s="12">
        <f t="shared" ca="1" si="117"/>
        <v>1.00875984</v>
      </c>
      <c r="P275" s="17">
        <f t="shared" si="128"/>
        <v>0</v>
      </c>
      <c r="Q275" s="14">
        <f t="shared" ca="1" si="118"/>
        <v>8.7598399899999997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44774</v>
      </c>
      <c r="V275" s="3"/>
      <c r="W275" s="3"/>
      <c r="X275" s="126">
        <f>[2]Plan1!$A345</f>
        <v>47162</v>
      </c>
      <c r="Y275" s="118" t="str">
        <f>[2]Plan1!$C345</f>
        <v>Carnaval</v>
      </c>
      <c r="Z275" s="109"/>
      <c r="AA275" s="1"/>
      <c r="AB275" s="3"/>
      <c r="AC275" s="107"/>
      <c r="AD275" s="107"/>
      <c r="AE275" s="107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00">
        <f t="shared" si="121"/>
        <v>44617</v>
      </c>
      <c r="B276" s="101">
        <f t="shared" ca="1" si="131"/>
        <v>1009.2639339999999</v>
      </c>
      <c r="C276" s="7">
        <f t="shared" si="122"/>
        <v>1000</v>
      </c>
      <c r="D276" s="81">
        <f t="shared" si="123"/>
        <v>44615</v>
      </c>
      <c r="E276" s="13">
        <f ca="1">IF(D276&lt;$B$1,VLOOKUP(D276,[1]DI!$A$4:$B$15000,2,FALSE),0)</f>
        <v>0.1065</v>
      </c>
      <c r="F276" s="14">
        <f t="shared" ca="1" si="132"/>
        <v>1.00040168</v>
      </c>
      <c r="G276" s="14">
        <f ca="1">(TRUNC(PRODUCT($F$12:$F275),16))</f>
        <v>1.0566531275481299</v>
      </c>
      <c r="H276" s="14">
        <f t="shared" ca="1" si="133"/>
        <v>1.04890519315491</v>
      </c>
      <c r="I276" s="14">
        <f t="shared" ca="1" si="134"/>
        <v>1.0073866899999999</v>
      </c>
      <c r="J276" s="13">
        <f t="shared" si="124"/>
        <v>2.5000000000000001E-2</v>
      </c>
      <c r="K276" s="29">
        <f t="shared" si="125"/>
        <v>44592</v>
      </c>
      <c r="L276" s="2">
        <f t="shared" si="126"/>
        <v>19</v>
      </c>
      <c r="M276" s="17">
        <f t="shared" si="127"/>
        <v>19</v>
      </c>
      <c r="N276" s="12">
        <f t="shared" si="116"/>
        <v>1.0018634790000001</v>
      </c>
      <c r="O276" s="12">
        <f t="shared" ca="1" si="117"/>
        <v>1.009263934</v>
      </c>
      <c r="P276" s="17">
        <f t="shared" si="128"/>
        <v>0</v>
      </c>
      <c r="Q276" s="14">
        <f t="shared" ca="1" si="118"/>
        <v>9.2639340000000008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44774</v>
      </c>
      <c r="V276" s="3"/>
      <c r="W276" s="3"/>
      <c r="X276" s="126">
        <f>[2]Plan1!$A346</f>
        <v>47207</v>
      </c>
      <c r="Y276" s="118" t="str">
        <f>[2]Plan1!$C346</f>
        <v>Paixão de Cristo</v>
      </c>
      <c r="Z276" s="109"/>
      <c r="AA276" s="1"/>
      <c r="AB276" s="3"/>
      <c r="AC276" s="107"/>
      <c r="AD276" s="107"/>
      <c r="AE276" s="107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00">
        <f t="shared" si="121"/>
        <v>44622</v>
      </c>
      <c r="B277" s="101">
        <f t="shared" ca="1" si="131"/>
        <v>1009.768267</v>
      </c>
      <c r="C277" s="7">
        <f t="shared" si="122"/>
        <v>1000</v>
      </c>
      <c r="D277" s="81">
        <f t="shared" si="123"/>
        <v>44616</v>
      </c>
      <c r="E277" s="13">
        <f ca="1">IF(D277&lt;$B$1,VLOOKUP(D277,[1]DI!$A$4:$B$15000,2,FALSE),0)</f>
        <v>0.1065</v>
      </c>
      <c r="F277" s="14">
        <f t="shared" ca="1" si="132"/>
        <v>1.00040168</v>
      </c>
      <c r="G277" s="14">
        <f ca="1">(TRUNC(PRODUCT($F$12:$F276),16))</f>
        <v>1.0570775639764001</v>
      </c>
      <c r="H277" s="14">
        <f t="shared" ca="1" si="133"/>
        <v>1.04890519315491</v>
      </c>
      <c r="I277" s="14">
        <f t="shared" ca="1" si="134"/>
        <v>1.0077913300000001</v>
      </c>
      <c r="J277" s="13">
        <f t="shared" si="124"/>
        <v>2.5000000000000001E-2</v>
      </c>
      <c r="K277" s="29">
        <f t="shared" si="125"/>
        <v>44592</v>
      </c>
      <c r="L277" s="2">
        <f t="shared" si="126"/>
        <v>20</v>
      </c>
      <c r="M277" s="17">
        <f t="shared" si="127"/>
        <v>20</v>
      </c>
      <c r="N277" s="12">
        <f t="shared" si="116"/>
        <v>1.001961653</v>
      </c>
      <c r="O277" s="12">
        <f t="shared" ca="1" si="117"/>
        <v>1.0097682670000001</v>
      </c>
      <c r="P277" s="17">
        <f t="shared" si="128"/>
        <v>0</v>
      </c>
      <c r="Q277" s="14">
        <f t="shared" ca="1" si="118"/>
        <v>9.7682669999999998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44774</v>
      </c>
      <c r="V277" s="3"/>
      <c r="W277" s="3"/>
      <c r="X277" s="126">
        <f>[2]Plan1!$A347</f>
        <v>47229</v>
      </c>
      <c r="Y277" s="118" t="str">
        <f>[2]Plan1!$C347</f>
        <v>Tiradentes</v>
      </c>
      <c r="Z277" s="109"/>
      <c r="AA277" s="1"/>
      <c r="AB277" s="3"/>
      <c r="AC277" s="107"/>
      <c r="AD277" s="107"/>
      <c r="AE277" s="107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00">
        <f t="shared" si="121"/>
        <v>44623</v>
      </c>
      <c r="B278" s="101">
        <f t="shared" ca="1" si="131"/>
        <v>1010.272859</v>
      </c>
      <c r="C278" s="7">
        <f t="shared" si="122"/>
        <v>1000</v>
      </c>
      <c r="D278" s="81">
        <f t="shared" si="123"/>
        <v>44617</v>
      </c>
      <c r="E278" s="13">
        <f ca="1">IF(D278&lt;$B$1,VLOOKUP(D278,[1]DI!$A$4:$B$15000,2,FALSE),0)</f>
        <v>0.1065</v>
      </c>
      <c r="F278" s="14">
        <f t="shared" ca="1" si="132"/>
        <v>1.00040168</v>
      </c>
      <c r="G278" s="14">
        <f ca="1">(TRUNC(PRODUCT($F$12:$F277),16))</f>
        <v>1.0575021708923</v>
      </c>
      <c r="H278" s="14">
        <f t="shared" ca="1" si="133"/>
        <v>1.04890519315491</v>
      </c>
      <c r="I278" s="14">
        <f t="shared" ca="1" si="134"/>
        <v>1.0081961399999999</v>
      </c>
      <c r="J278" s="13">
        <f t="shared" si="124"/>
        <v>2.5000000000000001E-2</v>
      </c>
      <c r="K278" s="29">
        <f t="shared" si="125"/>
        <v>44592</v>
      </c>
      <c r="L278" s="2">
        <f t="shared" si="126"/>
        <v>21</v>
      </c>
      <c r="M278" s="17">
        <f t="shared" si="127"/>
        <v>21</v>
      </c>
      <c r="N278" s="12">
        <f t="shared" si="116"/>
        <v>1.0020598359999999</v>
      </c>
      <c r="O278" s="12">
        <f t="shared" ca="1" si="117"/>
        <v>1.0102728590000001</v>
      </c>
      <c r="P278" s="17">
        <f t="shared" si="128"/>
        <v>0</v>
      </c>
      <c r="Q278" s="14">
        <f t="shared" ca="1" si="118"/>
        <v>10.272859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44774</v>
      </c>
      <c r="V278" s="3"/>
      <c r="W278" s="3"/>
      <c r="X278" s="126">
        <f>[2]Plan1!$A348</f>
        <v>47239</v>
      </c>
      <c r="Y278" s="118" t="str">
        <f>[2]Plan1!$C348</f>
        <v>Dia do Trabalho</v>
      </c>
      <c r="Z278" s="109"/>
      <c r="AA278" s="1"/>
      <c r="AB278" s="3"/>
      <c r="AC278" s="107"/>
      <c r="AD278" s="107"/>
      <c r="AE278" s="107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00">
        <f t="shared" si="121"/>
        <v>44624</v>
      </c>
      <c r="B279" s="101">
        <f t="shared" ca="1" si="131"/>
        <v>1010.7777099899999</v>
      </c>
      <c r="C279" s="7">
        <f t="shared" si="122"/>
        <v>1000</v>
      </c>
      <c r="D279" s="81">
        <f t="shared" si="123"/>
        <v>44622</v>
      </c>
      <c r="E279" s="13">
        <f ca="1">IF(D279&lt;$B$1,VLOOKUP(D279,[1]DI!$A$4:$B$15000,2,FALSE),0)</f>
        <v>0.1065</v>
      </c>
      <c r="F279" s="14">
        <f t="shared" ca="1" si="132"/>
        <v>1.00040168</v>
      </c>
      <c r="G279" s="14">
        <f ca="1">(TRUNC(PRODUCT($F$12:$F278),16))</f>
        <v>1.0579269483643099</v>
      </c>
      <c r="H279" s="14">
        <f t="shared" ca="1" si="133"/>
        <v>1.04890519315491</v>
      </c>
      <c r="I279" s="14">
        <f t="shared" ca="1" si="134"/>
        <v>1.00860112</v>
      </c>
      <c r="J279" s="13">
        <f t="shared" si="124"/>
        <v>2.5000000000000001E-2</v>
      </c>
      <c r="K279" s="29">
        <f t="shared" si="125"/>
        <v>44592</v>
      </c>
      <c r="L279" s="2">
        <f t="shared" si="126"/>
        <v>22</v>
      </c>
      <c r="M279" s="17">
        <f t="shared" si="127"/>
        <v>22</v>
      </c>
      <c r="N279" s="12">
        <f t="shared" si="116"/>
        <v>1.0021580290000001</v>
      </c>
      <c r="O279" s="12">
        <f t="shared" ca="1" si="117"/>
        <v>1.0107777099999999</v>
      </c>
      <c r="P279" s="17">
        <f t="shared" si="128"/>
        <v>0</v>
      </c>
      <c r="Q279" s="14">
        <f t="shared" ca="1" si="118"/>
        <v>10.77770999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44774</v>
      </c>
      <c r="V279" s="3"/>
      <c r="W279" s="3"/>
      <c r="X279" s="126">
        <f>[2]Plan1!$A349</f>
        <v>47269</v>
      </c>
      <c r="Y279" s="118" t="str">
        <f>[2]Plan1!$C349</f>
        <v>Corpus Christi</v>
      </c>
      <c r="Z279" s="109"/>
      <c r="AA279" s="1"/>
      <c r="AB279" s="3"/>
      <c r="AC279" s="107"/>
      <c r="AD279" s="107"/>
      <c r="AE279" s="107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00">
        <f t="shared" si="121"/>
        <v>44627</v>
      </c>
      <c r="B280" s="101">
        <f t="shared" ca="1" si="131"/>
        <v>1011.2828019999999</v>
      </c>
      <c r="C280" s="7">
        <f t="shared" si="122"/>
        <v>1000</v>
      </c>
      <c r="D280" s="81">
        <f t="shared" si="123"/>
        <v>44623</v>
      </c>
      <c r="E280" s="13">
        <f ca="1">IF(D280&lt;$B$1,VLOOKUP(D280,[1]DI!$A$4:$B$15000,2,FALSE),0)</f>
        <v>0.1065</v>
      </c>
      <c r="F280" s="14">
        <f t="shared" ca="1" si="132"/>
        <v>1.00040168</v>
      </c>
      <c r="G280" s="14">
        <f ca="1">(TRUNC(PRODUCT($F$12:$F279),16))</f>
        <v>1.05835189646092</v>
      </c>
      <c r="H280" s="14">
        <f t="shared" ca="1" si="133"/>
        <v>1.04890519315491</v>
      </c>
      <c r="I280" s="14">
        <f t="shared" ca="1" si="134"/>
        <v>1.0090062500000001</v>
      </c>
      <c r="J280" s="13">
        <f t="shared" si="124"/>
        <v>2.5000000000000001E-2</v>
      </c>
      <c r="K280" s="29">
        <f t="shared" si="125"/>
        <v>44592</v>
      </c>
      <c r="L280" s="2">
        <f t="shared" si="126"/>
        <v>23</v>
      </c>
      <c r="M280" s="17">
        <f t="shared" si="127"/>
        <v>23</v>
      </c>
      <c r="N280" s="12">
        <f t="shared" si="116"/>
        <v>1.0022562319999999</v>
      </c>
      <c r="O280" s="12">
        <f t="shared" ca="1" si="117"/>
        <v>1.011282802</v>
      </c>
      <c r="P280" s="17">
        <f t="shared" si="128"/>
        <v>0</v>
      </c>
      <c r="Q280" s="14">
        <f t="shared" ca="1" si="118"/>
        <v>11.282802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44774</v>
      </c>
      <c r="V280" s="3"/>
      <c r="W280" s="3"/>
      <c r="X280" s="126">
        <f>[2]Plan1!$A350</f>
        <v>47368</v>
      </c>
      <c r="Y280" s="118" t="str">
        <f>[2]Plan1!$C350</f>
        <v>Independência do Brasil</v>
      </c>
      <c r="Z280" s="109"/>
      <c r="AA280" s="1"/>
      <c r="AB280" s="3"/>
      <c r="AC280" s="107"/>
      <c r="AD280" s="107"/>
      <c r="AE280" s="107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00">
        <f t="shared" si="121"/>
        <v>44628</v>
      </c>
      <c r="B281" s="101">
        <f t="shared" ca="1" si="131"/>
        <v>1011.788154</v>
      </c>
      <c r="C281" s="7">
        <f t="shared" si="122"/>
        <v>1000</v>
      </c>
      <c r="D281" s="81">
        <f t="shared" si="123"/>
        <v>44624</v>
      </c>
      <c r="E281" s="13">
        <f ca="1">IF(D281&lt;$B$1,VLOOKUP(D281,[1]DI!$A$4:$B$15000,2,FALSE),0)</f>
        <v>0.1065</v>
      </c>
      <c r="F281" s="14">
        <f t="shared" ca="1" si="132"/>
        <v>1.00040168</v>
      </c>
      <c r="G281" s="14">
        <f ca="1">(TRUNC(PRODUCT($F$12:$F280),16))</f>
        <v>1.0587770152506899</v>
      </c>
      <c r="H281" s="14">
        <f t="shared" ca="1" si="133"/>
        <v>1.04890519315491</v>
      </c>
      <c r="I281" s="14">
        <f t="shared" ca="1" si="134"/>
        <v>1.00941155</v>
      </c>
      <c r="J281" s="13">
        <f t="shared" si="124"/>
        <v>2.5000000000000001E-2</v>
      </c>
      <c r="K281" s="29">
        <f t="shared" si="125"/>
        <v>44592</v>
      </c>
      <c r="L281" s="2">
        <f t="shared" si="126"/>
        <v>24</v>
      </c>
      <c r="M281" s="17">
        <f t="shared" si="127"/>
        <v>24</v>
      </c>
      <c r="N281" s="12">
        <f t="shared" si="116"/>
        <v>1.0023544449999999</v>
      </c>
      <c r="O281" s="12">
        <f t="shared" ca="1" si="117"/>
        <v>1.011788154</v>
      </c>
      <c r="P281" s="17">
        <f t="shared" si="128"/>
        <v>0</v>
      </c>
      <c r="Q281" s="14">
        <f t="shared" ca="1" si="118"/>
        <v>11.788154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44774</v>
      </c>
      <c r="V281" s="3"/>
      <c r="W281" s="3"/>
      <c r="X281" s="126">
        <f>[2]Plan1!$A351</f>
        <v>47403</v>
      </c>
      <c r="Y281" s="118" t="str">
        <f>[2]Plan1!$C351</f>
        <v>Nossa Sr.a Aparecida - Padroeira do Brasil</v>
      </c>
      <c r="Z281" s="109"/>
      <c r="AA281" s="1"/>
      <c r="AB281" s="3"/>
      <c r="AC281" s="107"/>
      <c r="AD281" s="107"/>
      <c r="AE281" s="107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00">
        <f t="shared" si="121"/>
        <v>44629</v>
      </c>
      <c r="B282" s="101">
        <f t="shared" ca="1" si="131"/>
        <v>1012.293755</v>
      </c>
      <c r="C282" s="7">
        <f t="shared" si="122"/>
        <v>1000</v>
      </c>
      <c r="D282" s="81">
        <f t="shared" si="123"/>
        <v>44627</v>
      </c>
      <c r="E282" s="13">
        <f ca="1">IF(D282&lt;$B$1,VLOOKUP(D282,[1]DI!$A$4:$B$15000,2,FALSE),0)</f>
        <v>0.1065</v>
      </c>
      <c r="F282" s="14">
        <f t="shared" ca="1" si="132"/>
        <v>1.00040168</v>
      </c>
      <c r="G282" s="14">
        <f ca="1">(TRUNC(PRODUCT($F$12:$F281),16))</f>
        <v>1.0592023048021799</v>
      </c>
      <c r="H282" s="14">
        <f t="shared" ca="1" si="133"/>
        <v>1.04890519315491</v>
      </c>
      <c r="I282" s="14">
        <f t="shared" ca="1" si="134"/>
        <v>1.0098170099999999</v>
      </c>
      <c r="J282" s="13">
        <f t="shared" si="124"/>
        <v>2.5000000000000001E-2</v>
      </c>
      <c r="K282" s="29">
        <f t="shared" si="125"/>
        <v>44592</v>
      </c>
      <c r="L282" s="2">
        <f t="shared" si="126"/>
        <v>25</v>
      </c>
      <c r="M282" s="17">
        <f t="shared" si="127"/>
        <v>25</v>
      </c>
      <c r="N282" s="12">
        <f t="shared" si="116"/>
        <v>1.002452667</v>
      </c>
      <c r="O282" s="12">
        <f t="shared" ca="1" si="117"/>
        <v>1.012293755</v>
      </c>
      <c r="P282" s="17">
        <f t="shared" si="128"/>
        <v>0</v>
      </c>
      <c r="Q282" s="14">
        <f t="shared" ca="1" si="118"/>
        <v>12.293755000000001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44774</v>
      </c>
      <c r="V282" s="3"/>
      <c r="W282" s="3"/>
      <c r="X282" s="126">
        <f>[2]Plan1!$A352</f>
        <v>47424</v>
      </c>
      <c r="Y282" s="118" t="str">
        <f>[2]Plan1!$C352</f>
        <v>Finados</v>
      </c>
      <c r="Z282" s="109"/>
      <c r="AA282" s="1"/>
      <c r="AB282" s="3"/>
      <c r="AC282" s="107"/>
      <c r="AD282" s="107"/>
      <c r="AE282" s="107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00">
        <f t="shared" si="121"/>
        <v>44630</v>
      </c>
      <c r="B283" s="101">
        <f t="shared" ca="1" si="131"/>
        <v>1012.799606</v>
      </c>
      <c r="C283" s="7">
        <f t="shared" si="122"/>
        <v>1000</v>
      </c>
      <c r="D283" s="81">
        <f t="shared" si="123"/>
        <v>44628</v>
      </c>
      <c r="E283" s="13">
        <f ca="1">IF(D283&lt;$B$1,VLOOKUP(D283,[1]DI!$A$4:$B$15000,2,FALSE),0)</f>
        <v>0.1065</v>
      </c>
      <c r="F283" s="14">
        <f t="shared" ca="1" si="132"/>
        <v>1.00040168</v>
      </c>
      <c r="G283" s="14">
        <f ca="1">(TRUNC(PRODUCT($F$12:$F282),16))</f>
        <v>1.0596277651839701</v>
      </c>
      <c r="H283" s="14">
        <f t="shared" ca="1" si="133"/>
        <v>1.04890519315491</v>
      </c>
      <c r="I283" s="14">
        <f t="shared" ca="1" si="134"/>
        <v>1.0102226299999999</v>
      </c>
      <c r="J283" s="13">
        <f t="shared" si="124"/>
        <v>2.5000000000000001E-2</v>
      </c>
      <c r="K283" s="29">
        <f t="shared" si="125"/>
        <v>44592</v>
      </c>
      <c r="L283" s="2">
        <f t="shared" si="126"/>
        <v>26</v>
      </c>
      <c r="M283" s="17">
        <f t="shared" si="127"/>
        <v>26</v>
      </c>
      <c r="N283" s="12">
        <f t="shared" si="116"/>
        <v>1.0025508990000001</v>
      </c>
      <c r="O283" s="12">
        <f t="shared" ca="1" si="117"/>
        <v>1.012799606</v>
      </c>
      <c r="P283" s="17">
        <f t="shared" si="128"/>
        <v>0</v>
      </c>
      <c r="Q283" s="14">
        <f t="shared" ca="1" si="118"/>
        <v>12.799606000000001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44774</v>
      </c>
      <c r="V283" s="3"/>
      <c r="W283" s="3"/>
      <c r="X283" s="126">
        <f>[2]Plan1!$A353</f>
        <v>47437</v>
      </c>
      <c r="Y283" s="118" t="str">
        <f>[2]Plan1!$C353</f>
        <v>Proclamação da República</v>
      </c>
      <c r="Z283" s="109"/>
      <c r="AA283" s="1"/>
      <c r="AB283" s="3"/>
      <c r="AC283" s="107"/>
      <c r="AD283" s="107"/>
      <c r="AE283" s="107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00">
        <f t="shared" si="121"/>
        <v>44631</v>
      </c>
      <c r="B284" s="101">
        <f t="shared" ca="1" si="131"/>
        <v>1013.305716</v>
      </c>
      <c r="C284" s="7">
        <f t="shared" si="122"/>
        <v>1000</v>
      </c>
      <c r="D284" s="81">
        <f t="shared" si="123"/>
        <v>44629</v>
      </c>
      <c r="E284" s="13">
        <f ca="1">IF(D284&lt;$B$1,VLOOKUP(D284,[1]DI!$A$4:$B$15000,2,FALSE),0)</f>
        <v>0.1065</v>
      </c>
      <c r="F284" s="14">
        <f t="shared" ca="1" si="132"/>
        <v>1.00040168</v>
      </c>
      <c r="G284" s="14">
        <f ca="1">(TRUNC(PRODUCT($F$12:$F283),16))</f>
        <v>1.0600533964646901</v>
      </c>
      <c r="H284" s="14">
        <f t="shared" ca="1" si="133"/>
        <v>1.04890519315491</v>
      </c>
      <c r="I284" s="14">
        <f t="shared" ca="1" si="134"/>
        <v>1.01062842</v>
      </c>
      <c r="J284" s="13">
        <f t="shared" si="124"/>
        <v>2.5000000000000001E-2</v>
      </c>
      <c r="K284" s="29">
        <f t="shared" si="125"/>
        <v>44592</v>
      </c>
      <c r="L284" s="2">
        <f t="shared" si="126"/>
        <v>27</v>
      </c>
      <c r="M284" s="17">
        <f t="shared" si="127"/>
        <v>27</v>
      </c>
      <c r="N284" s="12">
        <f t="shared" si="116"/>
        <v>1.0026491399999999</v>
      </c>
      <c r="O284" s="12">
        <f t="shared" ca="1" si="117"/>
        <v>1.0133057160000001</v>
      </c>
      <c r="P284" s="17">
        <f t="shared" si="128"/>
        <v>0</v>
      </c>
      <c r="Q284" s="14">
        <f t="shared" ca="1" si="118"/>
        <v>13.305716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44774</v>
      </c>
      <c r="V284" s="3"/>
      <c r="W284" s="3"/>
      <c r="X284" s="126">
        <f>[2]Plan1!$A354</f>
        <v>47442</v>
      </c>
      <c r="Y284" s="118" t="str">
        <f>[2]Plan1!$C354</f>
        <v>Dia Nacional de Zumbi e da Consciência Negra</v>
      </c>
      <c r="Z284" s="109"/>
      <c r="AA284" s="1"/>
      <c r="AB284" s="3"/>
      <c r="AC284" s="107"/>
      <c r="AD284" s="107"/>
      <c r="AE284" s="107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00">
        <f t="shared" si="121"/>
        <v>44634</v>
      </c>
      <c r="B285" s="101">
        <f t="shared" ca="1" si="131"/>
        <v>1013.812077</v>
      </c>
      <c r="C285" s="7">
        <f t="shared" si="122"/>
        <v>1000</v>
      </c>
      <c r="D285" s="81">
        <f t="shared" si="123"/>
        <v>44630</v>
      </c>
      <c r="E285" s="13">
        <f ca="1">IF(D285&lt;$B$1,VLOOKUP(D285,[1]DI!$A$4:$B$15000,2,FALSE),0)</f>
        <v>0.1065</v>
      </c>
      <c r="F285" s="14">
        <f t="shared" ca="1" si="132"/>
        <v>1.00040168</v>
      </c>
      <c r="G285" s="14">
        <f ca="1">(TRUNC(PRODUCT($F$12:$F284),16))</f>
        <v>1.06047919871298</v>
      </c>
      <c r="H285" s="14">
        <f t="shared" ca="1" si="133"/>
        <v>1.04890519315491</v>
      </c>
      <c r="I285" s="14">
        <f t="shared" ca="1" si="134"/>
        <v>1.01103437</v>
      </c>
      <c r="J285" s="13">
        <f t="shared" si="124"/>
        <v>2.5000000000000001E-2</v>
      </c>
      <c r="K285" s="29">
        <f t="shared" si="125"/>
        <v>44592</v>
      </c>
      <c r="L285" s="2">
        <f t="shared" si="126"/>
        <v>28</v>
      </c>
      <c r="M285" s="17">
        <f t="shared" si="127"/>
        <v>28</v>
      </c>
      <c r="N285" s="12">
        <f t="shared" si="116"/>
        <v>1.002747391</v>
      </c>
      <c r="O285" s="12">
        <f t="shared" ca="1" si="117"/>
        <v>1.0138120770000001</v>
      </c>
      <c r="P285" s="17">
        <f t="shared" si="128"/>
        <v>0</v>
      </c>
      <c r="Q285" s="14">
        <f t="shared" ca="1" si="118"/>
        <v>13.812077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44774</v>
      </c>
      <c r="V285" s="3"/>
      <c r="W285" s="3"/>
      <c r="X285" s="126">
        <f>[2]Plan1!$A355</f>
        <v>47477</v>
      </c>
      <c r="Y285" s="118" t="str">
        <f>[2]Plan1!$C355</f>
        <v>Natal</v>
      </c>
      <c r="Z285" s="109"/>
      <c r="AA285" s="1"/>
      <c r="AB285" s="3"/>
      <c r="AC285" s="107"/>
      <c r="AD285" s="107"/>
      <c r="AE285" s="107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00">
        <f t="shared" si="121"/>
        <v>44635</v>
      </c>
      <c r="B286" s="101">
        <f t="shared" ca="1" si="131"/>
        <v>1014.318687</v>
      </c>
      <c r="C286" s="7">
        <f t="shared" si="122"/>
        <v>1000</v>
      </c>
      <c r="D286" s="81">
        <f t="shared" si="123"/>
        <v>44631</v>
      </c>
      <c r="E286" s="13">
        <f ca="1">IF(D286&lt;$B$1,VLOOKUP(D286,[1]DI!$A$4:$B$15000,2,FALSE),0)</f>
        <v>0.1065</v>
      </c>
      <c r="F286" s="14">
        <f t="shared" ca="1" si="132"/>
        <v>1.00040168</v>
      </c>
      <c r="G286" s="14">
        <f ca="1">(TRUNC(PRODUCT($F$12:$F285),16))</f>
        <v>1.06090517199752</v>
      </c>
      <c r="H286" s="14">
        <f t="shared" ca="1" si="133"/>
        <v>1.04890519315491</v>
      </c>
      <c r="I286" s="14">
        <f t="shared" ca="1" si="134"/>
        <v>1.0114404800000001</v>
      </c>
      <c r="J286" s="13">
        <f t="shared" si="124"/>
        <v>2.5000000000000001E-2</v>
      </c>
      <c r="K286" s="29">
        <f t="shared" si="125"/>
        <v>44592</v>
      </c>
      <c r="L286" s="2">
        <f t="shared" si="126"/>
        <v>29</v>
      </c>
      <c r="M286" s="17">
        <f t="shared" si="127"/>
        <v>29</v>
      </c>
      <c r="N286" s="12">
        <f t="shared" si="116"/>
        <v>1.0028456509999999</v>
      </c>
      <c r="O286" s="12">
        <f t="shared" ca="1" si="117"/>
        <v>1.0143186870000001</v>
      </c>
      <c r="P286" s="17">
        <f t="shared" si="128"/>
        <v>0</v>
      </c>
      <c r="Q286" s="14">
        <f t="shared" ca="1" si="118"/>
        <v>14.318687000000001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44774</v>
      </c>
      <c r="V286" s="3"/>
      <c r="W286" s="3"/>
      <c r="X286" s="126">
        <f>[2]Plan1!$A356</f>
        <v>47484</v>
      </c>
      <c r="Y286" s="118" t="str">
        <f>[2]Plan1!$C356</f>
        <v>Confraternização Universal</v>
      </c>
      <c r="Z286" s="109"/>
      <c r="AA286" s="1"/>
      <c r="AB286" s="3"/>
      <c r="AC286" s="107"/>
      <c r="AD286" s="107"/>
      <c r="AE286" s="107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00">
        <f t="shared" si="121"/>
        <v>44636</v>
      </c>
      <c r="B287" s="101">
        <f t="shared" ca="1" si="131"/>
        <v>1014.825558</v>
      </c>
      <c r="C287" s="7">
        <f t="shared" si="122"/>
        <v>1000</v>
      </c>
      <c r="D287" s="81">
        <f t="shared" si="123"/>
        <v>44634</v>
      </c>
      <c r="E287" s="13">
        <f ca="1">IF(D287&lt;$B$1,VLOOKUP(D287,[1]DI!$A$4:$B$15000,2,FALSE),0)</f>
        <v>0.1065</v>
      </c>
      <c r="F287" s="14">
        <f t="shared" ca="1" si="132"/>
        <v>1.00040168</v>
      </c>
      <c r="G287" s="14">
        <f ca="1">(TRUNC(PRODUCT($F$12:$F286),16))</f>
        <v>1.0613313163870099</v>
      </c>
      <c r="H287" s="14">
        <f t="shared" ca="1" si="133"/>
        <v>1.04890519315491</v>
      </c>
      <c r="I287" s="14">
        <f t="shared" ca="1" si="134"/>
        <v>1.0118467600000001</v>
      </c>
      <c r="J287" s="13">
        <f t="shared" si="124"/>
        <v>2.5000000000000001E-2</v>
      </c>
      <c r="K287" s="29">
        <f t="shared" si="125"/>
        <v>44592</v>
      </c>
      <c r="L287" s="2">
        <f t="shared" si="126"/>
        <v>30</v>
      </c>
      <c r="M287" s="17">
        <f t="shared" si="127"/>
        <v>30</v>
      </c>
      <c r="N287" s="12">
        <f t="shared" si="116"/>
        <v>1.002943922</v>
      </c>
      <c r="O287" s="12">
        <f t="shared" ca="1" si="117"/>
        <v>1.0148255580000001</v>
      </c>
      <c r="P287" s="17">
        <f t="shared" si="128"/>
        <v>0</v>
      </c>
      <c r="Q287" s="14">
        <f t="shared" ca="1" si="118"/>
        <v>14.825557999999999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44774</v>
      </c>
      <c r="V287" s="3"/>
      <c r="W287" s="3"/>
      <c r="X287" s="126">
        <f>[2]Plan1!$A357</f>
        <v>47546</v>
      </c>
      <c r="Y287" s="118" t="str">
        <f>[2]Plan1!$C357</f>
        <v>Carnaval</v>
      </c>
      <c r="Z287" s="109"/>
      <c r="AA287" s="1"/>
      <c r="AB287" s="3"/>
      <c r="AC287" s="107"/>
      <c r="AD287" s="107"/>
      <c r="AE287" s="107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00">
        <f t="shared" si="121"/>
        <v>44637</v>
      </c>
      <c r="B288" s="101">
        <f t="shared" ca="1" si="131"/>
        <v>1015.332668</v>
      </c>
      <c r="C288" s="7">
        <f t="shared" si="122"/>
        <v>1000</v>
      </c>
      <c r="D288" s="81">
        <f t="shared" si="123"/>
        <v>44635</v>
      </c>
      <c r="E288" s="13">
        <f ca="1">IF(D288&lt;$B$1,VLOOKUP(D288,[1]DI!$A$4:$B$15000,2,FALSE),0)</f>
        <v>0.1065</v>
      </c>
      <c r="F288" s="14">
        <f t="shared" ca="1" si="132"/>
        <v>1.00040168</v>
      </c>
      <c r="G288" s="14">
        <f ca="1">(TRUNC(PRODUCT($F$12:$F287),16))</f>
        <v>1.06175763195018</v>
      </c>
      <c r="H288" s="14">
        <f t="shared" ca="1" si="133"/>
        <v>1.04890519315491</v>
      </c>
      <c r="I288" s="14">
        <f t="shared" ca="1" si="134"/>
        <v>1.01225319</v>
      </c>
      <c r="J288" s="13">
        <f t="shared" si="124"/>
        <v>2.5000000000000001E-2</v>
      </c>
      <c r="K288" s="29">
        <f t="shared" si="125"/>
        <v>44592</v>
      </c>
      <c r="L288" s="2">
        <f t="shared" si="126"/>
        <v>31</v>
      </c>
      <c r="M288" s="17">
        <f t="shared" si="127"/>
        <v>31</v>
      </c>
      <c r="N288" s="12">
        <f t="shared" si="116"/>
        <v>1.003042201</v>
      </c>
      <c r="O288" s="12">
        <f t="shared" ca="1" si="117"/>
        <v>1.0153326680000001</v>
      </c>
      <c r="P288" s="17">
        <f t="shared" si="128"/>
        <v>0</v>
      </c>
      <c r="Q288" s="14">
        <f t="shared" ca="1" si="118"/>
        <v>15.332668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44774</v>
      </c>
      <c r="V288" s="3"/>
      <c r="W288" s="3"/>
      <c r="X288" s="126">
        <f>[2]Plan1!$A358</f>
        <v>47547</v>
      </c>
      <c r="Y288" s="118" t="str">
        <f>[2]Plan1!$C358</f>
        <v>Carnaval</v>
      </c>
      <c r="Z288" s="109"/>
      <c r="AA288" s="1"/>
      <c r="AB288" s="3"/>
      <c r="AC288" s="107"/>
      <c r="AD288" s="107"/>
      <c r="AE288" s="107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00">
        <f t="shared" si="121"/>
        <v>44638</v>
      </c>
      <c r="B289" s="101">
        <f t="shared" ca="1" si="131"/>
        <v>1015.84004899</v>
      </c>
      <c r="C289" s="7">
        <f t="shared" si="122"/>
        <v>1000</v>
      </c>
      <c r="D289" s="81">
        <f t="shared" si="123"/>
        <v>44636</v>
      </c>
      <c r="E289" s="13">
        <f ca="1">IF(D289&lt;$B$1,VLOOKUP(D289,[1]DI!$A$4:$B$15000,2,FALSE),0)</f>
        <v>0.1065</v>
      </c>
      <c r="F289" s="14">
        <f t="shared" ca="1" si="132"/>
        <v>1.00040168</v>
      </c>
      <c r="G289" s="14">
        <f ca="1">(TRUNC(PRODUCT($F$12:$F288),16))</f>
        <v>1.0621841187557799</v>
      </c>
      <c r="H289" s="14">
        <f t="shared" ca="1" si="133"/>
        <v>1.04890519315491</v>
      </c>
      <c r="I289" s="14">
        <f t="shared" ca="1" si="134"/>
        <v>1.0126598</v>
      </c>
      <c r="J289" s="13">
        <f t="shared" si="124"/>
        <v>2.5000000000000001E-2</v>
      </c>
      <c r="K289" s="29">
        <f t="shared" si="125"/>
        <v>44592</v>
      </c>
      <c r="L289" s="2">
        <f t="shared" si="126"/>
        <v>32</v>
      </c>
      <c r="M289" s="17">
        <f t="shared" si="127"/>
        <v>32</v>
      </c>
      <c r="N289" s="12">
        <f t="shared" si="116"/>
        <v>1.0031404909999999</v>
      </c>
      <c r="O289" s="12">
        <f t="shared" ca="1" si="117"/>
        <v>1.0158400489999999</v>
      </c>
      <c r="P289" s="17">
        <f t="shared" si="128"/>
        <v>0</v>
      </c>
      <c r="Q289" s="14">
        <f t="shared" ca="1" si="118"/>
        <v>15.84004899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44774</v>
      </c>
      <c r="V289" s="3"/>
      <c r="W289" s="3"/>
      <c r="X289" s="126">
        <f>[2]Plan1!$A359</f>
        <v>47592</v>
      </c>
      <c r="Y289" s="118" t="str">
        <f>[2]Plan1!$C359</f>
        <v>Paixão de Cristo</v>
      </c>
      <c r="Z289" s="109"/>
      <c r="AA289" s="1"/>
      <c r="AB289" s="3"/>
      <c r="AC289" s="107"/>
      <c r="AD289" s="107"/>
      <c r="AE289" s="107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00">
        <f t="shared" si="121"/>
        <v>44641</v>
      </c>
      <c r="B290" s="101">
        <f t="shared" ca="1" si="131"/>
        <v>1016.34767</v>
      </c>
      <c r="C290" s="7">
        <f t="shared" si="122"/>
        <v>1000</v>
      </c>
      <c r="D290" s="81">
        <f t="shared" si="123"/>
        <v>44637</v>
      </c>
      <c r="E290" s="13">
        <f ca="1">IF(D290&lt;$B$1,VLOOKUP(D290,[1]DI!$A$4:$B$15000,2,FALSE),0)</f>
        <v>0.11649999999999999</v>
      </c>
      <c r="F290" s="14">
        <f t="shared" ca="1" si="132"/>
        <v>1.0004373900000001</v>
      </c>
      <c r="G290" s="14">
        <f ca="1">(TRUNC(PRODUCT($F$12:$F289),16))</f>
        <v>1.0626107768726001</v>
      </c>
      <c r="H290" s="14">
        <f t="shared" ca="1" si="133"/>
        <v>1.04890519315491</v>
      </c>
      <c r="I290" s="14">
        <f t="shared" ca="1" si="134"/>
        <v>1.0130665599999999</v>
      </c>
      <c r="J290" s="13">
        <f t="shared" si="124"/>
        <v>2.5000000000000001E-2</v>
      </c>
      <c r="K290" s="29">
        <f t="shared" si="125"/>
        <v>44592</v>
      </c>
      <c r="L290" s="2">
        <f t="shared" si="126"/>
        <v>33</v>
      </c>
      <c r="M290" s="17">
        <f t="shared" si="127"/>
        <v>33</v>
      </c>
      <c r="N290" s="12">
        <f t="shared" si="116"/>
        <v>1.0032387899999999</v>
      </c>
      <c r="O290" s="12">
        <f t="shared" ca="1" si="117"/>
        <v>1.01634767</v>
      </c>
      <c r="P290" s="17">
        <f t="shared" si="128"/>
        <v>0</v>
      </c>
      <c r="Q290" s="14">
        <f t="shared" ca="1" si="118"/>
        <v>16.347670000000001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44774</v>
      </c>
      <c r="V290" s="3"/>
      <c r="W290" s="3"/>
      <c r="X290" s="126">
        <f>[2]Plan1!$A360</f>
        <v>47594</v>
      </c>
      <c r="Y290" s="118" t="str">
        <f>[2]Plan1!$C360</f>
        <v>Tiradentes</v>
      </c>
      <c r="Z290" s="109"/>
      <c r="AA290" s="1"/>
      <c r="AB290" s="3"/>
      <c r="AC290" s="107"/>
      <c r="AD290" s="107"/>
      <c r="AE290" s="107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00">
        <f t="shared" si="121"/>
        <v>44642</v>
      </c>
      <c r="B291" s="101">
        <f t="shared" ca="1" si="131"/>
        <v>1016.891852</v>
      </c>
      <c r="C291" s="7">
        <f t="shared" si="122"/>
        <v>1000</v>
      </c>
      <c r="D291" s="81">
        <f t="shared" si="123"/>
        <v>44638</v>
      </c>
      <c r="E291" s="13">
        <f ca="1">IF(D291&lt;$B$1,VLOOKUP(D291,[1]DI!$A$4:$B$15000,2,FALSE),0)</f>
        <v>0.11649999999999999</v>
      </c>
      <c r="F291" s="14">
        <f t="shared" ca="1" si="132"/>
        <v>1.0004373900000001</v>
      </c>
      <c r="G291" s="14">
        <f ca="1">(TRUNC(PRODUCT($F$12:$F290),16))</f>
        <v>1.0630755522002999</v>
      </c>
      <c r="H291" s="14">
        <f t="shared" ca="1" si="133"/>
        <v>1.04890519315491</v>
      </c>
      <c r="I291" s="14">
        <f t="shared" ca="1" si="134"/>
        <v>1.0135096699999999</v>
      </c>
      <c r="J291" s="13">
        <f t="shared" si="124"/>
        <v>2.5000000000000001E-2</v>
      </c>
      <c r="K291" s="29">
        <f t="shared" si="125"/>
        <v>44592</v>
      </c>
      <c r="L291" s="2">
        <f t="shared" si="126"/>
        <v>34</v>
      </c>
      <c r="M291" s="17">
        <f t="shared" si="127"/>
        <v>34</v>
      </c>
      <c r="N291" s="12">
        <f t="shared" si="116"/>
        <v>1.0033370989999999</v>
      </c>
      <c r="O291" s="12">
        <f t="shared" ca="1" si="117"/>
        <v>1.0168918520000001</v>
      </c>
      <c r="P291" s="17">
        <f t="shared" si="128"/>
        <v>0</v>
      </c>
      <c r="Q291" s="14">
        <f t="shared" ca="1" si="118"/>
        <v>16.891852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44774</v>
      </c>
      <c r="V291" s="3"/>
      <c r="W291" s="3"/>
      <c r="X291" s="126">
        <f>[2]Plan1!$A361</f>
        <v>47604</v>
      </c>
      <c r="Y291" s="118" t="str">
        <f>[2]Plan1!$C361</f>
        <v>Dia do Trabalho</v>
      </c>
      <c r="Z291" s="109"/>
      <c r="AA291" s="1"/>
      <c r="AB291" s="3"/>
      <c r="AC291" s="107"/>
      <c r="AD291" s="107"/>
      <c r="AE291" s="107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00">
        <f t="shared" si="121"/>
        <v>44643</v>
      </c>
      <c r="B292" s="101">
        <f t="shared" ca="1" si="131"/>
        <v>1017.43632099</v>
      </c>
      <c r="C292" s="7">
        <f t="shared" si="122"/>
        <v>1000</v>
      </c>
      <c r="D292" s="81">
        <f t="shared" si="123"/>
        <v>44641</v>
      </c>
      <c r="E292" s="13">
        <f ca="1">IF(D292&lt;$B$1,VLOOKUP(D292,[1]DI!$A$4:$B$15000,2,FALSE),0)</f>
        <v>0.11649999999999999</v>
      </c>
      <c r="F292" s="14">
        <f t="shared" ca="1" si="132"/>
        <v>1.0004373900000001</v>
      </c>
      <c r="G292" s="14">
        <f ca="1">(TRUNC(PRODUCT($F$12:$F291),16))</f>
        <v>1.0635405308160699</v>
      </c>
      <c r="H292" s="14">
        <f t="shared" ca="1" si="133"/>
        <v>1.04890519315491</v>
      </c>
      <c r="I292" s="14">
        <f t="shared" ca="1" si="134"/>
        <v>1.0139529700000001</v>
      </c>
      <c r="J292" s="13">
        <f t="shared" si="124"/>
        <v>2.5000000000000001E-2</v>
      </c>
      <c r="K292" s="29">
        <f t="shared" si="125"/>
        <v>44592</v>
      </c>
      <c r="L292" s="2">
        <f t="shared" si="126"/>
        <v>35</v>
      </c>
      <c r="M292" s="17">
        <f t="shared" si="127"/>
        <v>35</v>
      </c>
      <c r="N292" s="12">
        <f t="shared" si="116"/>
        <v>1.0034354169999999</v>
      </c>
      <c r="O292" s="12">
        <f t="shared" ca="1" si="117"/>
        <v>1.0174363209999999</v>
      </c>
      <c r="P292" s="17">
        <f t="shared" si="128"/>
        <v>0</v>
      </c>
      <c r="Q292" s="14">
        <f t="shared" ca="1" si="118"/>
        <v>17.436320989999999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44774</v>
      </c>
      <c r="V292" s="3"/>
      <c r="W292" s="3"/>
      <c r="X292" s="126">
        <f>[2]Plan1!$A362</f>
        <v>47654</v>
      </c>
      <c r="Y292" s="118" t="str">
        <f>[2]Plan1!$C362</f>
        <v>Corpus Christi</v>
      </c>
      <c r="Z292" s="109"/>
      <c r="AA292" s="1"/>
      <c r="AB292" s="3"/>
      <c r="AC292" s="107"/>
      <c r="AD292" s="107"/>
      <c r="AE292" s="107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00">
        <f t="shared" si="121"/>
        <v>44644</v>
      </c>
      <c r="B293" s="101">
        <f t="shared" ca="1" si="131"/>
        <v>1017.981078</v>
      </c>
      <c r="C293" s="7">
        <f t="shared" si="122"/>
        <v>1000</v>
      </c>
      <c r="D293" s="81">
        <f t="shared" si="123"/>
        <v>44642</v>
      </c>
      <c r="E293" s="13">
        <f ca="1">IF(D293&lt;$B$1,VLOOKUP(D293,[1]DI!$A$4:$B$15000,2,FALSE),0)</f>
        <v>0.11649999999999999</v>
      </c>
      <c r="F293" s="14">
        <f t="shared" ca="1" si="132"/>
        <v>1.0004373900000001</v>
      </c>
      <c r="G293" s="14">
        <f ca="1">(TRUNC(PRODUCT($F$12:$F292),16))</f>
        <v>1.06400571280885</v>
      </c>
      <c r="H293" s="14">
        <f t="shared" ca="1" si="133"/>
        <v>1.04890519315491</v>
      </c>
      <c r="I293" s="14">
        <f t="shared" ca="1" si="134"/>
        <v>1.0143964599999999</v>
      </c>
      <c r="J293" s="13">
        <f t="shared" si="124"/>
        <v>2.5000000000000001E-2</v>
      </c>
      <c r="K293" s="29">
        <f t="shared" si="125"/>
        <v>44592</v>
      </c>
      <c r="L293" s="2">
        <f t="shared" si="126"/>
        <v>36</v>
      </c>
      <c r="M293" s="17">
        <f t="shared" si="127"/>
        <v>36</v>
      </c>
      <c r="N293" s="12">
        <f t="shared" si="116"/>
        <v>1.0035337449999999</v>
      </c>
      <c r="O293" s="12">
        <f t="shared" ca="1" si="117"/>
        <v>1.017981078</v>
      </c>
      <c r="P293" s="17">
        <f t="shared" si="128"/>
        <v>0</v>
      </c>
      <c r="Q293" s="14">
        <f t="shared" ca="1" si="118"/>
        <v>17.981078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44774</v>
      </c>
      <c r="V293" s="3"/>
      <c r="W293" s="3"/>
      <c r="X293" s="126">
        <f>[2]Plan1!$A363</f>
        <v>47733</v>
      </c>
      <c r="Y293" s="118" t="str">
        <f>[2]Plan1!$C363</f>
        <v>Independência do Brasil</v>
      </c>
      <c r="Z293" s="109"/>
      <c r="AA293" s="1"/>
      <c r="AB293" s="3"/>
      <c r="AC293" s="107"/>
      <c r="AD293" s="107"/>
      <c r="AE293" s="107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00">
        <f t="shared" si="121"/>
        <v>44645</v>
      </c>
      <c r="B294" s="101">
        <f t="shared" ca="1" si="131"/>
        <v>1018.526124</v>
      </c>
      <c r="C294" s="7">
        <f t="shared" si="122"/>
        <v>1000</v>
      </c>
      <c r="D294" s="81">
        <f t="shared" si="123"/>
        <v>44643</v>
      </c>
      <c r="E294" s="13">
        <f ca="1">IF(D294&lt;$B$1,VLOOKUP(D294,[1]DI!$A$4:$B$15000,2,FALSE),0)</f>
        <v>0.11649999999999999</v>
      </c>
      <c r="F294" s="14">
        <f t="shared" ca="1" si="132"/>
        <v>1.0004373900000001</v>
      </c>
      <c r="G294" s="14">
        <f ca="1">(TRUNC(PRODUCT($F$12:$F293),16))</f>
        <v>1.06447109826757</v>
      </c>
      <c r="H294" s="14">
        <f t="shared" ca="1" si="133"/>
        <v>1.04890519315491</v>
      </c>
      <c r="I294" s="14">
        <f t="shared" ca="1" si="134"/>
        <v>1.01484014</v>
      </c>
      <c r="J294" s="13">
        <f t="shared" si="124"/>
        <v>2.5000000000000001E-2</v>
      </c>
      <c r="K294" s="29">
        <f t="shared" si="125"/>
        <v>44592</v>
      </c>
      <c r="L294" s="2">
        <f t="shared" si="126"/>
        <v>37</v>
      </c>
      <c r="M294" s="17">
        <f t="shared" si="127"/>
        <v>37</v>
      </c>
      <c r="N294" s="12">
        <f t="shared" si="116"/>
        <v>1.0036320830000001</v>
      </c>
      <c r="O294" s="12">
        <f t="shared" ca="1" si="117"/>
        <v>1.0185261240000001</v>
      </c>
      <c r="P294" s="17">
        <f t="shared" si="128"/>
        <v>0</v>
      </c>
      <c r="Q294" s="14">
        <f t="shared" ca="1" si="118"/>
        <v>18.526123999999999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44774</v>
      </c>
      <c r="V294" s="3"/>
      <c r="W294" s="3"/>
      <c r="X294" s="126">
        <f>[2]Plan1!$A364</f>
        <v>47768</v>
      </c>
      <c r="Y294" s="118" t="str">
        <f>[2]Plan1!$C364</f>
        <v>Nossa Sr.a Aparecida - Padroeira do Brasil</v>
      </c>
      <c r="Z294" s="109"/>
      <c r="AA294" s="1"/>
      <c r="AB294" s="3"/>
      <c r="AC294" s="107"/>
      <c r="AD294" s="107"/>
      <c r="AE294" s="107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00">
        <f t="shared" si="121"/>
        <v>44648</v>
      </c>
      <c r="B295" s="101">
        <f t="shared" ca="1" si="131"/>
        <v>1019.07147599</v>
      </c>
      <c r="C295" s="7">
        <f t="shared" si="122"/>
        <v>1000</v>
      </c>
      <c r="D295" s="81">
        <f t="shared" si="123"/>
        <v>44644</v>
      </c>
      <c r="E295" s="13">
        <f ca="1">IF(D295&lt;$B$1,VLOOKUP(D295,[1]DI!$A$4:$B$15000,2,FALSE),0)</f>
        <v>0.11649999999999999</v>
      </c>
      <c r="F295" s="14">
        <f t="shared" ca="1" si="132"/>
        <v>1.0004373900000001</v>
      </c>
      <c r="G295" s="14">
        <f ca="1">(TRUNC(PRODUCT($F$12:$F294),16))</f>
        <v>1.06493668728125</v>
      </c>
      <c r="H295" s="14">
        <f t="shared" ca="1" si="133"/>
        <v>1.04890519315491</v>
      </c>
      <c r="I295" s="14">
        <f t="shared" ca="1" si="134"/>
        <v>1.0152840299999999</v>
      </c>
      <c r="J295" s="13">
        <f t="shared" si="124"/>
        <v>2.5000000000000001E-2</v>
      </c>
      <c r="K295" s="29">
        <f t="shared" si="125"/>
        <v>44592</v>
      </c>
      <c r="L295" s="2">
        <f t="shared" si="126"/>
        <v>38</v>
      </c>
      <c r="M295" s="17">
        <f t="shared" si="127"/>
        <v>38</v>
      </c>
      <c r="N295" s="12">
        <f t="shared" si="116"/>
        <v>1.0037304300000001</v>
      </c>
      <c r="O295" s="12">
        <f t="shared" ca="1" si="117"/>
        <v>1.0190714759999999</v>
      </c>
      <c r="P295" s="17">
        <f t="shared" si="128"/>
        <v>0</v>
      </c>
      <c r="Q295" s="14">
        <f t="shared" ca="1" si="118"/>
        <v>19.07147599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44774</v>
      </c>
      <c r="V295" s="3"/>
      <c r="W295" s="3"/>
      <c r="X295" s="126">
        <f>[2]Plan1!$A365</f>
        <v>47789</v>
      </c>
      <c r="Y295" s="118" t="str">
        <f>[2]Plan1!$C365</f>
        <v>Finados</v>
      </c>
      <c r="Z295" s="109"/>
      <c r="AA295" s="1"/>
      <c r="AB295" s="3"/>
      <c r="AC295" s="107"/>
      <c r="AD295" s="107"/>
      <c r="AE295" s="107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00">
        <f t="shared" si="121"/>
        <v>44649</v>
      </c>
      <c r="B296" s="101">
        <f t="shared" ca="1" si="131"/>
        <v>1019.617107</v>
      </c>
      <c r="C296" s="7">
        <f t="shared" si="122"/>
        <v>1000</v>
      </c>
      <c r="D296" s="81">
        <f t="shared" si="123"/>
        <v>44645</v>
      </c>
      <c r="E296" s="13">
        <f ca="1">IF(D296&lt;$B$1,VLOOKUP(D296,[1]DI!$A$4:$B$15000,2,FALSE),0)</f>
        <v>0.11649999999999999</v>
      </c>
      <c r="F296" s="14">
        <f t="shared" ca="1" si="132"/>
        <v>1.0004373900000001</v>
      </c>
      <c r="G296" s="14">
        <f ca="1">(TRUNC(PRODUCT($F$12:$F295),16))</f>
        <v>1.0654024799388999</v>
      </c>
      <c r="H296" s="14">
        <f t="shared" ca="1" si="133"/>
        <v>1.04890519315491</v>
      </c>
      <c r="I296" s="14">
        <f t="shared" ca="1" si="134"/>
        <v>1.0157281</v>
      </c>
      <c r="J296" s="13">
        <f t="shared" si="124"/>
        <v>2.5000000000000001E-2</v>
      </c>
      <c r="K296" s="29">
        <f t="shared" si="125"/>
        <v>44592</v>
      </c>
      <c r="L296" s="2">
        <f t="shared" si="126"/>
        <v>39</v>
      </c>
      <c r="M296" s="17">
        <f t="shared" si="127"/>
        <v>39</v>
      </c>
      <c r="N296" s="12">
        <f t="shared" si="116"/>
        <v>1.003828787</v>
      </c>
      <c r="O296" s="12">
        <f t="shared" ca="1" si="117"/>
        <v>1.019617107</v>
      </c>
      <c r="P296" s="17">
        <f t="shared" si="128"/>
        <v>0</v>
      </c>
      <c r="Q296" s="14">
        <f t="shared" ca="1" si="118"/>
        <v>19.617107000000001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44774</v>
      </c>
      <c r="V296" s="3"/>
      <c r="W296" s="3"/>
      <c r="X296" s="126">
        <f>[2]Plan1!$A366</f>
        <v>47802</v>
      </c>
      <c r="Y296" s="118" t="str">
        <f>[2]Plan1!$C366</f>
        <v>Proclamação da República</v>
      </c>
      <c r="Z296" s="109"/>
      <c r="AA296" s="1"/>
      <c r="AB296" s="3"/>
      <c r="AC296" s="107"/>
      <c r="AD296" s="107"/>
      <c r="AE296" s="107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00">
        <f t="shared" si="121"/>
        <v>44650</v>
      </c>
      <c r="B297" s="101">
        <f t="shared" ca="1" si="131"/>
        <v>1020.163034</v>
      </c>
      <c r="C297" s="7">
        <f t="shared" si="122"/>
        <v>1000</v>
      </c>
      <c r="D297" s="81">
        <f t="shared" si="123"/>
        <v>44648</v>
      </c>
      <c r="E297" s="13">
        <f ca="1">IF(D297&lt;$B$1,VLOOKUP(D297,[1]DI!$A$4:$B$15000,2,FALSE),0)</f>
        <v>0.11649999999999999</v>
      </c>
      <c r="F297" s="14">
        <f t="shared" ca="1" si="132"/>
        <v>1.0004373900000001</v>
      </c>
      <c r="G297" s="14">
        <f ca="1">(TRUNC(PRODUCT($F$12:$F296),16))</f>
        <v>1.0658684763296</v>
      </c>
      <c r="H297" s="14">
        <f t="shared" ca="1" si="133"/>
        <v>1.04890519315491</v>
      </c>
      <c r="I297" s="14">
        <f t="shared" ca="1" si="134"/>
        <v>1.01617237</v>
      </c>
      <c r="J297" s="13">
        <f t="shared" si="124"/>
        <v>2.5000000000000001E-2</v>
      </c>
      <c r="K297" s="29">
        <f t="shared" si="125"/>
        <v>44592</v>
      </c>
      <c r="L297" s="2">
        <f t="shared" si="126"/>
        <v>40</v>
      </c>
      <c r="M297" s="17">
        <f t="shared" si="127"/>
        <v>40</v>
      </c>
      <c r="N297" s="12">
        <f t="shared" si="116"/>
        <v>1.003927153</v>
      </c>
      <c r="O297" s="12">
        <f t="shared" ca="1" si="117"/>
        <v>1.0201630340000001</v>
      </c>
      <c r="P297" s="17">
        <f t="shared" si="128"/>
        <v>0</v>
      </c>
      <c r="Q297" s="14">
        <f t="shared" ca="1" si="118"/>
        <v>20.163034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44774</v>
      </c>
      <c r="V297" s="3"/>
      <c r="W297" s="3"/>
      <c r="X297" s="126">
        <f>[2]Plan1!$A367</f>
        <v>47807</v>
      </c>
      <c r="Y297" s="118" t="str">
        <f>[2]Plan1!$C367</f>
        <v>Dia Nacional de Zumbi e da Consciência Negra</v>
      </c>
      <c r="Z297" s="109"/>
      <c r="AA297" s="1"/>
      <c r="AB297" s="3"/>
      <c r="AC297" s="107"/>
      <c r="AD297" s="107"/>
      <c r="AE297" s="107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00">
        <f t="shared" si="121"/>
        <v>44651</v>
      </c>
      <c r="B298" s="101">
        <f t="shared" ca="1" si="131"/>
        <v>1020.709252</v>
      </c>
      <c r="C298" s="7">
        <f t="shared" si="122"/>
        <v>1000</v>
      </c>
      <c r="D298" s="81">
        <f t="shared" si="123"/>
        <v>44649</v>
      </c>
      <c r="E298" s="13">
        <f ca="1">IF(D298&lt;$B$1,VLOOKUP(D298,[1]DI!$A$4:$B$15000,2,FALSE),0)</f>
        <v>0.11649999999999999</v>
      </c>
      <c r="F298" s="14">
        <f t="shared" ca="1" si="132"/>
        <v>1.0004373900000001</v>
      </c>
      <c r="G298" s="14">
        <f ca="1">(TRUNC(PRODUCT($F$12:$F297),16))</f>
        <v>1.0663346765424599</v>
      </c>
      <c r="H298" s="14">
        <f t="shared" ca="1" si="133"/>
        <v>1.04890519315491</v>
      </c>
      <c r="I298" s="14">
        <f t="shared" ca="1" si="134"/>
        <v>1.01661683</v>
      </c>
      <c r="J298" s="13">
        <f t="shared" si="124"/>
        <v>2.5000000000000001E-2</v>
      </c>
      <c r="K298" s="29">
        <f t="shared" si="125"/>
        <v>44592</v>
      </c>
      <c r="L298" s="2">
        <f t="shared" si="126"/>
        <v>41</v>
      </c>
      <c r="M298" s="17">
        <f t="shared" si="127"/>
        <v>41</v>
      </c>
      <c r="N298" s="12">
        <f t="shared" si="116"/>
        <v>1.0040255300000001</v>
      </c>
      <c r="O298" s="12">
        <f t="shared" ca="1" si="117"/>
        <v>1.0207092520000001</v>
      </c>
      <c r="P298" s="17">
        <f t="shared" si="128"/>
        <v>0</v>
      </c>
      <c r="Q298" s="14">
        <f t="shared" ca="1" si="118"/>
        <v>20.709251999999999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44774</v>
      </c>
      <c r="V298" s="3"/>
      <c r="W298" s="3"/>
      <c r="X298" s="126">
        <f>[2]Plan1!$A368</f>
        <v>47842</v>
      </c>
      <c r="Y298" s="118" t="str">
        <f>[2]Plan1!$C368</f>
        <v>Natal</v>
      </c>
      <c r="Z298" s="109"/>
      <c r="AA298" s="1"/>
      <c r="AB298" s="3"/>
      <c r="AC298" s="107"/>
      <c r="AD298" s="107"/>
      <c r="AE298" s="107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00">
        <f t="shared" si="121"/>
        <v>44652</v>
      </c>
      <c r="B299" s="101">
        <f t="shared" ca="1" si="131"/>
        <v>1021.255765</v>
      </c>
      <c r="C299" s="7">
        <f t="shared" si="122"/>
        <v>1000</v>
      </c>
      <c r="D299" s="81">
        <f t="shared" si="123"/>
        <v>44650</v>
      </c>
      <c r="E299" s="13">
        <f ca="1">IF(D299&lt;$B$1,VLOOKUP(D299,[1]DI!$A$4:$B$15000,2,FALSE),0)</f>
        <v>0.11649999999999999</v>
      </c>
      <c r="F299" s="14">
        <f t="shared" ca="1" si="132"/>
        <v>1.0004373900000001</v>
      </c>
      <c r="G299" s="14">
        <f ca="1">(TRUNC(PRODUCT($F$12:$F298),16))</f>
        <v>1.0668010806666299</v>
      </c>
      <c r="H299" s="14">
        <f t="shared" ca="1" si="133"/>
        <v>1.04890519315491</v>
      </c>
      <c r="I299" s="14">
        <f t="shared" ca="1" si="134"/>
        <v>1.0170614899999999</v>
      </c>
      <c r="J299" s="13">
        <f t="shared" si="124"/>
        <v>2.5000000000000001E-2</v>
      </c>
      <c r="K299" s="29">
        <f t="shared" si="125"/>
        <v>44592</v>
      </c>
      <c r="L299" s="2">
        <f t="shared" si="126"/>
        <v>42</v>
      </c>
      <c r="M299" s="17">
        <f t="shared" si="127"/>
        <v>42</v>
      </c>
      <c r="N299" s="12">
        <f t="shared" si="116"/>
        <v>1.0041239150000001</v>
      </c>
      <c r="O299" s="12">
        <f t="shared" ca="1" si="117"/>
        <v>1.021255765</v>
      </c>
      <c r="P299" s="17">
        <f t="shared" si="128"/>
        <v>0</v>
      </c>
      <c r="Q299" s="14">
        <f t="shared" ca="1" si="118"/>
        <v>21.255765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44774</v>
      </c>
      <c r="V299" s="3"/>
      <c r="W299" s="3"/>
      <c r="X299" s="126">
        <f>[2]Plan1!$A369</f>
        <v>47849</v>
      </c>
      <c r="Y299" s="118" t="str">
        <f>[2]Plan1!$C369</f>
        <v>Confraternização Universal</v>
      </c>
      <c r="Z299" s="109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00">
        <f t="shared" si="121"/>
        <v>44655</v>
      </c>
      <c r="B300" s="101">
        <f t="shared" ca="1" si="131"/>
        <v>1021.802568</v>
      </c>
      <c r="C300" s="7">
        <f t="shared" si="122"/>
        <v>1000</v>
      </c>
      <c r="D300" s="81">
        <f t="shared" si="123"/>
        <v>44651</v>
      </c>
      <c r="E300" s="13">
        <f ca="1">IF(D300&lt;$B$1,VLOOKUP(D300,[1]DI!$A$4:$B$15000,2,FALSE),0)</f>
        <v>0.11649999999999999</v>
      </c>
      <c r="F300" s="14">
        <f t="shared" ca="1" si="132"/>
        <v>1.0004373900000001</v>
      </c>
      <c r="G300" s="14">
        <f ca="1">(TRUNC(PRODUCT($F$12:$F299),16))</f>
        <v>1.0672676887913</v>
      </c>
      <c r="H300" s="14">
        <f t="shared" ca="1" si="133"/>
        <v>1.04890519315491</v>
      </c>
      <c r="I300" s="14">
        <f t="shared" ca="1" si="134"/>
        <v>1.01750634</v>
      </c>
      <c r="J300" s="13">
        <f t="shared" si="124"/>
        <v>2.5000000000000001E-2</v>
      </c>
      <c r="K300" s="29">
        <f t="shared" si="125"/>
        <v>44592</v>
      </c>
      <c r="L300" s="2">
        <f t="shared" si="126"/>
        <v>43</v>
      </c>
      <c r="M300" s="17">
        <f t="shared" si="127"/>
        <v>43</v>
      </c>
      <c r="N300" s="12">
        <f t="shared" si="116"/>
        <v>1.0042223109999999</v>
      </c>
      <c r="O300" s="12">
        <f t="shared" ca="1" si="117"/>
        <v>1.021802568</v>
      </c>
      <c r="P300" s="17">
        <f t="shared" si="128"/>
        <v>0</v>
      </c>
      <c r="Q300" s="14">
        <f t="shared" ca="1" si="118"/>
        <v>21.802568000000001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44774</v>
      </c>
      <c r="V300" s="3"/>
      <c r="W300" s="3"/>
      <c r="X300" s="126">
        <f>[2]Plan1!$A370</f>
        <v>47903</v>
      </c>
      <c r="Y300" s="118" t="str">
        <f>[2]Plan1!$C370</f>
        <v>Carnaval</v>
      </c>
      <c r="Z300" s="109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00">
        <f t="shared" si="121"/>
        <v>44656</v>
      </c>
      <c r="B301" s="101">
        <f t="shared" ca="1" si="131"/>
        <v>1022.3496689999999</v>
      </c>
      <c r="C301" s="7">
        <f t="shared" si="122"/>
        <v>1000</v>
      </c>
      <c r="D301" s="81">
        <f t="shared" si="123"/>
        <v>44652</v>
      </c>
      <c r="E301" s="13">
        <f ca="1">IF(D301&lt;$B$1,VLOOKUP(D301,[1]DI!$A$4:$B$15000,2,FALSE),0)</f>
        <v>0.11649999999999999</v>
      </c>
      <c r="F301" s="14">
        <f t="shared" ca="1" si="132"/>
        <v>1.0004373900000001</v>
      </c>
      <c r="G301" s="14">
        <f ca="1">(TRUNC(PRODUCT($F$12:$F300),16))</f>
        <v>1.0677345010057</v>
      </c>
      <c r="H301" s="14">
        <f t="shared" ca="1" si="133"/>
        <v>1.04890519315491</v>
      </c>
      <c r="I301" s="14">
        <f t="shared" ca="1" si="134"/>
        <v>1.0179513899999999</v>
      </c>
      <c r="J301" s="13">
        <f t="shared" si="124"/>
        <v>2.5000000000000001E-2</v>
      </c>
      <c r="K301" s="29">
        <f t="shared" si="125"/>
        <v>44592</v>
      </c>
      <c r="L301" s="2">
        <f t="shared" si="126"/>
        <v>44</v>
      </c>
      <c r="M301" s="17">
        <f t="shared" si="127"/>
        <v>44</v>
      </c>
      <c r="N301" s="12">
        <f t="shared" si="116"/>
        <v>1.0043207160000001</v>
      </c>
      <c r="O301" s="12">
        <f t="shared" ca="1" si="117"/>
        <v>1.022349669</v>
      </c>
      <c r="P301" s="17">
        <f t="shared" si="128"/>
        <v>0</v>
      </c>
      <c r="Q301" s="14">
        <f t="shared" ca="1" si="118"/>
        <v>22.349668999999999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44774</v>
      </c>
      <c r="V301" s="3"/>
      <c r="W301" s="3"/>
      <c r="X301" s="126">
        <f>[2]Plan1!$A371</f>
        <v>47904</v>
      </c>
      <c r="Y301" s="118" t="str">
        <f>[2]Plan1!$C371</f>
        <v>Carnaval</v>
      </c>
      <c r="Z301" s="109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00">
        <f t="shared" si="121"/>
        <v>44657</v>
      </c>
      <c r="B302" s="101">
        <f t="shared" ca="1" si="131"/>
        <v>1022.897058</v>
      </c>
      <c r="C302" s="7">
        <f t="shared" si="122"/>
        <v>1000</v>
      </c>
      <c r="D302" s="81">
        <f t="shared" si="123"/>
        <v>44655</v>
      </c>
      <c r="E302" s="13">
        <f ca="1">IF(D302&lt;$B$1,VLOOKUP(D302,[1]DI!$A$4:$B$15000,2,FALSE),0)</f>
        <v>0.11649999999999999</v>
      </c>
      <c r="F302" s="14">
        <f t="shared" ca="1" si="132"/>
        <v>1.0004373900000001</v>
      </c>
      <c r="G302" s="14">
        <f ca="1">(TRUNC(PRODUCT($F$12:$F301),16))</f>
        <v>1.0682015173991</v>
      </c>
      <c r="H302" s="14">
        <f t="shared" ca="1" si="133"/>
        <v>1.04890519315491</v>
      </c>
      <c r="I302" s="14">
        <f t="shared" ca="1" si="134"/>
        <v>1.01839663</v>
      </c>
      <c r="J302" s="13">
        <f t="shared" si="124"/>
        <v>2.5000000000000001E-2</v>
      </c>
      <c r="K302" s="29">
        <f t="shared" si="125"/>
        <v>44592</v>
      </c>
      <c r="L302" s="2">
        <f t="shared" si="126"/>
        <v>45</v>
      </c>
      <c r="M302" s="17">
        <f t="shared" si="127"/>
        <v>45</v>
      </c>
      <c r="N302" s="12">
        <f t="shared" si="116"/>
        <v>1.0044191309999999</v>
      </c>
      <c r="O302" s="12">
        <f t="shared" ca="1" si="117"/>
        <v>1.0228970580000001</v>
      </c>
      <c r="P302" s="17">
        <f t="shared" si="128"/>
        <v>0</v>
      </c>
      <c r="Q302" s="14">
        <f t="shared" ca="1" si="118"/>
        <v>22.897058000000001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44774</v>
      </c>
      <c r="V302" s="3"/>
      <c r="W302" s="3"/>
      <c r="X302" s="126">
        <f>[2]Plan1!$A372</f>
        <v>47949</v>
      </c>
      <c r="Y302" s="118" t="str">
        <f>[2]Plan1!$C372</f>
        <v>Paixão de Cristo</v>
      </c>
      <c r="Z302" s="127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00">
        <f t="shared" si="121"/>
        <v>44658</v>
      </c>
      <c r="B303" s="101">
        <f t="shared" ca="1" si="131"/>
        <v>1023.44474499</v>
      </c>
      <c r="C303" s="7">
        <f t="shared" si="122"/>
        <v>1000</v>
      </c>
      <c r="D303" s="81">
        <f t="shared" si="123"/>
        <v>44656</v>
      </c>
      <c r="E303" s="13">
        <f ca="1">IF(D303&lt;$B$1,VLOOKUP(D303,[1]DI!$A$4:$B$15000,2,FALSE),0)</f>
        <v>0.11649999999999999</v>
      </c>
      <c r="F303" s="14">
        <f t="shared" ca="1" si="132"/>
        <v>1.0004373900000001</v>
      </c>
      <c r="G303" s="14">
        <f ca="1">(TRUNC(PRODUCT($F$12:$F302),16))</f>
        <v>1.06866873806079</v>
      </c>
      <c r="H303" s="14">
        <f t="shared" ca="1" si="133"/>
        <v>1.04890519315491</v>
      </c>
      <c r="I303" s="14">
        <f t="shared" ca="1" si="134"/>
        <v>1.01884207</v>
      </c>
      <c r="J303" s="13">
        <f t="shared" si="124"/>
        <v>2.5000000000000001E-2</v>
      </c>
      <c r="K303" s="29">
        <f t="shared" si="125"/>
        <v>44592</v>
      </c>
      <c r="L303" s="2">
        <f t="shared" si="126"/>
        <v>46</v>
      </c>
      <c r="M303" s="17">
        <f t="shared" si="127"/>
        <v>46</v>
      </c>
      <c r="N303" s="12">
        <f t="shared" si="116"/>
        <v>1.0045175550000001</v>
      </c>
      <c r="O303" s="12">
        <f t="shared" ca="1" si="117"/>
        <v>1.0234447449999999</v>
      </c>
      <c r="P303" s="17">
        <f t="shared" si="128"/>
        <v>0</v>
      </c>
      <c r="Q303" s="14">
        <f t="shared" ca="1" si="118"/>
        <v>23.44474499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44774</v>
      </c>
      <c r="V303" s="3"/>
      <c r="W303" s="3"/>
      <c r="X303" s="126">
        <f>[2]Plan1!$A373</f>
        <v>47959</v>
      </c>
      <c r="Y303" s="118" t="str">
        <f>[2]Plan1!$C373</f>
        <v>Tiradentes</v>
      </c>
      <c r="Z303" s="109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00">
        <f t="shared" si="121"/>
        <v>44659</v>
      </c>
      <c r="B304" s="101">
        <f t="shared" ca="1" si="131"/>
        <v>1023.99272099</v>
      </c>
      <c r="C304" s="7">
        <f t="shared" si="122"/>
        <v>1000</v>
      </c>
      <c r="D304" s="81">
        <f t="shared" si="123"/>
        <v>44657</v>
      </c>
      <c r="E304" s="13">
        <f ca="1">IF(D304&lt;$B$1,VLOOKUP(D304,[1]DI!$A$4:$B$15000,2,FALSE),0)</f>
        <v>0.11649999999999999</v>
      </c>
      <c r="F304" s="14">
        <f t="shared" ca="1" si="132"/>
        <v>1.0004373900000001</v>
      </c>
      <c r="G304" s="14">
        <f ca="1">(TRUNC(PRODUCT($F$12:$F303),16))</f>
        <v>1.0691361630801399</v>
      </c>
      <c r="H304" s="14">
        <f t="shared" ca="1" si="133"/>
        <v>1.04890519315491</v>
      </c>
      <c r="I304" s="14">
        <f t="shared" ca="1" si="134"/>
        <v>1.0192877</v>
      </c>
      <c r="J304" s="13">
        <f t="shared" si="124"/>
        <v>2.5000000000000001E-2</v>
      </c>
      <c r="K304" s="29">
        <f t="shared" si="125"/>
        <v>44592</v>
      </c>
      <c r="L304" s="2">
        <f t="shared" si="126"/>
        <v>47</v>
      </c>
      <c r="M304" s="17">
        <f t="shared" si="127"/>
        <v>47</v>
      </c>
      <c r="N304" s="12">
        <f t="shared" si="116"/>
        <v>1.0046159889999999</v>
      </c>
      <c r="O304" s="12">
        <f t="shared" ca="1" si="117"/>
        <v>1.0239927209999999</v>
      </c>
      <c r="P304" s="17">
        <f t="shared" si="128"/>
        <v>0</v>
      </c>
      <c r="Q304" s="14">
        <f t="shared" ca="1" si="118"/>
        <v>23.992720989999999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44774</v>
      </c>
      <c r="V304" s="3"/>
      <c r="W304" s="3"/>
      <c r="X304" s="126">
        <f>[2]Plan1!$A374</f>
        <v>47969</v>
      </c>
      <c r="Y304" s="118" t="str">
        <f>[2]Plan1!$C374</f>
        <v>Dia do Trabalho</v>
      </c>
      <c r="Z304" s="109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00">
        <f t="shared" si="121"/>
        <v>44662</v>
      </c>
      <c r="B305" s="101">
        <f t="shared" ca="1" si="131"/>
        <v>1024.5409950000001</v>
      </c>
      <c r="C305" s="7">
        <f t="shared" si="122"/>
        <v>1000</v>
      </c>
      <c r="D305" s="81">
        <f t="shared" si="123"/>
        <v>44658</v>
      </c>
      <c r="E305" s="13">
        <f ca="1">IF(D305&lt;$B$1,VLOOKUP(D305,[1]DI!$A$4:$B$15000,2,FALSE),0)</f>
        <v>0.11649999999999999</v>
      </c>
      <c r="F305" s="14">
        <f t="shared" ca="1" si="132"/>
        <v>1.0004373900000001</v>
      </c>
      <c r="G305" s="14">
        <f ca="1">(TRUNC(PRODUCT($F$12:$F304),16))</f>
        <v>1.0696037925465001</v>
      </c>
      <c r="H305" s="14">
        <f t="shared" ca="1" si="133"/>
        <v>1.04890519315491</v>
      </c>
      <c r="I305" s="14">
        <f t="shared" ca="1" si="134"/>
        <v>1.0197335300000001</v>
      </c>
      <c r="J305" s="13">
        <f t="shared" si="124"/>
        <v>2.5000000000000001E-2</v>
      </c>
      <c r="K305" s="29">
        <f t="shared" si="125"/>
        <v>44592</v>
      </c>
      <c r="L305" s="2">
        <f t="shared" si="126"/>
        <v>48</v>
      </c>
      <c r="M305" s="17">
        <f t="shared" si="127"/>
        <v>48</v>
      </c>
      <c r="N305" s="12">
        <f t="shared" si="116"/>
        <v>1.004714433</v>
      </c>
      <c r="O305" s="12">
        <f t="shared" ca="1" si="117"/>
        <v>1.024540995</v>
      </c>
      <c r="P305" s="17">
        <f t="shared" si="128"/>
        <v>0</v>
      </c>
      <c r="Q305" s="14">
        <f t="shared" ca="1" si="118"/>
        <v>24.540994999999999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44774</v>
      </c>
      <c r="V305" s="3"/>
      <c r="W305" s="3"/>
      <c r="X305" s="126">
        <f>[2]Plan1!$A375</f>
        <v>48011</v>
      </c>
      <c r="Y305" s="118" t="str">
        <f>[2]Plan1!$C375</f>
        <v>Corpus Christi</v>
      </c>
      <c r="Z305" s="127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00">
        <f t="shared" si="121"/>
        <v>44663</v>
      </c>
      <c r="B306" s="101">
        <f t="shared" ca="1" si="131"/>
        <v>1025.08955799</v>
      </c>
      <c r="C306" s="7">
        <f t="shared" si="122"/>
        <v>1000</v>
      </c>
      <c r="D306" s="81">
        <f t="shared" si="123"/>
        <v>44659</v>
      </c>
      <c r="E306" s="13">
        <f ca="1">IF(D306&lt;$B$1,VLOOKUP(D306,[1]DI!$A$4:$B$15000,2,FALSE),0)</f>
        <v>0.11649999999999999</v>
      </c>
      <c r="F306" s="14">
        <f t="shared" ca="1" si="132"/>
        <v>1.0004373900000001</v>
      </c>
      <c r="G306" s="14">
        <f ca="1">(TRUNC(PRODUCT($F$12:$F305),16))</f>
        <v>1.07007162654933</v>
      </c>
      <c r="H306" s="14">
        <f t="shared" ca="1" si="133"/>
        <v>1.04890519315491</v>
      </c>
      <c r="I306" s="14">
        <f t="shared" ca="1" si="134"/>
        <v>1.0201795499999999</v>
      </c>
      <c r="J306" s="13">
        <f t="shared" si="124"/>
        <v>2.5000000000000001E-2</v>
      </c>
      <c r="K306" s="29">
        <f t="shared" si="125"/>
        <v>44592</v>
      </c>
      <c r="L306" s="2">
        <f t="shared" si="126"/>
        <v>49</v>
      </c>
      <c r="M306" s="17">
        <f t="shared" si="127"/>
        <v>49</v>
      </c>
      <c r="N306" s="12">
        <f t="shared" si="116"/>
        <v>1.0048128860000001</v>
      </c>
      <c r="O306" s="12">
        <f t="shared" ca="1" si="117"/>
        <v>1.0250895579999999</v>
      </c>
      <c r="P306" s="17">
        <f t="shared" si="128"/>
        <v>0</v>
      </c>
      <c r="Q306" s="14">
        <f t="shared" ca="1" si="118"/>
        <v>25.089557989999999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44774</v>
      </c>
      <c r="V306" s="3"/>
      <c r="W306" s="3"/>
      <c r="X306" s="126">
        <f>[2]Plan1!$A376</f>
        <v>48098</v>
      </c>
      <c r="Y306" s="118" t="str">
        <f>[2]Plan1!$C376</f>
        <v>Independência do Brasil</v>
      </c>
      <c r="Z306" s="109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00">
        <f t="shared" si="121"/>
        <v>44664</v>
      </c>
      <c r="B307" s="101">
        <f t="shared" ca="1" si="131"/>
        <v>1025.6384189999999</v>
      </c>
      <c r="C307" s="7">
        <f t="shared" si="122"/>
        <v>1000</v>
      </c>
      <c r="D307" s="81">
        <f t="shared" si="123"/>
        <v>44662</v>
      </c>
      <c r="E307" s="13">
        <f ca="1">IF(D307&lt;$B$1,VLOOKUP(D307,[1]DI!$A$4:$B$15000,2,FALSE),0)</f>
        <v>0.11649999999999999</v>
      </c>
      <c r="F307" s="14">
        <f t="shared" ca="1" si="132"/>
        <v>1.0004373900000001</v>
      </c>
      <c r="G307" s="14">
        <f ca="1">(TRUNC(PRODUCT($F$12:$F306),16))</f>
        <v>1.0705396651780601</v>
      </c>
      <c r="H307" s="14">
        <f t="shared" ca="1" si="133"/>
        <v>1.04890519315491</v>
      </c>
      <c r="I307" s="14">
        <f t="shared" ca="1" si="134"/>
        <v>1.0206257700000001</v>
      </c>
      <c r="J307" s="13">
        <f t="shared" si="124"/>
        <v>2.5000000000000001E-2</v>
      </c>
      <c r="K307" s="29">
        <f t="shared" si="125"/>
        <v>44592</v>
      </c>
      <c r="L307" s="2">
        <f t="shared" si="126"/>
        <v>50</v>
      </c>
      <c r="M307" s="17">
        <f t="shared" si="127"/>
        <v>50</v>
      </c>
      <c r="N307" s="12">
        <f t="shared" si="116"/>
        <v>1.0049113489999999</v>
      </c>
      <c r="O307" s="12">
        <f t="shared" ca="1" si="117"/>
        <v>1.0256384190000001</v>
      </c>
      <c r="P307" s="17">
        <f t="shared" si="128"/>
        <v>0</v>
      </c>
      <c r="Q307" s="14">
        <f t="shared" ca="1" si="118"/>
        <v>25.638418999999999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44774</v>
      </c>
      <c r="V307" s="3"/>
      <c r="W307" s="3"/>
      <c r="X307" s="126">
        <f>[2]Plan1!$A377</f>
        <v>48133</v>
      </c>
      <c r="Y307" s="118" t="str">
        <f>[2]Plan1!$C377</f>
        <v>Nossa Sr.a Aparecida - Padroeira do Brasil</v>
      </c>
      <c r="Z307" s="109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00">
        <f t="shared" si="121"/>
        <v>44665</v>
      </c>
      <c r="B308" s="101">
        <f t="shared" ca="1" si="131"/>
        <v>1026.1875700000001</v>
      </c>
      <c r="C308" s="7">
        <f t="shared" si="122"/>
        <v>1000</v>
      </c>
      <c r="D308" s="81">
        <f t="shared" si="123"/>
        <v>44663</v>
      </c>
      <c r="E308" s="13">
        <f ca="1">IF(D308&lt;$B$1,VLOOKUP(D308,[1]DI!$A$4:$B$15000,2,FALSE),0)</f>
        <v>0.11649999999999999</v>
      </c>
      <c r="F308" s="14">
        <f t="shared" ca="1" si="132"/>
        <v>1.0004373900000001</v>
      </c>
      <c r="G308" s="14">
        <f ca="1">(TRUNC(PRODUCT($F$12:$F307),16))</f>
        <v>1.0710079085222199</v>
      </c>
      <c r="H308" s="14">
        <f t="shared" ca="1" si="133"/>
        <v>1.04890519315491</v>
      </c>
      <c r="I308" s="14">
        <f t="shared" ca="1" si="134"/>
        <v>1.02107218</v>
      </c>
      <c r="J308" s="13">
        <f t="shared" si="124"/>
        <v>2.5000000000000001E-2</v>
      </c>
      <c r="K308" s="29">
        <f t="shared" si="125"/>
        <v>44592</v>
      </c>
      <c r="L308" s="2">
        <f t="shared" si="126"/>
        <v>51</v>
      </c>
      <c r="M308" s="17">
        <f t="shared" si="127"/>
        <v>51</v>
      </c>
      <c r="N308" s="12">
        <f t="shared" si="116"/>
        <v>1.0050098220000001</v>
      </c>
      <c r="O308" s="12">
        <f t="shared" ca="1" si="117"/>
        <v>1.02618757</v>
      </c>
      <c r="P308" s="17">
        <f t="shared" si="128"/>
        <v>0</v>
      </c>
      <c r="Q308" s="14">
        <f t="shared" ca="1" si="118"/>
        <v>26.187570000000001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44774</v>
      </c>
      <c r="V308" s="3"/>
      <c r="W308" s="3"/>
      <c r="X308" s="126">
        <f>[2]Plan1!$A378</f>
        <v>48154</v>
      </c>
      <c r="Y308" s="118" t="str">
        <f>[2]Plan1!$C378</f>
        <v>Finados</v>
      </c>
      <c r="Z308" s="109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00">
        <f t="shared" si="121"/>
        <v>44669</v>
      </c>
      <c r="B309" s="101">
        <f t="shared" ca="1" si="131"/>
        <v>1026.7370080000001</v>
      </c>
      <c r="C309" s="7">
        <f t="shared" si="122"/>
        <v>1000</v>
      </c>
      <c r="D309" s="81">
        <f t="shared" si="123"/>
        <v>44664</v>
      </c>
      <c r="E309" s="13">
        <f ca="1">IF(D309&lt;$B$1,VLOOKUP(D309,[1]DI!$A$4:$B$15000,2,FALSE),0)</f>
        <v>0.11649999999999999</v>
      </c>
      <c r="F309" s="14">
        <f t="shared" ca="1" si="132"/>
        <v>1.0004373900000001</v>
      </c>
      <c r="G309" s="14">
        <f ca="1">(TRUNC(PRODUCT($F$12:$F308),16))</f>
        <v>1.0714763566713199</v>
      </c>
      <c r="H309" s="14">
        <f t="shared" ca="1" si="133"/>
        <v>1.04890519315491</v>
      </c>
      <c r="I309" s="14">
        <f t="shared" ca="1" si="134"/>
        <v>1.0215187800000001</v>
      </c>
      <c r="J309" s="13">
        <f t="shared" si="124"/>
        <v>2.5000000000000001E-2</v>
      </c>
      <c r="K309" s="29">
        <f t="shared" si="125"/>
        <v>44592</v>
      </c>
      <c r="L309" s="2">
        <f t="shared" si="126"/>
        <v>52</v>
      </c>
      <c r="M309" s="17">
        <f t="shared" si="127"/>
        <v>52</v>
      </c>
      <c r="N309" s="12">
        <f t="shared" si="116"/>
        <v>1.005108304</v>
      </c>
      <c r="O309" s="12">
        <f t="shared" ca="1" si="117"/>
        <v>1.026737008</v>
      </c>
      <c r="P309" s="17">
        <f t="shared" si="128"/>
        <v>0</v>
      </c>
      <c r="Q309" s="14">
        <f t="shared" ca="1" si="118"/>
        <v>26.737007999999999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44774</v>
      </c>
      <c r="V309" s="3"/>
      <c r="W309" s="3"/>
      <c r="X309" s="126">
        <f>[2]Plan1!$A379</f>
        <v>48167</v>
      </c>
      <c r="Y309" s="118" t="str">
        <f>[2]Plan1!$C379</f>
        <v>Proclamação da República</v>
      </c>
      <c r="Z309" s="109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00">
        <f t="shared" si="121"/>
        <v>44670</v>
      </c>
      <c r="B310" s="101">
        <f t="shared" ca="1" si="131"/>
        <v>1027.286756</v>
      </c>
      <c r="C310" s="7">
        <f t="shared" si="122"/>
        <v>1000</v>
      </c>
      <c r="D310" s="81">
        <f t="shared" si="123"/>
        <v>44665</v>
      </c>
      <c r="E310" s="13">
        <f ca="1">IF(D310&lt;$B$1,VLOOKUP(D310,[1]DI!$A$4:$B$15000,2,FALSE),0)</f>
        <v>0.11649999999999999</v>
      </c>
      <c r="F310" s="14">
        <f t="shared" ca="1" si="132"/>
        <v>1.0004373900000001</v>
      </c>
      <c r="G310" s="14">
        <f ca="1">(TRUNC(PRODUCT($F$12:$F309),16))</f>
        <v>1.0719450097149701</v>
      </c>
      <c r="H310" s="14">
        <f t="shared" ca="1" si="133"/>
        <v>1.04890519315491</v>
      </c>
      <c r="I310" s="14">
        <f t="shared" ca="1" si="134"/>
        <v>1.02196559</v>
      </c>
      <c r="J310" s="13">
        <f t="shared" si="124"/>
        <v>2.5000000000000001E-2</v>
      </c>
      <c r="K310" s="29">
        <f t="shared" si="125"/>
        <v>44592</v>
      </c>
      <c r="L310" s="2">
        <f t="shared" si="126"/>
        <v>53</v>
      </c>
      <c r="M310" s="17">
        <f t="shared" si="127"/>
        <v>53</v>
      </c>
      <c r="N310" s="12">
        <f t="shared" si="116"/>
        <v>1.005206796</v>
      </c>
      <c r="O310" s="12">
        <f t="shared" ca="1" si="117"/>
        <v>1.0272867560000001</v>
      </c>
      <c r="P310" s="17">
        <f t="shared" si="128"/>
        <v>0</v>
      </c>
      <c r="Q310" s="14">
        <f t="shared" ca="1" si="118"/>
        <v>27.286756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44774</v>
      </c>
      <c r="V310" s="3"/>
      <c r="W310" s="3"/>
      <c r="X310" s="126">
        <f>[2]Plan1!$A380</f>
        <v>48172</v>
      </c>
      <c r="Y310" s="118" t="str">
        <f>[2]Plan1!$C380</f>
        <v>Dia Nacional de Zumbi e da Consciência Negra</v>
      </c>
      <c r="Z310" s="109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00">
        <f t="shared" si="121"/>
        <v>44671</v>
      </c>
      <c r="B311" s="101">
        <f t="shared" ca="1" si="131"/>
        <v>1027.8367829900001</v>
      </c>
      <c r="C311" s="7">
        <f t="shared" si="122"/>
        <v>1000</v>
      </c>
      <c r="D311" s="81">
        <f t="shared" si="123"/>
        <v>44669</v>
      </c>
      <c r="E311" s="13">
        <f ca="1">IF(D311&lt;$B$1,VLOOKUP(D311,[1]DI!$A$4:$B$15000,2,FALSE),0)</f>
        <v>0.11649999999999999</v>
      </c>
      <c r="F311" s="14">
        <f t="shared" ca="1" si="132"/>
        <v>1.0004373900000001</v>
      </c>
      <c r="G311" s="14">
        <f ca="1">(TRUNC(PRODUCT($F$12:$F310),16))</f>
        <v>1.0724138677427699</v>
      </c>
      <c r="H311" s="14">
        <f t="shared" ca="1" si="133"/>
        <v>1.04890519315491</v>
      </c>
      <c r="I311" s="14">
        <f t="shared" ca="1" si="134"/>
        <v>1.0224125799999999</v>
      </c>
      <c r="J311" s="13">
        <f t="shared" si="124"/>
        <v>2.5000000000000001E-2</v>
      </c>
      <c r="K311" s="29">
        <f t="shared" si="125"/>
        <v>44592</v>
      </c>
      <c r="L311" s="2">
        <f t="shared" si="126"/>
        <v>54</v>
      </c>
      <c r="M311" s="17">
        <f t="shared" si="127"/>
        <v>54</v>
      </c>
      <c r="N311" s="12">
        <f t="shared" si="116"/>
        <v>1.0053052979999999</v>
      </c>
      <c r="O311" s="12">
        <f t="shared" ca="1" si="117"/>
        <v>1.0278367829999999</v>
      </c>
      <c r="P311" s="17">
        <f t="shared" si="128"/>
        <v>0</v>
      </c>
      <c r="Q311" s="14">
        <f t="shared" ca="1" si="118"/>
        <v>27.83678299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44774</v>
      </c>
      <c r="V311" s="3"/>
      <c r="W311" s="3"/>
      <c r="X311" s="126">
        <f>[2]Plan1!$A381</f>
        <v>48207</v>
      </c>
      <c r="Y311" s="118" t="str">
        <f>[2]Plan1!$C381</f>
        <v>Natal</v>
      </c>
      <c r="Z311" s="109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00">
        <f t="shared" si="121"/>
        <v>44673</v>
      </c>
      <c r="B312" s="101">
        <f t="shared" ca="1" si="131"/>
        <v>1028.387119</v>
      </c>
      <c r="C312" s="7">
        <f t="shared" si="122"/>
        <v>1000</v>
      </c>
      <c r="D312" s="81">
        <f t="shared" si="123"/>
        <v>44670</v>
      </c>
      <c r="E312" s="13">
        <f ca="1">IF(D312&lt;$B$1,VLOOKUP(D312,[1]DI!$A$4:$B$15000,2,FALSE),0)</f>
        <v>0.11649999999999999</v>
      </c>
      <c r="F312" s="14">
        <f t="shared" ca="1" si="132"/>
        <v>1.0004373900000001</v>
      </c>
      <c r="G312" s="14">
        <f ca="1">(TRUNC(PRODUCT($F$12:$F311),16))</f>
        <v>1.0728829308443799</v>
      </c>
      <c r="H312" s="14">
        <f t="shared" ca="1" si="133"/>
        <v>1.04890519315491</v>
      </c>
      <c r="I312" s="14">
        <f t="shared" ca="1" si="134"/>
        <v>1.0228597800000001</v>
      </c>
      <c r="J312" s="13">
        <f t="shared" si="124"/>
        <v>2.5000000000000001E-2</v>
      </c>
      <c r="K312" s="29">
        <f t="shared" si="125"/>
        <v>44592</v>
      </c>
      <c r="L312" s="2">
        <f t="shared" si="126"/>
        <v>55</v>
      </c>
      <c r="M312" s="17">
        <f t="shared" si="127"/>
        <v>55</v>
      </c>
      <c r="N312" s="12">
        <f t="shared" si="116"/>
        <v>1.0054038089999999</v>
      </c>
      <c r="O312" s="12">
        <f t="shared" ca="1" si="117"/>
        <v>1.028387119</v>
      </c>
      <c r="P312" s="17">
        <f t="shared" si="128"/>
        <v>0</v>
      </c>
      <c r="Q312" s="14">
        <f t="shared" ca="1" si="118"/>
        <v>28.387118999999998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44774</v>
      </c>
      <c r="V312" s="3"/>
      <c r="W312" s="3"/>
      <c r="X312" s="126">
        <f>[2]Plan1!$A382</f>
        <v>48214</v>
      </c>
      <c r="Y312" s="118" t="str">
        <f>[2]Plan1!$C382</f>
        <v>Confraternização Universal</v>
      </c>
      <c r="Z312" s="109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00">
        <f t="shared" si="121"/>
        <v>44676</v>
      </c>
      <c r="B313" s="101">
        <f t="shared" ca="1" si="131"/>
        <v>1028.9377340000001</v>
      </c>
      <c r="C313" s="7">
        <f t="shared" si="122"/>
        <v>1000</v>
      </c>
      <c r="D313" s="81">
        <f t="shared" si="123"/>
        <v>44671</v>
      </c>
      <c r="E313" s="13">
        <f ca="1">IF(D313&lt;$B$1,VLOOKUP(D313,[1]DI!$A$4:$B$15000,2,FALSE),0)</f>
        <v>0.11649999999999999</v>
      </c>
      <c r="F313" s="14">
        <f t="shared" ca="1" si="132"/>
        <v>1.0004373900000001</v>
      </c>
      <c r="G313" s="14">
        <f ca="1">(TRUNC(PRODUCT($F$12:$F312),16))</f>
        <v>1.0733521991095001</v>
      </c>
      <c r="H313" s="14">
        <f t="shared" ca="1" si="133"/>
        <v>1.04890519315491</v>
      </c>
      <c r="I313" s="14">
        <f t="shared" ca="1" si="134"/>
        <v>1.0233071600000001</v>
      </c>
      <c r="J313" s="13">
        <f t="shared" si="124"/>
        <v>2.5000000000000001E-2</v>
      </c>
      <c r="K313" s="29">
        <f t="shared" si="125"/>
        <v>44592</v>
      </c>
      <c r="L313" s="2">
        <f t="shared" si="126"/>
        <v>56</v>
      </c>
      <c r="M313" s="17">
        <f t="shared" si="127"/>
        <v>56</v>
      </c>
      <c r="N313" s="12">
        <f t="shared" si="116"/>
        <v>1.0055023300000001</v>
      </c>
      <c r="O313" s="12">
        <f t="shared" ca="1" si="117"/>
        <v>1.0289377340000001</v>
      </c>
      <c r="P313" s="17">
        <f t="shared" si="128"/>
        <v>0</v>
      </c>
      <c r="Q313" s="14">
        <f t="shared" ca="1" si="118"/>
        <v>28.937733999999999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44774</v>
      </c>
      <c r="V313" s="3"/>
      <c r="W313" s="3"/>
      <c r="X313" s="126">
        <f>[2]Plan1!$A383</f>
        <v>48253</v>
      </c>
      <c r="Y313" s="118" t="str">
        <f>[2]Plan1!$C383</f>
        <v>Carnaval</v>
      </c>
      <c r="Z313" s="109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00">
        <f t="shared" si="121"/>
        <v>44677</v>
      </c>
      <c r="B314" s="101">
        <f t="shared" ca="1" si="131"/>
        <v>1029.48865699</v>
      </c>
      <c r="C314" s="7">
        <f t="shared" si="122"/>
        <v>1000</v>
      </c>
      <c r="D314" s="81">
        <f t="shared" si="123"/>
        <v>44673</v>
      </c>
      <c r="E314" s="13">
        <f ca="1">IF(D314&lt;$B$1,VLOOKUP(D314,[1]DI!$A$4:$B$15000,2,FALSE),0)</f>
        <v>0.11649999999999999</v>
      </c>
      <c r="F314" s="14">
        <f t="shared" ca="1" si="132"/>
        <v>1.0004373900000001</v>
      </c>
      <c r="G314" s="14">
        <f ca="1">(TRUNC(PRODUCT($F$12:$F313),16))</f>
        <v>1.07382167262787</v>
      </c>
      <c r="H314" s="14">
        <f t="shared" ca="1" si="133"/>
        <v>1.04890519315491</v>
      </c>
      <c r="I314" s="14">
        <f t="shared" ca="1" si="134"/>
        <v>1.0237547499999999</v>
      </c>
      <c r="J314" s="13">
        <f t="shared" si="124"/>
        <v>2.5000000000000001E-2</v>
      </c>
      <c r="K314" s="29">
        <f t="shared" si="125"/>
        <v>44592</v>
      </c>
      <c r="L314" s="2">
        <f t="shared" si="126"/>
        <v>57</v>
      </c>
      <c r="M314" s="17">
        <f t="shared" si="127"/>
        <v>57</v>
      </c>
      <c r="N314" s="12">
        <f t="shared" si="116"/>
        <v>1.0056008599999999</v>
      </c>
      <c r="O314" s="12">
        <f t="shared" ca="1" si="117"/>
        <v>1.0294886569999999</v>
      </c>
      <c r="P314" s="17">
        <f t="shared" si="128"/>
        <v>0</v>
      </c>
      <c r="Q314" s="14">
        <f t="shared" ca="1" si="118"/>
        <v>29.488656989999999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44774</v>
      </c>
      <c r="V314" s="3"/>
      <c r="W314" s="3"/>
      <c r="X314" s="126">
        <f>[2]Plan1!$A384</f>
        <v>48254</v>
      </c>
      <c r="Y314" s="118" t="str">
        <f>[2]Plan1!$C384</f>
        <v>Carnaval</v>
      </c>
      <c r="Z314" s="109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00">
        <f t="shared" si="121"/>
        <v>44678</v>
      </c>
      <c r="B315" s="101">
        <f t="shared" ca="1" si="131"/>
        <v>1030.0398700000001</v>
      </c>
      <c r="C315" s="7">
        <f t="shared" si="122"/>
        <v>1000</v>
      </c>
      <c r="D315" s="81">
        <f t="shared" si="123"/>
        <v>44676</v>
      </c>
      <c r="E315" s="13">
        <f ca="1">IF(D315&lt;$B$1,VLOOKUP(D315,[1]DI!$A$4:$B$15000,2,FALSE),0)</f>
        <v>0.11649999999999999</v>
      </c>
      <c r="F315" s="14">
        <f t="shared" ca="1" si="132"/>
        <v>1.0004373900000001</v>
      </c>
      <c r="G315" s="14">
        <f ca="1">(TRUNC(PRODUCT($F$12:$F314),16))</f>
        <v>1.07429135148926</v>
      </c>
      <c r="H315" s="14">
        <f t="shared" ca="1" si="133"/>
        <v>1.04890519315491</v>
      </c>
      <c r="I315" s="14">
        <f t="shared" ca="1" si="134"/>
        <v>1.0242025299999999</v>
      </c>
      <c r="J315" s="13">
        <f t="shared" si="124"/>
        <v>2.5000000000000001E-2</v>
      </c>
      <c r="K315" s="29">
        <f t="shared" si="125"/>
        <v>44592</v>
      </c>
      <c r="L315" s="2">
        <f t="shared" si="126"/>
        <v>58</v>
      </c>
      <c r="M315" s="17">
        <f t="shared" si="127"/>
        <v>58</v>
      </c>
      <c r="N315" s="12">
        <f t="shared" si="116"/>
        <v>1.0056993999999999</v>
      </c>
      <c r="O315" s="12">
        <f t="shared" ca="1" si="117"/>
        <v>1.03003987</v>
      </c>
      <c r="P315" s="17">
        <f t="shared" si="128"/>
        <v>0</v>
      </c>
      <c r="Q315" s="14">
        <f t="shared" ca="1" si="118"/>
        <v>30.039870000000001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44774</v>
      </c>
      <c r="V315" s="3"/>
      <c r="W315" s="3"/>
      <c r="X315" s="126">
        <f>[2]Plan1!$A385</f>
        <v>48299</v>
      </c>
      <c r="Y315" s="118" t="str">
        <f>[2]Plan1!$C385</f>
        <v>Paixão de Cristo</v>
      </c>
      <c r="Z315" s="109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00">
        <f t="shared" si="121"/>
        <v>44679</v>
      </c>
      <c r="B316" s="101">
        <f t="shared" ca="1" si="131"/>
        <v>1030.5913720000001</v>
      </c>
      <c r="C316" s="7">
        <f t="shared" si="122"/>
        <v>1000</v>
      </c>
      <c r="D316" s="81">
        <f t="shared" si="123"/>
        <v>44677</v>
      </c>
      <c r="E316" s="13">
        <f ca="1">IF(D316&lt;$B$1,VLOOKUP(D316,[1]DI!$A$4:$B$15000,2,FALSE),0)</f>
        <v>0.11649999999999999</v>
      </c>
      <c r="F316" s="14">
        <f t="shared" ca="1" si="132"/>
        <v>1.0004373900000001</v>
      </c>
      <c r="G316" s="14">
        <f ca="1">(TRUNC(PRODUCT($F$12:$F315),16))</f>
        <v>1.0747612357834899</v>
      </c>
      <c r="H316" s="14">
        <f t="shared" ca="1" si="133"/>
        <v>1.04890519315491</v>
      </c>
      <c r="I316" s="14">
        <f t="shared" ca="1" si="134"/>
        <v>1.0246504999999999</v>
      </c>
      <c r="J316" s="13">
        <f t="shared" si="124"/>
        <v>2.5000000000000001E-2</v>
      </c>
      <c r="K316" s="29">
        <f t="shared" si="125"/>
        <v>44592</v>
      </c>
      <c r="L316" s="2">
        <f t="shared" si="126"/>
        <v>59</v>
      </c>
      <c r="M316" s="17">
        <f t="shared" si="127"/>
        <v>59</v>
      </c>
      <c r="N316" s="12">
        <f t="shared" si="116"/>
        <v>1.0057979500000001</v>
      </c>
      <c r="O316" s="12">
        <f t="shared" ca="1" si="117"/>
        <v>1.030591372</v>
      </c>
      <c r="P316" s="17">
        <f t="shared" si="128"/>
        <v>0</v>
      </c>
      <c r="Q316" s="14">
        <f t="shared" ca="1" si="118"/>
        <v>30.591372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44774</v>
      </c>
      <c r="V316" s="3"/>
      <c r="W316" s="3"/>
      <c r="X316" s="126">
        <f>[2]Plan1!$A386</f>
        <v>48325</v>
      </c>
      <c r="Y316" s="118" t="str">
        <f>[2]Plan1!$C386</f>
        <v>Tiradentes</v>
      </c>
      <c r="Z316" s="109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00">
        <f t="shared" si="121"/>
        <v>44680</v>
      </c>
      <c r="B317" s="101">
        <f t="shared" ca="1" si="131"/>
        <v>1031.14318499</v>
      </c>
      <c r="C317" s="7">
        <f t="shared" si="122"/>
        <v>1000</v>
      </c>
      <c r="D317" s="81">
        <f t="shared" si="123"/>
        <v>44678</v>
      </c>
      <c r="E317" s="13">
        <f ca="1">IF(D317&lt;$B$1,VLOOKUP(D317,[1]DI!$A$4:$B$15000,2,FALSE),0)</f>
        <v>0.11649999999999999</v>
      </c>
      <c r="F317" s="14">
        <f t="shared" ca="1" si="132"/>
        <v>1.0004373900000001</v>
      </c>
      <c r="G317" s="14">
        <f ca="1">(TRUNC(PRODUCT($F$12:$F316),16))</f>
        <v>1.07523132560041</v>
      </c>
      <c r="H317" s="14">
        <f t="shared" ca="1" si="133"/>
        <v>1.04890519315491</v>
      </c>
      <c r="I317" s="14">
        <f t="shared" ca="1" si="134"/>
        <v>1.0250986799999999</v>
      </c>
      <c r="J317" s="13">
        <f t="shared" si="124"/>
        <v>2.5000000000000001E-2</v>
      </c>
      <c r="K317" s="29">
        <f t="shared" si="125"/>
        <v>44592</v>
      </c>
      <c r="L317" s="2">
        <f t="shared" si="126"/>
        <v>60</v>
      </c>
      <c r="M317" s="17">
        <f t="shared" si="127"/>
        <v>60</v>
      </c>
      <c r="N317" s="12">
        <f t="shared" si="116"/>
        <v>1.0058965099999999</v>
      </c>
      <c r="O317" s="12">
        <f t="shared" ca="1" si="117"/>
        <v>1.0311431849999999</v>
      </c>
      <c r="P317" s="17">
        <f t="shared" si="128"/>
        <v>0</v>
      </c>
      <c r="Q317" s="14">
        <f t="shared" ca="1" si="118"/>
        <v>31.143184990000002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44774</v>
      </c>
      <c r="V317" s="3"/>
      <c r="W317" s="3"/>
      <c r="X317" s="126">
        <f>[2]Plan1!$A387</f>
        <v>48335</v>
      </c>
      <c r="Y317" s="118" t="str">
        <f>[2]Plan1!$C387</f>
        <v>Dia do Trabalho</v>
      </c>
      <c r="Z317" s="109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00">
        <f t="shared" si="121"/>
        <v>44683</v>
      </c>
      <c r="B318" s="101">
        <f t="shared" ca="1" si="131"/>
        <v>1031.6952759999999</v>
      </c>
      <c r="C318" s="7">
        <f t="shared" si="122"/>
        <v>1000</v>
      </c>
      <c r="D318" s="81">
        <f t="shared" si="123"/>
        <v>44679</v>
      </c>
      <c r="E318" s="13">
        <f ca="1">IF(D318&lt;$B$1,VLOOKUP(D318,[1]DI!$A$4:$B$15000,2,FALSE),0)</f>
        <v>0.11649999999999999</v>
      </c>
      <c r="F318" s="14">
        <f t="shared" ca="1" si="132"/>
        <v>1.0004373900000001</v>
      </c>
      <c r="G318" s="14">
        <f ca="1">(TRUNC(PRODUCT($F$12:$F317),16))</f>
        <v>1.07570162102991</v>
      </c>
      <c r="H318" s="14">
        <f t="shared" ca="1" si="133"/>
        <v>1.04890519315491</v>
      </c>
      <c r="I318" s="14">
        <f t="shared" ca="1" si="134"/>
        <v>1.02554704</v>
      </c>
      <c r="J318" s="13">
        <f t="shared" si="124"/>
        <v>2.5000000000000001E-2</v>
      </c>
      <c r="K318" s="29">
        <f t="shared" si="125"/>
        <v>44592</v>
      </c>
      <c r="L318" s="2">
        <f t="shared" si="126"/>
        <v>61</v>
      </c>
      <c r="M318" s="17">
        <f t="shared" si="127"/>
        <v>61</v>
      </c>
      <c r="N318" s="12">
        <f t="shared" si="116"/>
        <v>1.0059950790000001</v>
      </c>
      <c r="O318" s="12">
        <f t="shared" ca="1" si="117"/>
        <v>1.031695276</v>
      </c>
      <c r="P318" s="17">
        <f t="shared" si="128"/>
        <v>0</v>
      </c>
      <c r="Q318" s="14">
        <f t="shared" ca="1" si="118"/>
        <v>31.695276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44774</v>
      </c>
      <c r="V318" s="3"/>
      <c r="W318" s="3"/>
      <c r="X318" s="126">
        <f>[2]Plan1!$A388</f>
        <v>48361</v>
      </c>
      <c r="Y318" s="118" t="str">
        <f>[2]Plan1!$C388</f>
        <v>Corpus Christi</v>
      </c>
      <c r="Z318" s="109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00">
        <f t="shared" si="121"/>
        <v>44684</v>
      </c>
      <c r="B319" s="101">
        <f t="shared" ca="1" si="131"/>
        <v>1032.2476759900001</v>
      </c>
      <c r="C319" s="7">
        <f t="shared" si="122"/>
        <v>1000</v>
      </c>
      <c r="D319" s="81">
        <f t="shared" si="123"/>
        <v>44680</v>
      </c>
      <c r="E319" s="13">
        <f ca="1">IF(D319&lt;$B$1,VLOOKUP(D319,[1]DI!$A$4:$B$15000,2,FALSE),0)</f>
        <v>0.11649999999999999</v>
      </c>
      <c r="F319" s="14">
        <f t="shared" ca="1" si="132"/>
        <v>1.0004373900000001</v>
      </c>
      <c r="G319" s="14">
        <f ca="1">(TRUNC(PRODUCT($F$12:$F318),16))</f>
        <v>1.07617212216194</v>
      </c>
      <c r="H319" s="14">
        <f t="shared" ca="1" si="133"/>
        <v>1.04890519315491</v>
      </c>
      <c r="I319" s="14">
        <f t="shared" ca="1" si="134"/>
        <v>1.0259956100000001</v>
      </c>
      <c r="J319" s="13">
        <f t="shared" si="124"/>
        <v>2.5000000000000001E-2</v>
      </c>
      <c r="K319" s="29">
        <f t="shared" si="125"/>
        <v>44592</v>
      </c>
      <c r="L319" s="2">
        <f t="shared" si="126"/>
        <v>62</v>
      </c>
      <c r="M319" s="17">
        <f t="shared" si="127"/>
        <v>62</v>
      </c>
      <c r="N319" s="12">
        <f t="shared" si="116"/>
        <v>1.0060936579999999</v>
      </c>
      <c r="O319" s="12">
        <f t="shared" ca="1" si="117"/>
        <v>1.0322476759999999</v>
      </c>
      <c r="P319" s="17">
        <f t="shared" si="128"/>
        <v>0</v>
      </c>
      <c r="Q319" s="14">
        <f t="shared" ca="1" si="118"/>
        <v>32.247675989999998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44774</v>
      </c>
      <c r="V319" s="3"/>
      <c r="W319" s="3"/>
      <c r="X319" s="126">
        <f>[2]Plan1!$A389</f>
        <v>48464</v>
      </c>
      <c r="Y319" s="118" t="str">
        <f>[2]Plan1!$C389</f>
        <v>Independência do Brasil</v>
      </c>
      <c r="Z319" s="109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00">
        <f t="shared" si="121"/>
        <v>44685</v>
      </c>
      <c r="B320" s="101">
        <f t="shared" ca="1" si="131"/>
        <v>1032.8003659999999</v>
      </c>
      <c r="C320" s="7">
        <f t="shared" si="122"/>
        <v>1000</v>
      </c>
      <c r="D320" s="81">
        <f t="shared" si="123"/>
        <v>44683</v>
      </c>
      <c r="E320" s="13">
        <f ca="1">IF(D320&lt;$B$1,VLOOKUP(D320,[1]DI!$A$4:$B$15000,2,FALSE),0)</f>
        <v>0.11649999999999999</v>
      </c>
      <c r="F320" s="14">
        <f t="shared" ca="1" si="132"/>
        <v>1.0004373900000001</v>
      </c>
      <c r="G320" s="14">
        <f ca="1">(TRUNC(PRODUCT($F$12:$F319),16))</f>
        <v>1.07664282908645</v>
      </c>
      <c r="H320" s="14">
        <f t="shared" ca="1" si="133"/>
        <v>1.04890519315491</v>
      </c>
      <c r="I320" s="14">
        <f t="shared" ca="1" si="134"/>
        <v>1.0264443700000001</v>
      </c>
      <c r="J320" s="13">
        <f t="shared" si="124"/>
        <v>2.5000000000000001E-2</v>
      </c>
      <c r="K320" s="29">
        <f t="shared" si="125"/>
        <v>44592</v>
      </c>
      <c r="L320" s="2">
        <f t="shared" si="126"/>
        <v>63</v>
      </c>
      <c r="M320" s="17">
        <f t="shared" si="127"/>
        <v>63</v>
      </c>
      <c r="N320" s="12">
        <f t="shared" si="116"/>
        <v>1.0061922459999999</v>
      </c>
      <c r="O320" s="12">
        <f t="shared" ca="1" si="117"/>
        <v>1.032800366</v>
      </c>
      <c r="P320" s="17">
        <f t="shared" si="128"/>
        <v>0</v>
      </c>
      <c r="Q320" s="14">
        <f t="shared" ca="1" si="118"/>
        <v>32.800365999999997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44774</v>
      </c>
      <c r="V320" s="3"/>
      <c r="W320" s="3"/>
      <c r="X320" s="126">
        <f>[2]Plan1!$A390</f>
        <v>48499</v>
      </c>
      <c r="Y320" s="118" t="str">
        <f>[2]Plan1!$C390</f>
        <v>Nossa Sr.a Aparecida - Padroeira do Brasil</v>
      </c>
      <c r="Z320" s="109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00">
        <f t="shared" si="121"/>
        <v>44686</v>
      </c>
      <c r="B321" s="101">
        <f t="shared" ca="1" si="131"/>
        <v>1033.35335599</v>
      </c>
      <c r="C321" s="7">
        <f t="shared" si="122"/>
        <v>1000</v>
      </c>
      <c r="D321" s="81">
        <f t="shared" si="123"/>
        <v>44684</v>
      </c>
      <c r="E321" s="13">
        <f ca="1">IF(D321&lt;$B$1,VLOOKUP(D321,[1]DI!$A$4:$B$15000,2,FALSE),0)</f>
        <v>0.11649999999999999</v>
      </c>
      <c r="F321" s="14">
        <f t="shared" ca="1" si="132"/>
        <v>1.0004373900000001</v>
      </c>
      <c r="G321" s="14">
        <f ca="1">(TRUNC(PRODUCT($F$12:$F320),16))</f>
        <v>1.07711374189346</v>
      </c>
      <c r="H321" s="14">
        <f t="shared" ca="1" si="133"/>
        <v>1.04890519315491</v>
      </c>
      <c r="I321" s="14">
        <f t="shared" ca="1" si="134"/>
        <v>1.02689333</v>
      </c>
      <c r="J321" s="13">
        <f t="shared" si="124"/>
        <v>2.5000000000000001E-2</v>
      </c>
      <c r="K321" s="29">
        <f t="shared" si="125"/>
        <v>44592</v>
      </c>
      <c r="L321" s="2">
        <f t="shared" si="126"/>
        <v>64</v>
      </c>
      <c r="M321" s="17">
        <f t="shared" si="127"/>
        <v>64</v>
      </c>
      <c r="N321" s="12">
        <f t="shared" si="116"/>
        <v>1.006290844</v>
      </c>
      <c r="O321" s="12">
        <f t="shared" ca="1" si="117"/>
        <v>1.0333533559999999</v>
      </c>
      <c r="P321" s="17">
        <f t="shared" si="128"/>
        <v>0</v>
      </c>
      <c r="Q321" s="14">
        <f t="shared" ca="1" si="118"/>
        <v>33.353355989999997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44774</v>
      </c>
      <c r="V321" s="3"/>
      <c r="W321" s="3"/>
      <c r="X321" s="126">
        <f>[2]Plan1!$A391</f>
        <v>48520</v>
      </c>
      <c r="Y321" s="118" t="str">
        <f>[2]Plan1!$C391</f>
        <v>Finados</v>
      </c>
      <c r="Z321" s="109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00">
        <f t="shared" si="121"/>
        <v>44687</v>
      </c>
      <c r="B322" s="101">
        <f t="shared" ca="1" si="131"/>
        <v>1033.9066349899999</v>
      </c>
      <c r="C322" s="7">
        <f t="shared" si="122"/>
        <v>1000</v>
      </c>
      <c r="D322" s="81">
        <f t="shared" si="123"/>
        <v>44685</v>
      </c>
      <c r="E322" s="13">
        <f ca="1">IF(D322&lt;$B$1,VLOOKUP(D322,[1]DI!$A$4:$B$15000,2,FALSE),0)</f>
        <v>0.11649999999999999</v>
      </c>
      <c r="F322" s="14">
        <f t="shared" ca="1" si="132"/>
        <v>1.0004373900000001</v>
      </c>
      <c r="G322" s="14">
        <f ca="1">(TRUNC(PRODUCT($F$12:$F321),16))</f>
        <v>1.0775848606730301</v>
      </c>
      <c r="H322" s="14">
        <f t="shared" ca="1" si="133"/>
        <v>1.04890519315491</v>
      </c>
      <c r="I322" s="14">
        <f t="shared" ca="1" si="134"/>
        <v>1.0273424799999999</v>
      </c>
      <c r="J322" s="13">
        <f t="shared" si="124"/>
        <v>2.5000000000000001E-2</v>
      </c>
      <c r="K322" s="29">
        <f t="shared" si="125"/>
        <v>44592</v>
      </c>
      <c r="L322" s="2">
        <f t="shared" si="126"/>
        <v>65</v>
      </c>
      <c r="M322" s="17">
        <f t="shared" si="127"/>
        <v>65</v>
      </c>
      <c r="N322" s="12">
        <f t="shared" si="116"/>
        <v>1.0063894520000001</v>
      </c>
      <c r="O322" s="12">
        <f t="shared" ca="1" si="117"/>
        <v>1.0339066349999999</v>
      </c>
      <c r="P322" s="17">
        <f t="shared" si="128"/>
        <v>0</v>
      </c>
      <c r="Q322" s="14">
        <f t="shared" ca="1" si="118"/>
        <v>33.906634990000001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44774</v>
      </c>
      <c r="V322" s="3"/>
      <c r="W322" s="3"/>
      <c r="X322" s="126">
        <f>[2]Plan1!$A392</f>
        <v>48533</v>
      </c>
      <c r="Y322" s="118" t="str">
        <f>[2]Plan1!$C392</f>
        <v>Proclamação da República</v>
      </c>
      <c r="Z322" s="109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00">
        <f t="shared" si="121"/>
        <v>44690</v>
      </c>
      <c r="B323" s="101">
        <f t="shared" ca="1" si="131"/>
        <v>1034.4602150000001</v>
      </c>
      <c r="C323" s="7">
        <f t="shared" si="122"/>
        <v>1000</v>
      </c>
      <c r="D323" s="81">
        <f t="shared" si="123"/>
        <v>44686</v>
      </c>
      <c r="E323" s="13">
        <f ca="1">IF(D323&lt;$B$1,VLOOKUP(D323,[1]DI!$A$4:$B$15000,2,FALSE),0)</f>
        <v>0.1265</v>
      </c>
      <c r="F323" s="14">
        <f t="shared" ca="1" si="132"/>
        <v>1.0004727899999999</v>
      </c>
      <c r="G323" s="14">
        <f ca="1">(TRUNC(PRODUCT($F$12:$F322),16))</f>
        <v>1.07805618551524</v>
      </c>
      <c r="H323" s="14">
        <f t="shared" ca="1" si="133"/>
        <v>1.04890519315491</v>
      </c>
      <c r="I323" s="14">
        <f t="shared" ca="1" si="134"/>
        <v>1.02779183</v>
      </c>
      <c r="J323" s="13">
        <f t="shared" si="124"/>
        <v>2.5000000000000001E-2</v>
      </c>
      <c r="K323" s="29">
        <f t="shared" si="125"/>
        <v>44592</v>
      </c>
      <c r="L323" s="2">
        <f t="shared" si="126"/>
        <v>66</v>
      </c>
      <c r="M323" s="17">
        <f t="shared" si="127"/>
        <v>66</v>
      </c>
      <c r="N323" s="12">
        <f t="shared" si="116"/>
        <v>1.0064880700000001</v>
      </c>
      <c r="O323" s="12">
        <f t="shared" ca="1" si="117"/>
        <v>1.034460215</v>
      </c>
      <c r="P323" s="17">
        <f t="shared" si="128"/>
        <v>0</v>
      </c>
      <c r="Q323" s="14">
        <f t="shared" ca="1" si="118"/>
        <v>34.460214999999998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44774</v>
      </c>
      <c r="V323" s="3"/>
      <c r="W323" s="3"/>
      <c r="X323" s="126">
        <f>[2]Plan1!$A393</f>
        <v>48538</v>
      </c>
      <c r="Y323" s="118" t="str">
        <f>[2]Plan1!$C393</f>
        <v>Dia Nacional de Zumbi e da Consciência Negra</v>
      </c>
      <c r="Z323" s="109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00">
        <f t="shared" si="121"/>
        <v>44691</v>
      </c>
      <c r="B324" s="101">
        <f t="shared" ca="1" si="131"/>
        <v>1035.050714</v>
      </c>
      <c r="C324" s="7">
        <f t="shared" si="122"/>
        <v>1000</v>
      </c>
      <c r="D324" s="81">
        <f t="shared" si="123"/>
        <v>44687</v>
      </c>
      <c r="E324" s="13">
        <f ca="1">IF(D324&lt;$B$1,VLOOKUP(D324,[1]DI!$A$4:$B$15000,2,FALSE),0)</f>
        <v>0.1265</v>
      </c>
      <c r="F324" s="14">
        <f t="shared" ca="1" si="132"/>
        <v>1.0004727899999999</v>
      </c>
      <c r="G324" s="14">
        <f ca="1">(TRUNC(PRODUCT($F$12:$F323),16))</f>
        <v>1.0785658796991899</v>
      </c>
      <c r="H324" s="14">
        <f t="shared" ca="1" si="133"/>
        <v>1.04890519315491</v>
      </c>
      <c r="I324" s="14">
        <f t="shared" ca="1" si="134"/>
        <v>1.0282777599999999</v>
      </c>
      <c r="J324" s="13">
        <f t="shared" si="124"/>
        <v>2.5000000000000001E-2</v>
      </c>
      <c r="K324" s="29">
        <f t="shared" si="125"/>
        <v>44592</v>
      </c>
      <c r="L324" s="2">
        <f t="shared" si="126"/>
        <v>67</v>
      </c>
      <c r="M324" s="17">
        <f t="shared" si="127"/>
        <v>67</v>
      </c>
      <c r="N324" s="12">
        <f t="shared" si="116"/>
        <v>1.0065866969999999</v>
      </c>
      <c r="O324" s="12">
        <f t="shared" ca="1" si="117"/>
        <v>1.035050714</v>
      </c>
      <c r="P324" s="17">
        <f t="shared" si="128"/>
        <v>0</v>
      </c>
      <c r="Q324" s="14">
        <f t="shared" ca="1" si="118"/>
        <v>35.050713999999999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44774</v>
      </c>
      <c r="V324" s="3"/>
      <c r="W324" s="3"/>
      <c r="X324" s="126">
        <f>[2]Plan1!$A394</f>
        <v>48573</v>
      </c>
      <c r="Y324" s="118" t="str">
        <f>[2]Plan1!$C394</f>
        <v>Natal</v>
      </c>
      <c r="Z324" s="109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00">
        <f t="shared" si="121"/>
        <v>44692</v>
      </c>
      <c r="B325" s="101">
        <f t="shared" ca="1" si="131"/>
        <v>1035.6415500000001</v>
      </c>
      <c r="C325" s="7">
        <f t="shared" si="122"/>
        <v>1000</v>
      </c>
      <c r="D325" s="81">
        <f t="shared" si="123"/>
        <v>44690</v>
      </c>
      <c r="E325" s="13">
        <f ca="1">IF(D325&lt;$B$1,VLOOKUP(D325,[1]DI!$A$4:$B$15000,2,FALSE),0)</f>
        <v>0.1265</v>
      </c>
      <c r="F325" s="14">
        <f t="shared" ca="1" si="132"/>
        <v>1.0004727899999999</v>
      </c>
      <c r="G325" s="14">
        <f ca="1">(TRUNC(PRODUCT($F$12:$F324),16))</f>
        <v>1.0790758148614501</v>
      </c>
      <c r="H325" s="14">
        <f t="shared" ca="1" si="133"/>
        <v>1.04890519315491</v>
      </c>
      <c r="I325" s="14">
        <f t="shared" ca="1" si="134"/>
        <v>1.0287639200000001</v>
      </c>
      <c r="J325" s="13">
        <f t="shared" si="124"/>
        <v>2.5000000000000001E-2</v>
      </c>
      <c r="K325" s="29">
        <f t="shared" si="125"/>
        <v>44592</v>
      </c>
      <c r="L325" s="2">
        <f t="shared" si="126"/>
        <v>68</v>
      </c>
      <c r="M325" s="17">
        <f t="shared" si="127"/>
        <v>68</v>
      </c>
      <c r="N325" s="12">
        <f t="shared" si="116"/>
        <v>1.0066853339999999</v>
      </c>
      <c r="O325" s="12">
        <f t="shared" ca="1" si="117"/>
        <v>1.03564155</v>
      </c>
      <c r="P325" s="17">
        <f t="shared" si="128"/>
        <v>0</v>
      </c>
      <c r="Q325" s="14">
        <f t="shared" ca="1" si="118"/>
        <v>35.641550000000002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44774</v>
      </c>
      <c r="V325" s="3"/>
      <c r="W325" s="3"/>
      <c r="X325" s="126">
        <f>[2]Plan1!$A395</f>
        <v>48580</v>
      </c>
      <c r="Y325" s="118" t="str">
        <f>[2]Plan1!$C395</f>
        <v>Confraternização Universal</v>
      </c>
      <c r="Z325" s="109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00">
        <f t="shared" si="121"/>
        <v>44693</v>
      </c>
      <c r="B326" s="101">
        <f t="shared" ca="1" si="131"/>
        <v>1036.232724</v>
      </c>
      <c r="C326" s="7">
        <f t="shared" si="122"/>
        <v>1000</v>
      </c>
      <c r="D326" s="81">
        <f t="shared" si="123"/>
        <v>44691</v>
      </c>
      <c r="E326" s="13">
        <f ca="1">IF(D326&lt;$B$1,VLOOKUP(D326,[1]DI!$A$4:$B$15000,2,FALSE),0)</f>
        <v>0.1265</v>
      </c>
      <c r="F326" s="14">
        <f t="shared" ca="1" si="132"/>
        <v>1.0004727899999999</v>
      </c>
      <c r="G326" s="14">
        <f ca="1">(TRUNC(PRODUCT($F$12:$F325),16))</f>
        <v>1.07958599111596</v>
      </c>
      <c r="H326" s="14">
        <f t="shared" ca="1" si="133"/>
        <v>1.04890519315491</v>
      </c>
      <c r="I326" s="14">
        <f t="shared" ca="1" si="134"/>
        <v>1.0292503099999999</v>
      </c>
      <c r="J326" s="13">
        <f t="shared" si="124"/>
        <v>2.5000000000000001E-2</v>
      </c>
      <c r="K326" s="29">
        <f t="shared" si="125"/>
        <v>44592</v>
      </c>
      <c r="L326" s="2">
        <f t="shared" si="126"/>
        <v>69</v>
      </c>
      <c r="M326" s="17">
        <f t="shared" si="127"/>
        <v>69</v>
      </c>
      <c r="N326" s="12">
        <f t="shared" si="116"/>
        <v>1.00678398</v>
      </c>
      <c r="O326" s="12">
        <f t="shared" ca="1" si="117"/>
        <v>1.036232724</v>
      </c>
      <c r="P326" s="17">
        <f t="shared" si="128"/>
        <v>0</v>
      </c>
      <c r="Q326" s="14">
        <f t="shared" ca="1" si="118"/>
        <v>36.232723999999997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44774</v>
      </c>
      <c r="V326" s="3"/>
      <c r="W326" s="3"/>
      <c r="X326" s="126">
        <f>[2]Plan1!$A396</f>
        <v>48638</v>
      </c>
      <c r="Y326" s="118" t="str">
        <f>[2]Plan1!$C396</f>
        <v>Carnaval</v>
      </c>
      <c r="Z326" s="109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00">
        <f t="shared" si="121"/>
        <v>44694</v>
      </c>
      <c r="B327" s="101">
        <f t="shared" ca="1" si="131"/>
        <v>1036.8242339999999</v>
      </c>
      <c r="C327" s="7">
        <f t="shared" si="122"/>
        <v>1000</v>
      </c>
      <c r="D327" s="81">
        <f t="shared" si="123"/>
        <v>44692</v>
      </c>
      <c r="E327" s="13">
        <f ca="1">IF(D327&lt;$B$1,VLOOKUP(D327,[1]DI!$A$4:$B$15000,2,FALSE),0)</f>
        <v>0.1265</v>
      </c>
      <c r="F327" s="14">
        <f t="shared" ca="1" si="132"/>
        <v>1.0004727899999999</v>
      </c>
      <c r="G327" s="14">
        <f ca="1">(TRUNC(PRODUCT($F$12:$F326),16))</f>
        <v>1.0800964085767</v>
      </c>
      <c r="H327" s="14">
        <f t="shared" ca="1" si="133"/>
        <v>1.04890519315491</v>
      </c>
      <c r="I327" s="14">
        <f t="shared" ca="1" si="134"/>
        <v>1.0297369300000001</v>
      </c>
      <c r="J327" s="13">
        <f t="shared" si="124"/>
        <v>2.5000000000000001E-2</v>
      </c>
      <c r="K327" s="29">
        <f t="shared" si="125"/>
        <v>44592</v>
      </c>
      <c r="L327" s="2">
        <f t="shared" si="126"/>
        <v>70</v>
      </c>
      <c r="M327" s="17">
        <f t="shared" si="127"/>
        <v>70</v>
      </c>
      <c r="N327" s="12">
        <f t="shared" si="116"/>
        <v>1.0068826360000001</v>
      </c>
      <c r="O327" s="12">
        <f t="shared" ca="1" si="117"/>
        <v>1.036824234</v>
      </c>
      <c r="P327" s="17">
        <f t="shared" si="128"/>
        <v>0</v>
      </c>
      <c r="Q327" s="14">
        <f t="shared" ca="1" si="118"/>
        <v>36.824233999999997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44774</v>
      </c>
      <c r="V327" s="3"/>
      <c r="W327" s="3"/>
      <c r="X327" s="126">
        <f>[2]Plan1!$A397</f>
        <v>48639</v>
      </c>
      <c r="Y327" s="118" t="str">
        <f>[2]Plan1!$C397</f>
        <v>Carnaval</v>
      </c>
      <c r="Z327" s="109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00">
        <f t="shared" si="121"/>
        <v>44697</v>
      </c>
      <c r="B328" s="101">
        <f t="shared" ca="1" si="131"/>
        <v>1037.41607299</v>
      </c>
      <c r="C328" s="7">
        <f t="shared" si="122"/>
        <v>1000</v>
      </c>
      <c r="D328" s="81">
        <f t="shared" si="123"/>
        <v>44693</v>
      </c>
      <c r="E328" s="13">
        <f ca="1">IF(D328&lt;$B$1,VLOOKUP(D328,[1]DI!$A$4:$B$15000,2,FALSE),0)</f>
        <v>0.1265</v>
      </c>
      <c r="F328" s="14">
        <f t="shared" ca="1" si="132"/>
        <v>1.0004727899999999</v>
      </c>
      <c r="G328" s="14">
        <f ca="1">(TRUNC(PRODUCT($F$12:$F327),16))</f>
        <v>1.0806070673577099</v>
      </c>
      <c r="H328" s="14">
        <f t="shared" ca="1" si="133"/>
        <v>1.04890519315491</v>
      </c>
      <c r="I328" s="14">
        <f t="shared" ca="1" si="134"/>
        <v>1.0302237700000001</v>
      </c>
      <c r="J328" s="13">
        <f t="shared" si="124"/>
        <v>2.5000000000000001E-2</v>
      </c>
      <c r="K328" s="29">
        <f t="shared" si="125"/>
        <v>44592</v>
      </c>
      <c r="L328" s="2">
        <f t="shared" si="126"/>
        <v>71</v>
      </c>
      <c r="M328" s="17">
        <f t="shared" si="127"/>
        <v>71</v>
      </c>
      <c r="N328" s="12">
        <f t="shared" si="116"/>
        <v>1.006981302</v>
      </c>
      <c r="O328" s="12">
        <f t="shared" ca="1" si="117"/>
        <v>1.0374160729999999</v>
      </c>
      <c r="P328" s="17">
        <f t="shared" si="128"/>
        <v>0</v>
      </c>
      <c r="Q328" s="14">
        <f t="shared" ca="1" si="118"/>
        <v>37.416072990000004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44774</v>
      </c>
      <c r="V328" s="3"/>
      <c r="W328" s="3"/>
      <c r="X328" s="126">
        <f>[2]Plan1!$A398</f>
        <v>48684</v>
      </c>
      <c r="Y328" s="118" t="str">
        <f>[2]Plan1!$C398</f>
        <v>Paixão de Cristo</v>
      </c>
      <c r="Z328" s="109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00">
        <f t="shared" si="121"/>
        <v>44698</v>
      </c>
      <c r="B329" s="101">
        <f t="shared" ca="1" si="131"/>
        <v>1038.0082600000001</v>
      </c>
      <c r="C329" s="7">
        <f t="shared" si="122"/>
        <v>1000</v>
      </c>
      <c r="D329" s="81">
        <f t="shared" si="123"/>
        <v>44694</v>
      </c>
      <c r="E329" s="13">
        <f ca="1">IF(D329&lt;$B$1,VLOOKUP(D329,[1]DI!$A$4:$B$15000,2,FALSE),0)</f>
        <v>0.1265</v>
      </c>
      <c r="F329" s="14">
        <f t="shared" ca="1" si="132"/>
        <v>1.0004727899999999</v>
      </c>
      <c r="G329" s="14">
        <f ca="1">(TRUNC(PRODUCT($F$12:$F328),16))</f>
        <v>1.08111796757309</v>
      </c>
      <c r="H329" s="14">
        <f t="shared" ca="1" si="133"/>
        <v>1.04890519315491</v>
      </c>
      <c r="I329" s="14">
        <f t="shared" ca="1" si="134"/>
        <v>1.03071085</v>
      </c>
      <c r="J329" s="13">
        <f t="shared" si="124"/>
        <v>2.5000000000000001E-2</v>
      </c>
      <c r="K329" s="29">
        <f t="shared" si="125"/>
        <v>44592</v>
      </c>
      <c r="L329" s="2">
        <f t="shared" si="126"/>
        <v>72</v>
      </c>
      <c r="M329" s="17">
        <f t="shared" si="127"/>
        <v>72</v>
      </c>
      <c r="N329" s="12">
        <f t="shared" si="116"/>
        <v>1.0070799779999999</v>
      </c>
      <c r="O329" s="12">
        <f t="shared" ca="1" si="117"/>
        <v>1.03800826</v>
      </c>
      <c r="P329" s="17">
        <f t="shared" si="128"/>
        <v>0</v>
      </c>
      <c r="Q329" s="14">
        <f t="shared" ca="1" si="118"/>
        <v>38.00826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44774</v>
      </c>
      <c r="V329" s="3"/>
      <c r="W329" s="3"/>
      <c r="X329" s="126">
        <f>[2]Plan1!$A399</f>
        <v>48690</v>
      </c>
      <c r="Y329" s="118" t="str">
        <f>[2]Plan1!$C399</f>
        <v>Tiradentes</v>
      </c>
      <c r="Z329" s="109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00">
        <f t="shared" si="121"/>
        <v>44699</v>
      </c>
      <c r="B330" s="101">
        <f t="shared" ca="1" si="131"/>
        <v>1038.600784</v>
      </c>
      <c r="C330" s="7">
        <f t="shared" si="122"/>
        <v>1000</v>
      </c>
      <c r="D330" s="81">
        <f t="shared" si="123"/>
        <v>44697</v>
      </c>
      <c r="E330" s="13">
        <f ca="1">IF(D330&lt;$B$1,VLOOKUP(D330,[1]DI!$A$4:$B$15000,2,FALSE),0)</f>
        <v>0.1265</v>
      </c>
      <c r="F330" s="14">
        <f t="shared" ca="1" si="132"/>
        <v>1.0004727899999999</v>
      </c>
      <c r="G330" s="14">
        <f ca="1">(TRUNC(PRODUCT($F$12:$F329),16))</f>
        <v>1.0816291093369801</v>
      </c>
      <c r="H330" s="14">
        <f t="shared" ca="1" si="133"/>
        <v>1.04890519315491</v>
      </c>
      <c r="I330" s="14">
        <f t="shared" ca="1" si="134"/>
        <v>1.03119816</v>
      </c>
      <c r="J330" s="13">
        <f t="shared" si="124"/>
        <v>2.5000000000000001E-2</v>
      </c>
      <c r="K330" s="29">
        <f t="shared" si="125"/>
        <v>44592</v>
      </c>
      <c r="L330" s="2">
        <f t="shared" si="126"/>
        <v>73</v>
      </c>
      <c r="M330" s="17">
        <f t="shared" si="127"/>
        <v>73</v>
      </c>
      <c r="N330" s="12">
        <f t="shared" si="116"/>
        <v>1.0071786629999999</v>
      </c>
      <c r="O330" s="12">
        <f t="shared" ca="1" si="117"/>
        <v>1.038600784</v>
      </c>
      <c r="P330" s="17">
        <f t="shared" si="128"/>
        <v>0</v>
      </c>
      <c r="Q330" s="14">
        <f t="shared" ca="1" si="118"/>
        <v>38.600783999999997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44774</v>
      </c>
      <c r="V330" s="3"/>
      <c r="W330" s="3"/>
      <c r="X330" s="126">
        <f>[2]Plan1!$A400</f>
        <v>48700</v>
      </c>
      <c r="Y330" s="118" t="str">
        <f>[2]Plan1!$C400</f>
        <v>Dia do Trabalho</v>
      </c>
      <c r="Z330" s="109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00">
        <f t="shared" si="121"/>
        <v>44700</v>
      </c>
      <c r="B331" s="101">
        <f t="shared" ca="1" si="131"/>
        <v>1039.1936450000001</v>
      </c>
      <c r="C331" s="7">
        <f t="shared" si="122"/>
        <v>1000</v>
      </c>
      <c r="D331" s="81">
        <f t="shared" si="123"/>
        <v>44698</v>
      </c>
      <c r="E331" s="13">
        <f ca="1">IF(D331&lt;$B$1,VLOOKUP(D331,[1]DI!$A$4:$B$15000,2,FALSE),0)</f>
        <v>0.1265</v>
      </c>
      <c r="F331" s="14">
        <f t="shared" ca="1" si="132"/>
        <v>1.0004727899999999</v>
      </c>
      <c r="G331" s="14">
        <f ca="1">(TRUNC(PRODUCT($F$12:$F330),16))</f>
        <v>1.08214049276358</v>
      </c>
      <c r="H331" s="14">
        <f t="shared" ca="1" si="133"/>
        <v>1.04890519315491</v>
      </c>
      <c r="I331" s="14">
        <f t="shared" ca="1" si="134"/>
        <v>1.0316856999999999</v>
      </c>
      <c r="J331" s="13">
        <f t="shared" si="124"/>
        <v>2.5000000000000001E-2</v>
      </c>
      <c r="K331" s="29">
        <f t="shared" si="125"/>
        <v>44592</v>
      </c>
      <c r="L331" s="2">
        <f t="shared" si="126"/>
        <v>74</v>
      </c>
      <c r="M331" s="17">
        <f t="shared" si="127"/>
        <v>74</v>
      </c>
      <c r="N331" s="12">
        <f t="shared" si="116"/>
        <v>1.007277357</v>
      </c>
      <c r="O331" s="12">
        <f t="shared" ca="1" si="117"/>
        <v>1.0391936450000001</v>
      </c>
      <c r="P331" s="17">
        <f t="shared" si="128"/>
        <v>0</v>
      </c>
      <c r="Q331" s="14">
        <f t="shared" ca="1" si="118"/>
        <v>39.193644999999997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44774</v>
      </c>
      <c r="V331" s="3"/>
      <c r="W331" s="3"/>
      <c r="X331" s="126">
        <f>[2]Plan1!$A401</f>
        <v>48746</v>
      </c>
      <c r="Y331" s="118" t="str">
        <f>[2]Plan1!$C401</f>
        <v>Corpus Christi</v>
      </c>
      <c r="Z331" s="109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00">
        <f t="shared" si="121"/>
        <v>44701</v>
      </c>
      <c r="B332" s="101">
        <f t="shared" ca="1" si="131"/>
        <v>1039.7868459900001</v>
      </c>
      <c r="C332" s="7">
        <f t="shared" si="122"/>
        <v>1000</v>
      </c>
      <c r="D332" s="81">
        <f t="shared" si="123"/>
        <v>44699</v>
      </c>
      <c r="E332" s="13">
        <f ca="1">IF(D332&lt;$B$1,VLOOKUP(D332,[1]DI!$A$4:$B$15000,2,FALSE),0)</f>
        <v>0.1265</v>
      </c>
      <c r="F332" s="14">
        <f t="shared" ca="1" si="132"/>
        <v>1.0004727899999999</v>
      </c>
      <c r="G332" s="14">
        <f ca="1">(TRUNC(PRODUCT($F$12:$F331),16))</f>
        <v>1.08265211796715</v>
      </c>
      <c r="H332" s="14">
        <f t="shared" ca="1" si="133"/>
        <v>1.04890519315491</v>
      </c>
      <c r="I332" s="14">
        <f t="shared" ca="1" si="134"/>
        <v>1.03217347</v>
      </c>
      <c r="J332" s="13">
        <f t="shared" si="124"/>
        <v>2.5000000000000001E-2</v>
      </c>
      <c r="K332" s="29">
        <f t="shared" si="125"/>
        <v>44592</v>
      </c>
      <c r="L332" s="2">
        <f t="shared" si="126"/>
        <v>75</v>
      </c>
      <c r="M332" s="17">
        <f t="shared" si="127"/>
        <v>75</v>
      </c>
      <c r="N332" s="12">
        <f t="shared" ref="N332:N395" si="135">ROUND((J332+1)^(M332/252),9)</f>
        <v>1.0073760620000001</v>
      </c>
      <c r="O332" s="12">
        <f t="shared" ref="O332:O395" ca="1" si="136">ROUND(I332*N332,9)</f>
        <v>1.0397868459999999</v>
      </c>
      <c r="P332" s="17">
        <f t="shared" si="128"/>
        <v>0</v>
      </c>
      <c r="Q332" s="14">
        <f t="shared" ref="Q332:Q395" ca="1" si="137">TRUNC(((O332-1)*C332),8)</f>
        <v>39.786845990000003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44774</v>
      </c>
      <c r="V332" s="3"/>
      <c r="W332" s="3"/>
      <c r="X332" s="126">
        <f>[2]Plan1!$A402</f>
        <v>48829</v>
      </c>
      <c r="Y332" s="118" t="str">
        <f>[2]Plan1!$C402</f>
        <v>Independência do Brasil</v>
      </c>
      <c r="Z332" s="109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00">
        <f t="shared" ref="A333:A396" si="140">WORKDAY($A332,1,$X$166:$X$544)</f>
        <v>44704</v>
      </c>
      <c r="B333" s="101">
        <f t="shared" ca="1" si="131"/>
        <v>1040.3803929999999</v>
      </c>
      <c r="C333" s="7">
        <f t="shared" ref="C333:C396" si="141">(C332-S332)</f>
        <v>1000</v>
      </c>
      <c r="D333" s="81">
        <f t="shared" ref="D333:D396" si="142">WORKDAY($A333,-2,$X$160:$X$544)</f>
        <v>44700</v>
      </c>
      <c r="E333" s="13">
        <f ca="1">IF(D333&lt;$B$1,VLOOKUP(D333,[1]DI!$A$4:$B$15000,2,FALSE),0)</f>
        <v>0.1265</v>
      </c>
      <c r="F333" s="14">
        <f t="shared" ca="1" si="132"/>
        <v>1.0004727899999999</v>
      </c>
      <c r="G333" s="14">
        <f ca="1">(TRUNC(PRODUCT($F$12:$F332),16))</f>
        <v>1.0831639850620101</v>
      </c>
      <c r="H333" s="14">
        <f t="shared" ca="1" si="133"/>
        <v>1.04890519315491</v>
      </c>
      <c r="I333" s="14">
        <f t="shared" ca="1" si="134"/>
        <v>1.03266148</v>
      </c>
      <c r="J333" s="13">
        <f t="shared" ref="J333:J396" si="143">J332</f>
        <v>2.5000000000000001E-2</v>
      </c>
      <c r="K333" s="29">
        <f t="shared" ref="K333:K396" si="144">IF(P332&gt;0,VLOOKUP(P332,X$12:AH$150,2),K332)</f>
        <v>44592</v>
      </c>
      <c r="L333" s="2">
        <f t="shared" ref="L333:L396" si="145">IF(A333&gt;K333,IF(NETWORKDAYS(K333,A333,$X$160:$X$544)-1=0,1,NETWORKDAYS(K333,A333,$X$160:$X$544)-1),0)</f>
        <v>76</v>
      </c>
      <c r="M333" s="17">
        <f t="shared" ref="M333:M396" si="146">IF(AND(L333=1,L332=1),1,IF(L333&gt;0,IF(L333=L332,L333+1,L333),0))</f>
        <v>76</v>
      </c>
      <c r="N333" s="12">
        <f t="shared" si="135"/>
        <v>1.007474776</v>
      </c>
      <c r="O333" s="12">
        <f t="shared" ca="1" si="136"/>
        <v>1.040380393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40.380392999999998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44774</v>
      </c>
      <c r="V333" s="3"/>
      <c r="W333" s="3"/>
      <c r="X333" s="126">
        <f>[2]Plan1!$A403</f>
        <v>48864</v>
      </c>
      <c r="Y333" s="118" t="str">
        <f>[2]Plan1!$C403</f>
        <v>Nossa Sr.a Aparecida - Padroeira do Brasil</v>
      </c>
      <c r="Z333" s="109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00">
        <f t="shared" si="140"/>
        <v>44705</v>
      </c>
      <c r="B334" s="101">
        <f t="shared" ref="B334:B397" ca="1" si="150">IF(D334&lt;=TODAY(),C334+Q334,IF(AND(D334&gt;TODAY(),A334&lt;=$B$1),IF(VLOOKUP(TODAY(),$A$10:$E$5000,4,FALSE)=0,"n.d",C334+Q334),"n.d"))</f>
        <v>1040.9742689899999</v>
      </c>
      <c r="C334" s="7">
        <f t="shared" si="141"/>
        <v>1000</v>
      </c>
      <c r="D334" s="81">
        <f t="shared" si="142"/>
        <v>44701</v>
      </c>
      <c r="E334" s="13">
        <f ca="1">IF(D334&lt;$B$1,VLOOKUP(D334,[1]DI!$A$4:$B$15000,2,FALSE),0)</f>
        <v>0.1265</v>
      </c>
      <c r="F334" s="14">
        <f t="shared" ref="F334:F397" ca="1" si="151">ROUND(((1+E334)^(1/252)),8)</f>
        <v>1.0004727899999999</v>
      </c>
      <c r="G334" s="14">
        <f ca="1">(TRUNC(PRODUCT($F$12:$F333),16))</f>
        <v>1.0836760941625001</v>
      </c>
      <c r="H334" s="14">
        <f t="shared" ref="H334:H397" ca="1" si="152">IF(P333&gt;0,G333,H333)</f>
        <v>1.04890519315491</v>
      </c>
      <c r="I334" s="14">
        <f t="shared" ref="I334:I397" ca="1" si="153">ROUND(G334/H334,8)</f>
        <v>1.03314971</v>
      </c>
      <c r="J334" s="13">
        <f t="shared" si="143"/>
        <v>2.5000000000000001E-2</v>
      </c>
      <c r="K334" s="29">
        <f t="shared" si="144"/>
        <v>44592</v>
      </c>
      <c r="L334" s="2">
        <f t="shared" si="145"/>
        <v>77</v>
      </c>
      <c r="M334" s="17">
        <f t="shared" si="146"/>
        <v>77</v>
      </c>
      <c r="N334" s="12">
        <f t="shared" si="135"/>
        <v>1.0075734999999999</v>
      </c>
      <c r="O334" s="12">
        <f t="shared" ca="1" si="136"/>
        <v>1.0409742689999999</v>
      </c>
      <c r="P334" s="17">
        <f t="shared" si="147"/>
        <v>0</v>
      </c>
      <c r="Q334" s="14">
        <f t="shared" ca="1" si="137"/>
        <v>40.974268989999999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44774</v>
      </c>
      <c r="V334" s="3"/>
      <c r="W334" s="3"/>
      <c r="X334" s="126">
        <f>[2]Plan1!$A404</f>
        <v>48885</v>
      </c>
      <c r="Y334" s="118" t="str">
        <f>[2]Plan1!$C404</f>
        <v>Finados</v>
      </c>
      <c r="Z334" s="109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00">
        <f t="shared" si="140"/>
        <v>44706</v>
      </c>
      <c r="B335" s="101">
        <f t="shared" ca="1" si="150"/>
        <v>1041.568483</v>
      </c>
      <c r="C335" s="7">
        <f t="shared" si="141"/>
        <v>1000</v>
      </c>
      <c r="D335" s="81">
        <f t="shared" si="142"/>
        <v>44704</v>
      </c>
      <c r="E335" s="13">
        <f ca="1">IF(D335&lt;$B$1,VLOOKUP(D335,[1]DI!$A$4:$B$15000,2,FALSE),0)</f>
        <v>0.1265</v>
      </c>
      <c r="F335" s="14">
        <f t="shared" ca="1" si="151"/>
        <v>1.0004727899999999</v>
      </c>
      <c r="G335" s="14">
        <f ca="1">(TRUNC(PRODUCT($F$12:$F334),16))</f>
        <v>1.0841884453830599</v>
      </c>
      <c r="H335" s="14">
        <f t="shared" ca="1" si="152"/>
        <v>1.04890519315491</v>
      </c>
      <c r="I335" s="14">
        <f t="shared" ca="1" si="153"/>
        <v>1.0336381699999999</v>
      </c>
      <c r="J335" s="13">
        <f t="shared" si="143"/>
        <v>2.5000000000000001E-2</v>
      </c>
      <c r="K335" s="29">
        <f t="shared" si="144"/>
        <v>44592</v>
      </c>
      <c r="L335" s="2">
        <f t="shared" si="145"/>
        <v>78</v>
      </c>
      <c r="M335" s="17">
        <f t="shared" si="146"/>
        <v>78</v>
      </c>
      <c r="N335" s="12">
        <f t="shared" si="135"/>
        <v>1.0076722330000001</v>
      </c>
      <c r="O335" s="12">
        <f t="shared" ca="1" si="136"/>
        <v>1.041568483</v>
      </c>
      <c r="P335" s="17">
        <f t="shared" si="147"/>
        <v>0</v>
      </c>
      <c r="Q335" s="14">
        <f t="shared" ca="1" si="137"/>
        <v>41.568483000000001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44774</v>
      </c>
      <c r="V335" s="3"/>
      <c r="W335" s="3"/>
      <c r="X335" s="126">
        <f>[2]Plan1!$A405</f>
        <v>48898</v>
      </c>
      <c r="Y335" s="118" t="str">
        <f>[2]Plan1!$C405</f>
        <v>Proclamação da República</v>
      </c>
      <c r="Z335" s="109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00">
        <f t="shared" si="140"/>
        <v>44707</v>
      </c>
      <c r="B336" s="101">
        <f t="shared" ca="1" si="150"/>
        <v>1042.1630359999999</v>
      </c>
      <c r="C336" s="7">
        <f t="shared" si="141"/>
        <v>1000</v>
      </c>
      <c r="D336" s="81">
        <f t="shared" si="142"/>
        <v>44705</v>
      </c>
      <c r="E336" s="13">
        <f ca="1">IF(D336&lt;$B$1,VLOOKUP(D336,[1]DI!$A$4:$B$15000,2,FALSE),0)</f>
        <v>0.1265</v>
      </c>
      <c r="F336" s="14">
        <f t="shared" ca="1" si="151"/>
        <v>1.0004727899999999</v>
      </c>
      <c r="G336" s="14">
        <f ca="1">(TRUNC(PRODUCT($F$12:$F335),16))</f>
        <v>1.0847010388381499</v>
      </c>
      <c r="H336" s="14">
        <f t="shared" ca="1" si="152"/>
        <v>1.04890519315491</v>
      </c>
      <c r="I336" s="14">
        <f t="shared" ca="1" si="153"/>
        <v>1.03412686</v>
      </c>
      <c r="J336" s="13">
        <f t="shared" si="143"/>
        <v>2.5000000000000001E-2</v>
      </c>
      <c r="K336" s="29">
        <f t="shared" si="144"/>
        <v>44592</v>
      </c>
      <c r="L336" s="2">
        <f t="shared" si="145"/>
        <v>79</v>
      </c>
      <c r="M336" s="17">
        <f t="shared" si="146"/>
        <v>79</v>
      </c>
      <c r="N336" s="12">
        <f t="shared" si="135"/>
        <v>1.0077709770000001</v>
      </c>
      <c r="O336" s="12">
        <f t="shared" ca="1" si="136"/>
        <v>1.042163036</v>
      </c>
      <c r="P336" s="17">
        <f t="shared" si="147"/>
        <v>0</v>
      </c>
      <c r="Q336" s="14">
        <f t="shared" ca="1" si="137"/>
        <v>42.163035999999998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44774</v>
      </c>
      <c r="V336" s="3"/>
      <c r="W336" s="3"/>
      <c r="X336" s="126">
        <f>[2]Plan1!$A406</f>
        <v>48903</v>
      </c>
      <c r="Y336" s="118" t="str">
        <f>[2]Plan1!$C406</f>
        <v>Dia Nacional de Zumbi e da Consciência Negra</v>
      </c>
      <c r="Z336" s="109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00">
        <f t="shared" si="140"/>
        <v>44708</v>
      </c>
      <c r="B337" s="101">
        <f t="shared" ca="1" si="150"/>
        <v>1042.757936</v>
      </c>
      <c r="C337" s="7">
        <f t="shared" si="141"/>
        <v>1000</v>
      </c>
      <c r="D337" s="81">
        <f t="shared" si="142"/>
        <v>44706</v>
      </c>
      <c r="E337" s="13">
        <f ca="1">IF(D337&lt;$B$1,VLOOKUP(D337,[1]DI!$A$4:$B$15000,2,FALSE),0)</f>
        <v>0.1265</v>
      </c>
      <c r="F337" s="14">
        <f t="shared" ca="1" si="151"/>
        <v>1.0004727899999999</v>
      </c>
      <c r="G337" s="14">
        <f ca="1">(TRUNC(PRODUCT($F$12:$F336),16))</f>
        <v>1.0852138746423099</v>
      </c>
      <c r="H337" s="14">
        <f t="shared" ca="1" si="152"/>
        <v>1.04890519315491</v>
      </c>
      <c r="I337" s="14">
        <f t="shared" ca="1" si="153"/>
        <v>1.0346157899999999</v>
      </c>
      <c r="J337" s="13">
        <f t="shared" si="143"/>
        <v>2.5000000000000001E-2</v>
      </c>
      <c r="K337" s="29">
        <f t="shared" si="144"/>
        <v>44592</v>
      </c>
      <c r="L337" s="2">
        <f t="shared" si="145"/>
        <v>80</v>
      </c>
      <c r="M337" s="17">
        <f t="shared" si="146"/>
        <v>80</v>
      </c>
      <c r="N337" s="12">
        <f t="shared" si="135"/>
        <v>1.007869729</v>
      </c>
      <c r="O337" s="12">
        <f t="shared" ca="1" si="136"/>
        <v>1.0427579360000001</v>
      </c>
      <c r="P337" s="17">
        <f t="shared" si="147"/>
        <v>0</v>
      </c>
      <c r="Q337" s="14">
        <f t="shared" ca="1" si="137"/>
        <v>42.757936000000001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44774</v>
      </c>
      <c r="V337" s="3"/>
      <c r="W337" s="3"/>
      <c r="X337" s="126">
        <f>[2]Plan1!$A407</f>
        <v>48938</v>
      </c>
      <c r="Y337" s="118" t="str">
        <f>[2]Plan1!$C407</f>
        <v>Natal</v>
      </c>
      <c r="Z337" s="109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00">
        <f t="shared" si="140"/>
        <v>44711</v>
      </c>
      <c r="B338" s="101">
        <f t="shared" ca="1" si="150"/>
        <v>1043.3531760000001</v>
      </c>
      <c r="C338" s="7">
        <f t="shared" si="141"/>
        <v>1000</v>
      </c>
      <c r="D338" s="81">
        <f t="shared" si="142"/>
        <v>44707</v>
      </c>
      <c r="E338" s="13">
        <f ca="1">IF(D338&lt;$B$1,VLOOKUP(D338,[1]DI!$A$4:$B$15000,2,FALSE),0)</f>
        <v>0.1265</v>
      </c>
      <c r="F338" s="14">
        <f t="shared" ca="1" si="151"/>
        <v>1.0004727899999999</v>
      </c>
      <c r="G338" s="14">
        <f ca="1">(TRUNC(PRODUCT($F$12:$F337),16))</f>
        <v>1.0857269529100999</v>
      </c>
      <c r="H338" s="14">
        <f t="shared" ca="1" si="152"/>
        <v>1.04890519315491</v>
      </c>
      <c r="I338" s="14">
        <f t="shared" ca="1" si="153"/>
        <v>1.03510495</v>
      </c>
      <c r="J338" s="13">
        <f t="shared" si="143"/>
        <v>2.5000000000000001E-2</v>
      </c>
      <c r="K338" s="29">
        <f t="shared" si="144"/>
        <v>44592</v>
      </c>
      <c r="L338" s="2">
        <f t="shared" si="145"/>
        <v>81</v>
      </c>
      <c r="M338" s="17">
        <f t="shared" si="146"/>
        <v>81</v>
      </c>
      <c r="N338" s="12">
        <f t="shared" si="135"/>
        <v>1.007968492</v>
      </c>
      <c r="O338" s="12">
        <f t="shared" ca="1" si="136"/>
        <v>1.0433531760000001</v>
      </c>
      <c r="P338" s="17">
        <f t="shared" si="147"/>
        <v>0</v>
      </c>
      <c r="Q338" s="14">
        <f t="shared" ca="1" si="137"/>
        <v>43.353175999999998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44774</v>
      </c>
      <c r="V338" s="3"/>
      <c r="W338" s="3"/>
      <c r="X338" s="126">
        <f>[2]Plan1!$A408</f>
        <v>48945</v>
      </c>
      <c r="Y338" s="118" t="str">
        <f>[2]Plan1!$C408</f>
        <v>Confraternização Universal</v>
      </c>
      <c r="Z338" s="109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00">
        <f t="shared" si="140"/>
        <v>44712</v>
      </c>
      <c r="B339" s="101">
        <f t="shared" ca="1" si="150"/>
        <v>1043.9487429999999</v>
      </c>
      <c r="C339" s="7">
        <f t="shared" si="141"/>
        <v>1000</v>
      </c>
      <c r="D339" s="81">
        <f t="shared" si="142"/>
        <v>44708</v>
      </c>
      <c r="E339" s="13">
        <f ca="1">IF(D339&lt;$B$1,VLOOKUP(D339,[1]DI!$A$4:$B$15000,2,FALSE),0)</f>
        <v>0.1265</v>
      </c>
      <c r="F339" s="14">
        <f t="shared" ca="1" si="151"/>
        <v>1.0004727899999999</v>
      </c>
      <c r="G339" s="14">
        <f ca="1">(TRUNC(PRODUCT($F$12:$F338),16))</f>
        <v>1.0862402737561601</v>
      </c>
      <c r="H339" s="14">
        <f t="shared" ca="1" si="152"/>
        <v>1.04890519315491</v>
      </c>
      <c r="I339" s="14">
        <f t="shared" ca="1" si="153"/>
        <v>1.0355943299999999</v>
      </c>
      <c r="J339" s="13">
        <f t="shared" si="143"/>
        <v>2.5000000000000001E-2</v>
      </c>
      <c r="K339" s="29">
        <f t="shared" si="144"/>
        <v>44592</v>
      </c>
      <c r="L339" s="2">
        <f t="shared" si="145"/>
        <v>82</v>
      </c>
      <c r="M339" s="17">
        <f t="shared" si="146"/>
        <v>82</v>
      </c>
      <c r="N339" s="12">
        <f t="shared" si="135"/>
        <v>1.0080672639999999</v>
      </c>
      <c r="O339" s="12">
        <f t="shared" ca="1" si="136"/>
        <v>1.0439487430000001</v>
      </c>
      <c r="P339" s="17">
        <f t="shared" si="147"/>
        <v>0</v>
      </c>
      <c r="Q339" s="14">
        <f t="shared" ca="1" si="137"/>
        <v>43.948743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44774</v>
      </c>
      <c r="V339" s="3"/>
      <c r="W339" s="3"/>
      <c r="X339" s="126">
        <f>[2]Plan1!$A409</f>
        <v>48995</v>
      </c>
      <c r="Y339" s="118" t="str">
        <f>[2]Plan1!$C409</f>
        <v>Carnaval</v>
      </c>
      <c r="Z339" s="109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00">
        <f t="shared" si="140"/>
        <v>44713</v>
      </c>
      <c r="B340" s="101">
        <f t="shared" ca="1" si="150"/>
        <v>1044.5446589999999</v>
      </c>
      <c r="C340" s="7">
        <f t="shared" si="141"/>
        <v>1000</v>
      </c>
      <c r="D340" s="81">
        <f t="shared" si="142"/>
        <v>44711</v>
      </c>
      <c r="E340" s="13">
        <f ca="1">IF(D340&lt;$B$1,VLOOKUP(D340,[1]DI!$A$4:$B$15000,2,FALSE),0)</f>
        <v>0.1265</v>
      </c>
      <c r="F340" s="14">
        <f t="shared" ca="1" si="151"/>
        <v>1.0004727899999999</v>
      </c>
      <c r="G340" s="14">
        <f ca="1">(TRUNC(PRODUCT($F$12:$F339),16))</f>
        <v>1.0867538372951899</v>
      </c>
      <c r="H340" s="14">
        <f t="shared" ca="1" si="152"/>
        <v>1.04890519315491</v>
      </c>
      <c r="I340" s="14">
        <f t="shared" ca="1" si="153"/>
        <v>1.0360839500000001</v>
      </c>
      <c r="J340" s="13">
        <f t="shared" si="143"/>
        <v>2.5000000000000001E-2</v>
      </c>
      <c r="K340" s="29">
        <f t="shared" si="144"/>
        <v>44592</v>
      </c>
      <c r="L340" s="2">
        <f t="shared" si="145"/>
        <v>83</v>
      </c>
      <c r="M340" s="17">
        <f t="shared" si="146"/>
        <v>83</v>
      </c>
      <c r="N340" s="12">
        <f t="shared" si="135"/>
        <v>1.0081660459999999</v>
      </c>
      <c r="O340" s="12">
        <f t="shared" ca="1" si="136"/>
        <v>1.044544659</v>
      </c>
      <c r="P340" s="17">
        <f t="shared" si="147"/>
        <v>0</v>
      </c>
      <c r="Q340" s="14">
        <f t="shared" ca="1" si="137"/>
        <v>44.544659000000003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44774</v>
      </c>
      <c r="V340" s="3"/>
      <c r="W340" s="3"/>
      <c r="X340" s="126">
        <f>[2]Plan1!$A410</f>
        <v>48996</v>
      </c>
      <c r="Y340" s="118" t="str">
        <f>[2]Plan1!$C410</f>
        <v>Carnaval</v>
      </c>
      <c r="Z340" s="109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00">
        <f t="shared" si="140"/>
        <v>44714</v>
      </c>
      <c r="B341" s="101">
        <f t="shared" ca="1" si="150"/>
        <v>1045.1409149900001</v>
      </c>
      <c r="C341" s="7">
        <f t="shared" si="141"/>
        <v>1000</v>
      </c>
      <c r="D341" s="81">
        <f t="shared" si="142"/>
        <v>44712</v>
      </c>
      <c r="E341" s="13">
        <f ca="1">IF(D341&lt;$B$1,VLOOKUP(D341,[1]DI!$A$4:$B$15000,2,FALSE),0)</f>
        <v>0.1265</v>
      </c>
      <c r="F341" s="14">
        <f t="shared" ca="1" si="151"/>
        <v>1.0004727899999999</v>
      </c>
      <c r="G341" s="14">
        <f ca="1">(TRUNC(PRODUCT($F$12:$F340),16))</f>
        <v>1.08726764364193</v>
      </c>
      <c r="H341" s="14">
        <f t="shared" ca="1" si="152"/>
        <v>1.04890519315491</v>
      </c>
      <c r="I341" s="14">
        <f t="shared" ca="1" si="153"/>
        <v>1.0365738</v>
      </c>
      <c r="J341" s="13">
        <f t="shared" si="143"/>
        <v>2.5000000000000001E-2</v>
      </c>
      <c r="K341" s="29">
        <f t="shared" si="144"/>
        <v>44592</v>
      </c>
      <c r="L341" s="2">
        <f t="shared" si="145"/>
        <v>84</v>
      </c>
      <c r="M341" s="17">
        <f t="shared" si="146"/>
        <v>84</v>
      </c>
      <c r="N341" s="12">
        <f t="shared" si="135"/>
        <v>1.0082648380000001</v>
      </c>
      <c r="O341" s="12">
        <f t="shared" ca="1" si="136"/>
        <v>1.0451409149999999</v>
      </c>
      <c r="P341" s="17">
        <f t="shared" si="147"/>
        <v>0</v>
      </c>
      <c r="Q341" s="14">
        <f t="shared" ca="1" si="137"/>
        <v>45.140914989999999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44774</v>
      </c>
      <c r="V341" s="3"/>
      <c r="W341" s="3"/>
      <c r="X341" s="126">
        <f>[2]Plan1!$A411</f>
        <v>49041</v>
      </c>
      <c r="Y341" s="118" t="str">
        <f>[2]Plan1!$C411</f>
        <v>Paixão de Cristo</v>
      </c>
      <c r="Z341" s="109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00">
        <f t="shared" si="140"/>
        <v>44715</v>
      </c>
      <c r="B342" s="101">
        <f t="shared" ca="1" si="150"/>
        <v>1045.7375079999999</v>
      </c>
      <c r="C342" s="7">
        <f t="shared" si="141"/>
        <v>1000</v>
      </c>
      <c r="D342" s="81">
        <f t="shared" si="142"/>
        <v>44713</v>
      </c>
      <c r="E342" s="13">
        <f ca="1">IF(D342&lt;$B$1,VLOOKUP(D342,[1]DI!$A$4:$B$15000,2,FALSE),0)</f>
        <v>0.1265</v>
      </c>
      <c r="F342" s="14">
        <f t="shared" ca="1" si="151"/>
        <v>1.0004727899999999</v>
      </c>
      <c r="G342" s="14">
        <f ca="1">(TRUNC(PRODUCT($F$12:$F341),16))</f>
        <v>1.0877816929111701</v>
      </c>
      <c r="H342" s="14">
        <f t="shared" ca="1" si="152"/>
        <v>1.04890519315491</v>
      </c>
      <c r="I342" s="14">
        <f t="shared" ca="1" si="153"/>
        <v>1.03706388</v>
      </c>
      <c r="J342" s="13">
        <f t="shared" si="143"/>
        <v>2.5000000000000001E-2</v>
      </c>
      <c r="K342" s="29">
        <f t="shared" si="144"/>
        <v>44592</v>
      </c>
      <c r="L342" s="2">
        <f t="shared" si="145"/>
        <v>85</v>
      </c>
      <c r="M342" s="17">
        <f t="shared" si="146"/>
        <v>85</v>
      </c>
      <c r="N342" s="12">
        <f t="shared" si="135"/>
        <v>1.0083636389999999</v>
      </c>
      <c r="O342" s="12">
        <f t="shared" ca="1" si="136"/>
        <v>1.045737508</v>
      </c>
      <c r="P342" s="17">
        <f t="shared" si="147"/>
        <v>0</v>
      </c>
      <c r="Q342" s="14">
        <f t="shared" ca="1" si="137"/>
        <v>45.737507999999998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44774</v>
      </c>
      <c r="V342" s="3"/>
      <c r="W342" s="3"/>
      <c r="X342" s="126">
        <f>[2]Plan1!$A412</f>
        <v>49055</v>
      </c>
      <c r="Y342" s="118" t="str">
        <f>[2]Plan1!$C412</f>
        <v>Tiradentes</v>
      </c>
      <c r="Z342" s="109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00">
        <f t="shared" si="140"/>
        <v>44718</v>
      </c>
      <c r="B343" s="101">
        <f t="shared" ca="1" si="150"/>
        <v>1046.3344509999999</v>
      </c>
      <c r="C343" s="7">
        <f t="shared" si="141"/>
        <v>1000</v>
      </c>
      <c r="D343" s="81">
        <f t="shared" si="142"/>
        <v>44714</v>
      </c>
      <c r="E343" s="13">
        <f ca="1">IF(D343&lt;$B$1,VLOOKUP(D343,[1]DI!$A$4:$B$15000,2,FALSE),0)</f>
        <v>0.1265</v>
      </c>
      <c r="F343" s="14">
        <f t="shared" ca="1" si="151"/>
        <v>1.0004727899999999</v>
      </c>
      <c r="G343" s="14">
        <f ca="1">(TRUNC(PRODUCT($F$12:$F342),16))</f>
        <v>1.0882959852177601</v>
      </c>
      <c r="H343" s="14">
        <f t="shared" ca="1" si="152"/>
        <v>1.04890519315491</v>
      </c>
      <c r="I343" s="14">
        <f t="shared" ca="1" si="153"/>
        <v>1.0375542</v>
      </c>
      <c r="J343" s="13">
        <f t="shared" si="143"/>
        <v>2.5000000000000001E-2</v>
      </c>
      <c r="K343" s="29">
        <f t="shared" si="144"/>
        <v>44592</v>
      </c>
      <c r="L343" s="2">
        <f t="shared" si="145"/>
        <v>86</v>
      </c>
      <c r="M343" s="17">
        <f t="shared" si="146"/>
        <v>86</v>
      </c>
      <c r="N343" s="12">
        <f t="shared" si="135"/>
        <v>1.0084624499999999</v>
      </c>
      <c r="O343" s="12">
        <f t="shared" ca="1" si="136"/>
        <v>1.0463344510000001</v>
      </c>
      <c r="P343" s="17">
        <f t="shared" si="147"/>
        <v>0</v>
      </c>
      <c r="Q343" s="14">
        <f t="shared" ca="1" si="137"/>
        <v>46.334451000000001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44774</v>
      </c>
      <c r="V343" s="3"/>
      <c r="W343" s="3"/>
      <c r="X343" s="126">
        <f>[2]Plan1!$A413</f>
        <v>49065</v>
      </c>
      <c r="Y343" s="118" t="str">
        <f>[2]Plan1!$C413</f>
        <v>Dia do Trabalho</v>
      </c>
      <c r="Z343" s="109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00">
        <f t="shared" si="140"/>
        <v>44719</v>
      </c>
      <c r="B344" s="101">
        <f t="shared" ca="1" si="150"/>
        <v>1046.9317209999999</v>
      </c>
      <c r="C344" s="7">
        <f t="shared" si="141"/>
        <v>1000</v>
      </c>
      <c r="D344" s="81">
        <f t="shared" si="142"/>
        <v>44715</v>
      </c>
      <c r="E344" s="13">
        <f ca="1">IF(D344&lt;$B$1,VLOOKUP(D344,[1]DI!$A$4:$B$15000,2,FALSE),0)</f>
        <v>0.1265</v>
      </c>
      <c r="F344" s="14">
        <f t="shared" ca="1" si="151"/>
        <v>1.0004727899999999</v>
      </c>
      <c r="G344" s="14">
        <f ca="1">(TRUNC(PRODUCT($F$12:$F343),16))</f>
        <v>1.0888105206766101</v>
      </c>
      <c r="H344" s="14">
        <f t="shared" ca="1" si="152"/>
        <v>1.04890519315491</v>
      </c>
      <c r="I344" s="14">
        <f t="shared" ca="1" si="153"/>
        <v>1.0380447399999999</v>
      </c>
      <c r="J344" s="13">
        <f t="shared" si="143"/>
        <v>2.5000000000000001E-2</v>
      </c>
      <c r="K344" s="29">
        <f t="shared" si="144"/>
        <v>44592</v>
      </c>
      <c r="L344" s="2">
        <f t="shared" si="145"/>
        <v>87</v>
      </c>
      <c r="M344" s="17">
        <f t="shared" si="146"/>
        <v>87</v>
      </c>
      <c r="N344" s="12">
        <f t="shared" si="135"/>
        <v>1.00856127</v>
      </c>
      <c r="O344" s="12">
        <f t="shared" ca="1" si="136"/>
        <v>1.046931721</v>
      </c>
      <c r="P344" s="17">
        <f t="shared" si="147"/>
        <v>0</v>
      </c>
      <c r="Q344" s="14">
        <f t="shared" ca="1" si="137"/>
        <v>46.931721000000003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44774</v>
      </c>
      <c r="V344" s="3"/>
      <c r="W344" s="3"/>
      <c r="X344" s="126">
        <f>[2]Plan1!$A414</f>
        <v>49103</v>
      </c>
      <c r="Y344" s="118" t="str">
        <f>[2]Plan1!$C414</f>
        <v>Corpus Christi</v>
      </c>
      <c r="Z344" s="109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00">
        <f t="shared" si="140"/>
        <v>44720</v>
      </c>
      <c r="B345" s="101">
        <f t="shared" ca="1" si="150"/>
        <v>1047.529342</v>
      </c>
      <c r="C345" s="7">
        <f t="shared" si="141"/>
        <v>1000</v>
      </c>
      <c r="D345" s="81">
        <f t="shared" si="142"/>
        <v>44718</v>
      </c>
      <c r="E345" s="13">
        <f ca="1">IF(D345&lt;$B$1,VLOOKUP(D345,[1]DI!$A$4:$B$15000,2,FALSE),0)</f>
        <v>0.1265</v>
      </c>
      <c r="F345" s="14">
        <f t="shared" ca="1" si="151"/>
        <v>1.0004727899999999</v>
      </c>
      <c r="G345" s="14">
        <f ca="1">(TRUNC(PRODUCT($F$12:$F344),16))</f>
        <v>1.0893252994026801</v>
      </c>
      <c r="H345" s="14">
        <f t="shared" ca="1" si="152"/>
        <v>1.04890519315491</v>
      </c>
      <c r="I345" s="14">
        <f t="shared" ca="1" si="153"/>
        <v>1.0385355199999999</v>
      </c>
      <c r="J345" s="13">
        <f t="shared" si="143"/>
        <v>2.5000000000000001E-2</v>
      </c>
      <c r="K345" s="29">
        <f t="shared" si="144"/>
        <v>44592</v>
      </c>
      <c r="L345" s="2">
        <f t="shared" si="145"/>
        <v>88</v>
      </c>
      <c r="M345" s="17">
        <f t="shared" si="146"/>
        <v>88</v>
      </c>
      <c r="N345" s="12">
        <f t="shared" si="135"/>
        <v>1.008660101</v>
      </c>
      <c r="O345" s="12">
        <f t="shared" ca="1" si="136"/>
        <v>1.047529342</v>
      </c>
      <c r="P345" s="17">
        <f t="shared" si="147"/>
        <v>0</v>
      </c>
      <c r="Q345" s="14">
        <f t="shared" ca="1" si="137"/>
        <v>47.529342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44774</v>
      </c>
      <c r="V345" s="3"/>
      <c r="W345" s="3"/>
      <c r="X345" s="126">
        <f>[2]Plan1!$A415</f>
        <v>49194</v>
      </c>
      <c r="Y345" s="118" t="str">
        <f>[2]Plan1!$C415</f>
        <v>Independência do Brasil</v>
      </c>
      <c r="Z345" s="109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00">
        <f t="shared" si="140"/>
        <v>44721</v>
      </c>
      <c r="B346" s="101">
        <f t="shared" ca="1" si="150"/>
        <v>1048.12730199</v>
      </c>
      <c r="C346" s="7">
        <f t="shared" si="141"/>
        <v>1000</v>
      </c>
      <c r="D346" s="81">
        <f t="shared" si="142"/>
        <v>44719</v>
      </c>
      <c r="E346" s="13">
        <f ca="1">IF(D346&lt;$B$1,VLOOKUP(D346,[1]DI!$A$4:$B$15000,2,FALSE),0)</f>
        <v>0.1265</v>
      </c>
      <c r="F346" s="14">
        <f t="shared" ca="1" si="151"/>
        <v>1.0004727899999999</v>
      </c>
      <c r="G346" s="14">
        <f ca="1">(TRUNC(PRODUCT($F$12:$F345),16))</f>
        <v>1.08984032151098</v>
      </c>
      <c r="H346" s="14">
        <f t="shared" ca="1" si="152"/>
        <v>1.04890519315491</v>
      </c>
      <c r="I346" s="14">
        <f t="shared" ca="1" si="153"/>
        <v>1.0390265299999999</v>
      </c>
      <c r="J346" s="13">
        <f t="shared" si="143"/>
        <v>2.5000000000000001E-2</v>
      </c>
      <c r="K346" s="29">
        <f t="shared" si="144"/>
        <v>44592</v>
      </c>
      <c r="L346" s="2">
        <f t="shared" si="145"/>
        <v>89</v>
      </c>
      <c r="M346" s="17">
        <f t="shared" si="146"/>
        <v>89</v>
      </c>
      <c r="N346" s="12">
        <f t="shared" si="135"/>
        <v>1.008758941</v>
      </c>
      <c r="O346" s="12">
        <f t="shared" ca="1" si="136"/>
        <v>1.0481273019999999</v>
      </c>
      <c r="P346" s="17">
        <f t="shared" si="147"/>
        <v>0</v>
      </c>
      <c r="Q346" s="14">
        <f t="shared" ca="1" si="137"/>
        <v>48.127301989999999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44774</v>
      </c>
      <c r="V346" s="3"/>
      <c r="W346" s="3"/>
      <c r="X346" s="126">
        <f>[2]Plan1!$A416</f>
        <v>49229</v>
      </c>
      <c r="Y346" s="118" t="str">
        <f>[2]Plan1!$C416</f>
        <v>Nossa Sr.a Aparecida - Padroeira do Brasil</v>
      </c>
      <c r="Z346" s="109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00">
        <f t="shared" si="140"/>
        <v>44722</v>
      </c>
      <c r="B347" s="101">
        <f t="shared" ca="1" si="150"/>
        <v>1048.7256</v>
      </c>
      <c r="C347" s="7">
        <f t="shared" si="141"/>
        <v>1000</v>
      </c>
      <c r="D347" s="81">
        <f t="shared" si="142"/>
        <v>44720</v>
      </c>
      <c r="E347" s="13">
        <f ca="1">IF(D347&lt;$B$1,VLOOKUP(D347,[1]DI!$A$4:$B$15000,2,FALSE),0)</f>
        <v>0.1265</v>
      </c>
      <c r="F347" s="14">
        <f t="shared" ca="1" si="151"/>
        <v>1.0004727899999999</v>
      </c>
      <c r="G347" s="14">
        <f ca="1">(TRUNC(PRODUCT($F$12:$F346),16))</f>
        <v>1.09035558711659</v>
      </c>
      <c r="H347" s="14">
        <f t="shared" ca="1" si="152"/>
        <v>1.04890519315491</v>
      </c>
      <c r="I347" s="14">
        <f t="shared" ca="1" si="153"/>
        <v>1.03951777</v>
      </c>
      <c r="J347" s="13">
        <f t="shared" si="143"/>
        <v>2.5000000000000001E-2</v>
      </c>
      <c r="K347" s="29">
        <f t="shared" si="144"/>
        <v>44592</v>
      </c>
      <c r="L347" s="2">
        <f t="shared" si="145"/>
        <v>90</v>
      </c>
      <c r="M347" s="17">
        <f t="shared" si="146"/>
        <v>90</v>
      </c>
      <c r="N347" s="12">
        <f t="shared" si="135"/>
        <v>1.00885779</v>
      </c>
      <c r="O347" s="12">
        <f t="shared" ca="1" si="136"/>
        <v>1.0487256</v>
      </c>
      <c r="P347" s="17">
        <f t="shared" si="147"/>
        <v>0</v>
      </c>
      <c r="Q347" s="14">
        <f t="shared" ca="1" si="137"/>
        <v>48.7256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44774</v>
      </c>
      <c r="V347" s="3"/>
      <c r="W347" s="3"/>
      <c r="X347" s="126">
        <f>[2]Plan1!$A417</f>
        <v>49250</v>
      </c>
      <c r="Y347" s="118" t="str">
        <f>[2]Plan1!$C417</f>
        <v>Finados</v>
      </c>
      <c r="Z347" s="109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00">
        <f t="shared" si="140"/>
        <v>44725</v>
      </c>
      <c r="B348" s="101">
        <f t="shared" ca="1" si="150"/>
        <v>1049.3242389899999</v>
      </c>
      <c r="C348" s="7">
        <f t="shared" si="141"/>
        <v>1000</v>
      </c>
      <c r="D348" s="81">
        <f t="shared" si="142"/>
        <v>44721</v>
      </c>
      <c r="E348" s="13">
        <f ca="1">IF(D348&lt;$B$1,VLOOKUP(D348,[1]DI!$A$4:$B$15000,2,FALSE),0)</f>
        <v>0.1265</v>
      </c>
      <c r="F348" s="14">
        <f t="shared" ca="1" si="151"/>
        <v>1.0004727899999999</v>
      </c>
      <c r="G348" s="14">
        <f ca="1">(TRUNC(PRODUCT($F$12:$F347),16))</f>
        <v>1.09087109633462</v>
      </c>
      <c r="H348" s="14">
        <f t="shared" ca="1" si="152"/>
        <v>1.04890519315491</v>
      </c>
      <c r="I348" s="14">
        <f t="shared" ca="1" si="153"/>
        <v>1.0400092400000001</v>
      </c>
      <c r="J348" s="13">
        <f t="shared" si="143"/>
        <v>2.5000000000000001E-2</v>
      </c>
      <c r="K348" s="29">
        <f t="shared" si="144"/>
        <v>44592</v>
      </c>
      <c r="L348" s="2">
        <f t="shared" si="145"/>
        <v>91</v>
      </c>
      <c r="M348" s="17">
        <f t="shared" si="146"/>
        <v>91</v>
      </c>
      <c r="N348" s="12">
        <f t="shared" si="135"/>
        <v>1.00895665</v>
      </c>
      <c r="O348" s="12">
        <f t="shared" ca="1" si="136"/>
        <v>1.0493242389999999</v>
      </c>
      <c r="P348" s="17">
        <f t="shared" si="147"/>
        <v>0</v>
      </c>
      <c r="Q348" s="14">
        <f t="shared" ca="1" si="137"/>
        <v>49.324238989999998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44774</v>
      </c>
      <c r="V348" s="3"/>
      <c r="W348" s="3"/>
      <c r="X348" s="126">
        <f>[2]Plan1!$A418</f>
        <v>49263</v>
      </c>
      <c r="Y348" s="118" t="str">
        <f>[2]Plan1!$C418</f>
        <v>Proclamação da República</v>
      </c>
      <c r="Z348" s="109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00">
        <f t="shared" si="140"/>
        <v>44726</v>
      </c>
      <c r="B349" s="101">
        <f t="shared" ca="1" si="150"/>
        <v>1049.9232259999999</v>
      </c>
      <c r="C349" s="7">
        <f t="shared" si="141"/>
        <v>1000</v>
      </c>
      <c r="D349" s="81">
        <f t="shared" si="142"/>
        <v>44722</v>
      </c>
      <c r="E349" s="13">
        <f ca="1">IF(D349&lt;$B$1,VLOOKUP(D349,[1]DI!$A$4:$B$15000,2,FALSE),0)</f>
        <v>0.1265</v>
      </c>
      <c r="F349" s="14">
        <f t="shared" ca="1" si="151"/>
        <v>1.0004727899999999</v>
      </c>
      <c r="G349" s="14">
        <f ca="1">(TRUNC(PRODUCT($F$12:$F348),16))</f>
        <v>1.0913868492802601</v>
      </c>
      <c r="H349" s="14">
        <f t="shared" ca="1" si="152"/>
        <v>1.04890519315491</v>
      </c>
      <c r="I349" s="14">
        <f t="shared" ca="1" si="153"/>
        <v>1.04050095</v>
      </c>
      <c r="J349" s="13">
        <f t="shared" si="143"/>
        <v>2.5000000000000001E-2</v>
      </c>
      <c r="K349" s="29">
        <f t="shared" si="144"/>
        <v>44592</v>
      </c>
      <c r="L349" s="2">
        <f t="shared" si="145"/>
        <v>92</v>
      </c>
      <c r="M349" s="17">
        <f t="shared" si="146"/>
        <v>92</v>
      </c>
      <c r="N349" s="12">
        <f t="shared" si="135"/>
        <v>1.0090555189999999</v>
      </c>
      <c r="O349" s="12">
        <f t="shared" ca="1" si="136"/>
        <v>1.049923226</v>
      </c>
      <c r="P349" s="17">
        <f t="shared" si="147"/>
        <v>0</v>
      </c>
      <c r="Q349" s="14">
        <f t="shared" ca="1" si="137"/>
        <v>49.923226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44774</v>
      </c>
      <c r="V349" s="3"/>
      <c r="W349" s="3"/>
      <c r="X349" s="126">
        <f>[2]Plan1!$A419</f>
        <v>49268</v>
      </c>
      <c r="Y349" s="118" t="str">
        <f>[2]Plan1!$C419</f>
        <v>Dia Nacional de Zumbi e da Consciência Negra</v>
      </c>
      <c r="Z349" s="109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00">
        <f t="shared" si="140"/>
        <v>44727</v>
      </c>
      <c r="B350" s="101">
        <f t="shared" ca="1" si="150"/>
        <v>1050.5225519999999</v>
      </c>
      <c r="C350" s="7">
        <f t="shared" si="141"/>
        <v>1000</v>
      </c>
      <c r="D350" s="81">
        <f t="shared" si="142"/>
        <v>44725</v>
      </c>
      <c r="E350" s="13">
        <f ca="1">IF(D350&lt;$B$1,VLOOKUP(D350,[1]DI!$A$4:$B$15000,2,FALSE),0)</f>
        <v>0.1265</v>
      </c>
      <c r="F350" s="14">
        <f t="shared" ca="1" si="151"/>
        <v>1.0004727899999999</v>
      </c>
      <c r="G350" s="14">
        <f ca="1">(TRUNC(PRODUCT($F$12:$F349),16))</f>
        <v>1.0919028460687299</v>
      </c>
      <c r="H350" s="14">
        <f t="shared" ca="1" si="152"/>
        <v>1.04890519315491</v>
      </c>
      <c r="I350" s="14">
        <f t="shared" ca="1" si="153"/>
        <v>1.0409928900000001</v>
      </c>
      <c r="J350" s="13">
        <f t="shared" si="143"/>
        <v>2.5000000000000001E-2</v>
      </c>
      <c r="K350" s="29">
        <f t="shared" si="144"/>
        <v>44592</v>
      </c>
      <c r="L350" s="2">
        <f t="shared" si="145"/>
        <v>93</v>
      </c>
      <c r="M350" s="17">
        <f t="shared" si="146"/>
        <v>93</v>
      </c>
      <c r="N350" s="12">
        <f t="shared" si="135"/>
        <v>1.0091543970000001</v>
      </c>
      <c r="O350" s="12">
        <f t="shared" ca="1" si="136"/>
        <v>1.0505225520000001</v>
      </c>
      <c r="P350" s="17">
        <f t="shared" si="147"/>
        <v>0</v>
      </c>
      <c r="Q350" s="14">
        <f t="shared" ca="1" si="137"/>
        <v>50.522551999999997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44774</v>
      </c>
      <c r="V350" s="3"/>
      <c r="W350" s="3"/>
      <c r="X350" s="126">
        <f>[2]Plan1!$A420</f>
        <v>49303</v>
      </c>
      <c r="Y350" s="118" t="str">
        <f>[2]Plan1!$C420</f>
        <v>Natal</v>
      </c>
      <c r="Z350" s="109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00">
        <f t="shared" si="140"/>
        <v>44729</v>
      </c>
      <c r="B351" s="101">
        <f t="shared" ca="1" si="150"/>
        <v>1051.1222190000001</v>
      </c>
      <c r="C351" s="7">
        <f t="shared" si="141"/>
        <v>1000</v>
      </c>
      <c r="D351" s="81">
        <f t="shared" si="142"/>
        <v>44726</v>
      </c>
      <c r="E351" s="13">
        <f ca="1">IF(D351&lt;$B$1,VLOOKUP(D351,[1]DI!$A$4:$B$15000,2,FALSE),0)</f>
        <v>0.1265</v>
      </c>
      <c r="F351" s="14">
        <f t="shared" ca="1" si="151"/>
        <v>1.0004727899999999</v>
      </c>
      <c r="G351" s="14">
        <f ca="1">(TRUNC(PRODUCT($F$12:$F350),16))</f>
        <v>1.0924190868153201</v>
      </c>
      <c r="H351" s="14">
        <f t="shared" ca="1" si="152"/>
        <v>1.04890519315491</v>
      </c>
      <c r="I351" s="14">
        <f t="shared" ca="1" si="153"/>
        <v>1.0414850600000001</v>
      </c>
      <c r="J351" s="13">
        <f t="shared" si="143"/>
        <v>2.5000000000000001E-2</v>
      </c>
      <c r="K351" s="29">
        <f t="shared" si="144"/>
        <v>44592</v>
      </c>
      <c r="L351" s="2">
        <f t="shared" si="145"/>
        <v>94</v>
      </c>
      <c r="M351" s="17">
        <f t="shared" si="146"/>
        <v>94</v>
      </c>
      <c r="N351" s="12">
        <f t="shared" si="135"/>
        <v>1.0092532860000001</v>
      </c>
      <c r="O351" s="12">
        <f t="shared" ca="1" si="136"/>
        <v>1.051122219</v>
      </c>
      <c r="P351" s="17">
        <f t="shared" si="147"/>
        <v>0</v>
      </c>
      <c r="Q351" s="14">
        <f t="shared" ca="1" si="137"/>
        <v>51.122219000000001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44774</v>
      </c>
      <c r="V351" s="3"/>
      <c r="W351" s="3"/>
      <c r="X351" s="126">
        <f>[2]Plan1!$A421</f>
        <v>49310</v>
      </c>
      <c r="Y351" s="118" t="str">
        <f>[2]Plan1!$C421</f>
        <v>Confraternização Universal</v>
      </c>
      <c r="Z351" s="109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00">
        <f t="shared" si="140"/>
        <v>44732</v>
      </c>
      <c r="B352" s="101">
        <f t="shared" ca="1" si="150"/>
        <v>1051.722225</v>
      </c>
      <c r="C352" s="7">
        <f t="shared" si="141"/>
        <v>1000</v>
      </c>
      <c r="D352" s="81">
        <f t="shared" si="142"/>
        <v>44727</v>
      </c>
      <c r="E352" s="13">
        <f ca="1">IF(D352&lt;$B$1,VLOOKUP(D352,[1]DI!$A$4:$B$15000,2,FALSE),0)</f>
        <v>0.1265</v>
      </c>
      <c r="F352" s="14">
        <f t="shared" ca="1" si="151"/>
        <v>1.0004727899999999</v>
      </c>
      <c r="G352" s="14">
        <f ca="1">(TRUNC(PRODUCT($F$12:$F351),16))</f>
        <v>1.0929355716353799</v>
      </c>
      <c r="H352" s="14">
        <f t="shared" ca="1" si="152"/>
        <v>1.04890519315491</v>
      </c>
      <c r="I352" s="14">
        <f t="shared" ca="1" si="153"/>
        <v>1.04197746</v>
      </c>
      <c r="J352" s="13">
        <f t="shared" si="143"/>
        <v>2.5000000000000001E-2</v>
      </c>
      <c r="K352" s="29">
        <f t="shared" si="144"/>
        <v>44592</v>
      </c>
      <c r="L352" s="2">
        <f t="shared" si="145"/>
        <v>95</v>
      </c>
      <c r="M352" s="17">
        <f t="shared" si="146"/>
        <v>95</v>
      </c>
      <c r="N352" s="12">
        <f t="shared" si="135"/>
        <v>1.0093521839999999</v>
      </c>
      <c r="O352" s="12">
        <f t="shared" ca="1" si="136"/>
        <v>1.051722225</v>
      </c>
      <c r="P352" s="17">
        <f t="shared" si="147"/>
        <v>0</v>
      </c>
      <c r="Q352" s="14">
        <f t="shared" ca="1" si="137"/>
        <v>51.722225000000002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44774</v>
      </c>
      <c r="V352" s="3"/>
      <c r="W352" s="3"/>
      <c r="X352" s="126">
        <f>[2]Plan1!$A422</f>
        <v>49345</v>
      </c>
      <c r="Y352" s="118" t="str">
        <f>[2]Plan1!$C422</f>
        <v>Carnaval</v>
      </c>
      <c r="Z352" s="109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00">
        <f t="shared" si="140"/>
        <v>44733</v>
      </c>
      <c r="B353" s="101">
        <f t="shared" ca="1" si="150"/>
        <v>1052.3225809999999</v>
      </c>
      <c r="C353" s="7">
        <f t="shared" si="141"/>
        <v>1000</v>
      </c>
      <c r="D353" s="81">
        <f t="shared" si="142"/>
        <v>44729</v>
      </c>
      <c r="E353" s="13">
        <f ca="1">IF(D353&lt;$B$1,VLOOKUP(D353,[1]DI!$A$4:$B$15000,2,FALSE),0)</f>
        <v>0.13150000000000001</v>
      </c>
      <c r="F353" s="14">
        <f t="shared" ca="1" si="151"/>
        <v>1.0004903700000001</v>
      </c>
      <c r="G353" s="14">
        <f ca="1">(TRUNC(PRODUCT($F$12:$F352),16))</f>
        <v>1.09345230064429</v>
      </c>
      <c r="H353" s="14">
        <f t="shared" ca="1" si="152"/>
        <v>1.04890519315491</v>
      </c>
      <c r="I353" s="14">
        <f t="shared" ca="1" si="153"/>
        <v>1.0424701000000001</v>
      </c>
      <c r="J353" s="13">
        <f t="shared" si="143"/>
        <v>2.5000000000000001E-2</v>
      </c>
      <c r="K353" s="29">
        <f t="shared" si="144"/>
        <v>44592</v>
      </c>
      <c r="L353" s="2">
        <f t="shared" si="145"/>
        <v>96</v>
      </c>
      <c r="M353" s="17">
        <f t="shared" si="146"/>
        <v>96</v>
      </c>
      <c r="N353" s="12">
        <f t="shared" si="135"/>
        <v>1.0094510919999999</v>
      </c>
      <c r="O353" s="12">
        <f t="shared" ca="1" si="136"/>
        <v>1.0523225810000001</v>
      </c>
      <c r="P353" s="17">
        <f t="shared" si="147"/>
        <v>0</v>
      </c>
      <c r="Q353" s="14">
        <f t="shared" ca="1" si="137"/>
        <v>52.322581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44774</v>
      </c>
      <c r="V353" s="3"/>
      <c r="W353" s="3"/>
      <c r="X353" s="126">
        <f>[2]Plan1!$A423</f>
        <v>49346</v>
      </c>
      <c r="Y353" s="118" t="str">
        <f>[2]Plan1!$C423</f>
        <v>Carnaval</v>
      </c>
      <c r="Z353" s="109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00">
        <f t="shared" si="140"/>
        <v>44734</v>
      </c>
      <c r="B354" s="101">
        <f t="shared" ca="1" si="150"/>
        <v>1052.9417809900001</v>
      </c>
      <c r="C354" s="7">
        <f t="shared" si="141"/>
        <v>1000</v>
      </c>
      <c r="D354" s="81">
        <f t="shared" si="142"/>
        <v>44732</v>
      </c>
      <c r="E354" s="13">
        <f ca="1">IF(D354&lt;$B$1,VLOOKUP(D354,[1]DI!$A$4:$B$15000,2,FALSE),0)</f>
        <v>0.13150000000000001</v>
      </c>
      <c r="F354" s="14">
        <f t="shared" ca="1" si="151"/>
        <v>1.0004903700000001</v>
      </c>
      <c r="G354" s="14">
        <f ca="1">(TRUNC(PRODUCT($F$12:$F353),16))</f>
        <v>1.0939884968489599</v>
      </c>
      <c r="H354" s="14">
        <f t="shared" ca="1" si="152"/>
        <v>1.04890519315491</v>
      </c>
      <c r="I354" s="14">
        <f t="shared" ca="1" si="153"/>
        <v>1.0429812999999999</v>
      </c>
      <c r="J354" s="13">
        <f t="shared" si="143"/>
        <v>2.5000000000000001E-2</v>
      </c>
      <c r="K354" s="29">
        <f t="shared" si="144"/>
        <v>44592</v>
      </c>
      <c r="L354" s="2">
        <f t="shared" si="145"/>
        <v>97</v>
      </c>
      <c r="M354" s="17">
        <f t="shared" si="146"/>
        <v>97</v>
      </c>
      <c r="N354" s="12">
        <f t="shared" si="135"/>
        <v>1.009550009</v>
      </c>
      <c r="O354" s="12">
        <f t="shared" ca="1" si="136"/>
        <v>1.0529417809999999</v>
      </c>
      <c r="P354" s="17">
        <f t="shared" si="147"/>
        <v>0</v>
      </c>
      <c r="Q354" s="14">
        <f t="shared" ca="1" si="137"/>
        <v>52.941780989999998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44774</v>
      </c>
      <c r="V354" s="3"/>
      <c r="W354" s="3"/>
      <c r="X354" s="126">
        <f>[2]Plan1!$A424</f>
        <v>49391</v>
      </c>
      <c r="Y354" s="118" t="str">
        <f>[2]Plan1!$C424</f>
        <v>Paixão de Cristo</v>
      </c>
      <c r="Z354" s="109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00">
        <f t="shared" si="140"/>
        <v>44735</v>
      </c>
      <c r="B355" s="101">
        <f t="shared" ca="1" si="150"/>
        <v>1053.56133499</v>
      </c>
      <c r="C355" s="7">
        <f t="shared" si="141"/>
        <v>1000</v>
      </c>
      <c r="D355" s="81">
        <f t="shared" si="142"/>
        <v>44733</v>
      </c>
      <c r="E355" s="13">
        <f ca="1">IF(D355&lt;$B$1,VLOOKUP(D355,[1]DI!$A$4:$B$15000,2,FALSE),0)</f>
        <v>0.13150000000000001</v>
      </c>
      <c r="F355" s="14">
        <f t="shared" ca="1" si="151"/>
        <v>1.0004903700000001</v>
      </c>
      <c r="G355" s="14">
        <f ca="1">(TRUNC(PRODUCT($F$12:$F354),16))</f>
        <v>1.09452495598816</v>
      </c>
      <c r="H355" s="14">
        <f t="shared" ca="1" si="152"/>
        <v>1.04890519315491</v>
      </c>
      <c r="I355" s="14">
        <f t="shared" ca="1" si="153"/>
        <v>1.04349274</v>
      </c>
      <c r="J355" s="13">
        <f t="shared" si="143"/>
        <v>2.5000000000000001E-2</v>
      </c>
      <c r="K355" s="29">
        <f t="shared" si="144"/>
        <v>44592</v>
      </c>
      <c r="L355" s="2">
        <f t="shared" si="145"/>
        <v>98</v>
      </c>
      <c r="M355" s="17">
        <f t="shared" si="146"/>
        <v>98</v>
      </c>
      <c r="N355" s="12">
        <f t="shared" si="135"/>
        <v>1.0096489360000001</v>
      </c>
      <c r="O355" s="12">
        <f t="shared" ca="1" si="136"/>
        <v>1.0535613349999999</v>
      </c>
      <c r="P355" s="17">
        <f t="shared" si="147"/>
        <v>0</v>
      </c>
      <c r="Q355" s="14">
        <f t="shared" ca="1" si="137"/>
        <v>53.561334989999999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44774</v>
      </c>
      <c r="V355" s="3"/>
      <c r="W355" s="3"/>
      <c r="X355" s="126">
        <f>[2]Plan1!$A425</f>
        <v>49420</v>
      </c>
      <c r="Y355" s="118" t="str">
        <f>[2]Plan1!$C425</f>
        <v>Tiradentes</v>
      </c>
      <c r="Z355" s="109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00">
        <f t="shared" si="140"/>
        <v>44736</v>
      </c>
      <c r="B356" s="101">
        <f t="shared" ca="1" si="150"/>
        <v>1054.1812629999999</v>
      </c>
      <c r="C356" s="7">
        <f t="shared" si="141"/>
        <v>1000</v>
      </c>
      <c r="D356" s="81">
        <f t="shared" si="142"/>
        <v>44734</v>
      </c>
      <c r="E356" s="13">
        <f ca="1">IF(D356&lt;$B$1,VLOOKUP(D356,[1]DI!$A$4:$B$15000,2,FALSE),0)</f>
        <v>0.13150000000000001</v>
      </c>
      <c r="F356" s="14">
        <f t="shared" ca="1" si="151"/>
        <v>1.0004903700000001</v>
      </c>
      <c r="G356" s="14">
        <f ca="1">(TRUNC(PRODUCT($F$12:$F355),16))</f>
        <v>1.09506167819083</v>
      </c>
      <c r="H356" s="14">
        <f t="shared" ca="1" si="152"/>
        <v>1.04890519315491</v>
      </c>
      <c r="I356" s="14">
        <f t="shared" ca="1" si="153"/>
        <v>1.0440044399999999</v>
      </c>
      <c r="J356" s="13">
        <f t="shared" si="143"/>
        <v>2.5000000000000001E-2</v>
      </c>
      <c r="K356" s="29">
        <f t="shared" si="144"/>
        <v>44592</v>
      </c>
      <c r="L356" s="2">
        <f t="shared" si="145"/>
        <v>99</v>
      </c>
      <c r="M356" s="17">
        <f t="shared" si="146"/>
        <v>99</v>
      </c>
      <c r="N356" s="12">
        <f t="shared" si="135"/>
        <v>1.009747873</v>
      </c>
      <c r="O356" s="12">
        <f t="shared" ca="1" si="136"/>
        <v>1.054181263</v>
      </c>
      <c r="P356" s="17">
        <f t="shared" si="147"/>
        <v>0</v>
      </c>
      <c r="Q356" s="14">
        <f t="shared" ca="1" si="137"/>
        <v>54.181263000000001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44774</v>
      </c>
      <c r="V356" s="3"/>
      <c r="W356" s="3"/>
      <c r="X356" s="126">
        <f>[2]Plan1!$A426</f>
        <v>49430</v>
      </c>
      <c r="Y356" s="118" t="str">
        <f>[2]Plan1!$C426</f>
        <v>Dia do Trabalho</v>
      </c>
      <c r="Z356" s="109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00">
        <f t="shared" si="140"/>
        <v>44739</v>
      </c>
      <c r="B357" s="101">
        <f t="shared" ca="1" si="150"/>
        <v>1054.801555</v>
      </c>
      <c r="C357" s="7">
        <f t="shared" si="141"/>
        <v>1000</v>
      </c>
      <c r="D357" s="81">
        <f t="shared" si="142"/>
        <v>44735</v>
      </c>
      <c r="E357" s="13">
        <f ca="1">IF(D357&lt;$B$1,VLOOKUP(D357,[1]DI!$A$4:$B$15000,2,FALSE),0)</f>
        <v>0.13150000000000001</v>
      </c>
      <c r="F357" s="14">
        <f t="shared" ca="1" si="151"/>
        <v>1.0004903700000001</v>
      </c>
      <c r="G357" s="14">
        <f ca="1">(TRUNC(PRODUCT($F$12:$F356),16))</f>
        <v>1.09559866358596</v>
      </c>
      <c r="H357" s="14">
        <f t="shared" ca="1" si="152"/>
        <v>1.04890519315491</v>
      </c>
      <c r="I357" s="14">
        <f t="shared" ca="1" si="153"/>
        <v>1.0445163900000001</v>
      </c>
      <c r="J357" s="13">
        <f t="shared" si="143"/>
        <v>2.5000000000000001E-2</v>
      </c>
      <c r="K357" s="29">
        <f t="shared" si="144"/>
        <v>44592</v>
      </c>
      <c r="L357" s="2">
        <f t="shared" si="145"/>
        <v>100</v>
      </c>
      <c r="M357" s="17">
        <f t="shared" si="146"/>
        <v>100</v>
      </c>
      <c r="N357" s="12">
        <f t="shared" si="135"/>
        <v>1.0098468199999999</v>
      </c>
      <c r="O357" s="12">
        <f t="shared" ca="1" si="136"/>
        <v>1.0548015550000001</v>
      </c>
      <c r="P357" s="17">
        <f t="shared" si="147"/>
        <v>0</v>
      </c>
      <c r="Q357" s="14">
        <f t="shared" ca="1" si="137"/>
        <v>54.801555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44774</v>
      </c>
      <c r="V357" s="3"/>
      <c r="W357" s="3"/>
      <c r="X357" s="126">
        <f>[2]Plan1!$A427</f>
        <v>49453</v>
      </c>
      <c r="Y357" s="118" t="str">
        <f>[2]Plan1!$C427</f>
        <v>Corpus Christi</v>
      </c>
      <c r="Z357" s="109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00">
        <f t="shared" si="140"/>
        <v>44740</v>
      </c>
      <c r="B358" s="101">
        <f t="shared" ca="1" si="150"/>
        <v>1055.4222099900001</v>
      </c>
      <c r="C358" s="7">
        <f t="shared" si="141"/>
        <v>1000</v>
      </c>
      <c r="D358" s="81">
        <f t="shared" si="142"/>
        <v>44736</v>
      </c>
      <c r="E358" s="13">
        <f ca="1">IF(D358&lt;$B$1,VLOOKUP(D358,[1]DI!$A$4:$B$15000,2,FALSE),0)</f>
        <v>0.13150000000000001</v>
      </c>
      <c r="F358" s="14">
        <f t="shared" ca="1" si="151"/>
        <v>1.0004903700000001</v>
      </c>
      <c r="G358" s="14">
        <f ca="1">(TRUNC(PRODUCT($F$12:$F357),16))</f>
        <v>1.09613591230262</v>
      </c>
      <c r="H358" s="14">
        <f t="shared" ca="1" si="152"/>
        <v>1.04890519315491</v>
      </c>
      <c r="I358" s="14">
        <f t="shared" ca="1" si="153"/>
        <v>1.04502859</v>
      </c>
      <c r="J358" s="13">
        <f t="shared" si="143"/>
        <v>2.5000000000000001E-2</v>
      </c>
      <c r="K358" s="29">
        <f t="shared" si="144"/>
        <v>44592</v>
      </c>
      <c r="L358" s="2">
        <f t="shared" si="145"/>
        <v>101</v>
      </c>
      <c r="M358" s="17">
        <f t="shared" si="146"/>
        <v>101</v>
      </c>
      <c r="N358" s="12">
        <f t="shared" si="135"/>
        <v>1.0099457759999999</v>
      </c>
      <c r="O358" s="12">
        <f t="shared" ca="1" si="136"/>
        <v>1.0554222099999999</v>
      </c>
      <c r="P358" s="17">
        <f t="shared" si="147"/>
        <v>0</v>
      </c>
      <c r="Q358" s="14">
        <f t="shared" ca="1" si="137"/>
        <v>55.422209989999999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44774</v>
      </c>
      <c r="V358" s="3"/>
      <c r="W358" s="3"/>
      <c r="X358" s="126">
        <f>[2]Plan1!$A428</f>
        <v>49559</v>
      </c>
      <c r="Y358" s="118" t="str">
        <f>[2]Plan1!$C428</f>
        <v>Independência do Brasil</v>
      </c>
      <c r="Z358" s="109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00">
        <f t="shared" si="140"/>
        <v>44741</v>
      </c>
      <c r="B359" s="101">
        <f t="shared" ca="1" si="150"/>
        <v>1056.04323</v>
      </c>
      <c r="C359" s="7">
        <f t="shared" si="141"/>
        <v>1000</v>
      </c>
      <c r="D359" s="81">
        <f t="shared" si="142"/>
        <v>44739</v>
      </c>
      <c r="E359" s="13">
        <f ca="1">IF(D359&lt;$B$1,VLOOKUP(D359,[1]DI!$A$4:$B$15000,2,FALSE),0)</f>
        <v>0.13150000000000001</v>
      </c>
      <c r="F359" s="14">
        <f t="shared" ca="1" si="151"/>
        <v>1.0004903700000001</v>
      </c>
      <c r="G359" s="14">
        <f ca="1">(TRUNC(PRODUCT($F$12:$F358),16))</f>
        <v>1.0966734244699401</v>
      </c>
      <c r="H359" s="14">
        <f t="shared" ca="1" si="152"/>
        <v>1.04890519315491</v>
      </c>
      <c r="I359" s="14">
        <f t="shared" ca="1" si="153"/>
        <v>1.04554104</v>
      </c>
      <c r="J359" s="13">
        <f t="shared" si="143"/>
        <v>2.5000000000000001E-2</v>
      </c>
      <c r="K359" s="29">
        <f t="shared" si="144"/>
        <v>44592</v>
      </c>
      <c r="L359" s="2">
        <f t="shared" si="145"/>
        <v>102</v>
      </c>
      <c r="M359" s="17">
        <f t="shared" si="146"/>
        <v>102</v>
      </c>
      <c r="N359" s="12">
        <f t="shared" si="135"/>
        <v>1.0100447420000001</v>
      </c>
      <c r="O359" s="12">
        <f t="shared" ca="1" si="136"/>
        <v>1.05604323</v>
      </c>
      <c r="P359" s="17">
        <f t="shared" si="147"/>
        <v>0</v>
      </c>
      <c r="Q359" s="14">
        <f t="shared" ca="1" si="137"/>
        <v>56.043230000000001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44774</v>
      </c>
      <c r="V359" s="3"/>
      <c r="W359" s="3"/>
      <c r="X359" s="126">
        <f>[2]Plan1!$A429</f>
        <v>49594</v>
      </c>
      <c r="Y359" s="118" t="str">
        <f>[2]Plan1!$C429</f>
        <v>Nossa Sr.a Aparecida - Padroeira do Brasil</v>
      </c>
      <c r="Z359" s="109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00">
        <f t="shared" si="140"/>
        <v>44742</v>
      </c>
      <c r="B360" s="101">
        <f t="shared" ca="1" si="150"/>
        <v>1056.664614</v>
      </c>
      <c r="C360" s="7">
        <f t="shared" si="141"/>
        <v>1000</v>
      </c>
      <c r="D360" s="81">
        <f t="shared" si="142"/>
        <v>44740</v>
      </c>
      <c r="E360" s="13">
        <f ca="1">IF(D360&lt;$B$1,VLOOKUP(D360,[1]DI!$A$4:$B$15000,2,FALSE),0)</f>
        <v>0.13150000000000001</v>
      </c>
      <c r="F360" s="14">
        <f t="shared" ca="1" si="151"/>
        <v>1.0004903700000001</v>
      </c>
      <c r="G360" s="14">
        <f ca="1">(TRUNC(PRODUCT($F$12:$F359),16))</f>
        <v>1.0972112002170999</v>
      </c>
      <c r="H360" s="14">
        <f t="shared" ca="1" si="152"/>
        <v>1.04890519315491</v>
      </c>
      <c r="I360" s="14">
        <f t="shared" ca="1" si="153"/>
        <v>1.0460537400000001</v>
      </c>
      <c r="J360" s="13">
        <f t="shared" si="143"/>
        <v>2.5000000000000001E-2</v>
      </c>
      <c r="K360" s="29">
        <f t="shared" si="144"/>
        <v>44592</v>
      </c>
      <c r="L360" s="2">
        <f t="shared" si="145"/>
        <v>103</v>
      </c>
      <c r="M360" s="17">
        <f t="shared" si="146"/>
        <v>103</v>
      </c>
      <c r="N360" s="12">
        <f t="shared" si="135"/>
        <v>1.0101437179999999</v>
      </c>
      <c r="O360" s="12">
        <f t="shared" ca="1" si="136"/>
        <v>1.056664614</v>
      </c>
      <c r="P360" s="17">
        <f t="shared" si="147"/>
        <v>0</v>
      </c>
      <c r="Q360" s="14">
        <f t="shared" ca="1" si="137"/>
        <v>56.664614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44774</v>
      </c>
      <c r="V360" s="3"/>
      <c r="W360" s="3"/>
      <c r="X360" s="126">
        <f>[2]Plan1!$A430</f>
        <v>49615</v>
      </c>
      <c r="Y360" s="118" t="str">
        <f>[2]Plan1!$C430</f>
        <v>Finados</v>
      </c>
      <c r="Z360" s="109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00">
        <f t="shared" si="140"/>
        <v>44743</v>
      </c>
      <c r="B361" s="101">
        <f t="shared" ca="1" si="150"/>
        <v>1057.2863619899999</v>
      </c>
      <c r="C361" s="7">
        <f t="shared" si="141"/>
        <v>1000</v>
      </c>
      <c r="D361" s="81">
        <f t="shared" si="142"/>
        <v>44741</v>
      </c>
      <c r="E361" s="13">
        <f ca="1">IF(D361&lt;$B$1,VLOOKUP(D361,[1]DI!$A$4:$B$15000,2,FALSE),0)</f>
        <v>0.13150000000000001</v>
      </c>
      <c r="F361" s="14">
        <f t="shared" ca="1" si="151"/>
        <v>1.0004903700000001</v>
      </c>
      <c r="G361" s="14">
        <f ca="1">(TRUNC(PRODUCT($F$12:$F360),16))</f>
        <v>1.0977492396733499</v>
      </c>
      <c r="H361" s="14">
        <f t="shared" ca="1" si="152"/>
        <v>1.04890519315491</v>
      </c>
      <c r="I361" s="14">
        <f t="shared" ca="1" si="153"/>
        <v>1.0465666899999999</v>
      </c>
      <c r="J361" s="13">
        <f t="shared" si="143"/>
        <v>2.5000000000000001E-2</v>
      </c>
      <c r="K361" s="29">
        <f t="shared" si="144"/>
        <v>44592</v>
      </c>
      <c r="L361" s="2">
        <f t="shared" si="145"/>
        <v>104</v>
      </c>
      <c r="M361" s="17">
        <f t="shared" si="146"/>
        <v>104</v>
      </c>
      <c r="N361" s="12">
        <f t="shared" si="135"/>
        <v>1.0102427030000001</v>
      </c>
      <c r="O361" s="12">
        <f t="shared" ca="1" si="136"/>
        <v>1.0572863619999999</v>
      </c>
      <c r="P361" s="17">
        <f t="shared" si="147"/>
        <v>0</v>
      </c>
      <c r="Q361" s="14">
        <f t="shared" ca="1" si="137"/>
        <v>57.286361990000003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44774</v>
      </c>
      <c r="V361" s="3"/>
      <c r="W361" s="3"/>
      <c r="X361" s="126">
        <f>[2]Plan1!$A431</f>
        <v>49628</v>
      </c>
      <c r="Y361" s="118" t="str">
        <f>[2]Plan1!$C431</f>
        <v>Proclamação da República</v>
      </c>
      <c r="Z361" s="109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00">
        <f t="shared" si="140"/>
        <v>44746</v>
      </c>
      <c r="B362" s="101">
        <f t="shared" ca="1" si="150"/>
        <v>1057.9084839899999</v>
      </c>
      <c r="C362" s="7">
        <f t="shared" si="141"/>
        <v>1000</v>
      </c>
      <c r="D362" s="81">
        <f t="shared" si="142"/>
        <v>44742</v>
      </c>
      <c r="E362" s="13">
        <f ca="1">IF(D362&lt;$B$1,VLOOKUP(D362,[1]DI!$A$4:$B$15000,2,FALSE),0)</f>
        <v>0.13150000000000001</v>
      </c>
      <c r="F362" s="14">
        <f t="shared" ca="1" si="151"/>
        <v>1.0004903700000001</v>
      </c>
      <c r="G362" s="14">
        <f ca="1">(TRUNC(PRODUCT($F$12:$F361),16))</f>
        <v>1.0982875429680099</v>
      </c>
      <c r="H362" s="14">
        <f t="shared" ca="1" si="152"/>
        <v>1.04890519315491</v>
      </c>
      <c r="I362" s="14">
        <f t="shared" ca="1" si="153"/>
        <v>1.0470799</v>
      </c>
      <c r="J362" s="13">
        <f t="shared" si="143"/>
        <v>2.5000000000000001E-2</v>
      </c>
      <c r="K362" s="29">
        <f t="shared" si="144"/>
        <v>44592</v>
      </c>
      <c r="L362" s="2">
        <f t="shared" si="145"/>
        <v>105</v>
      </c>
      <c r="M362" s="17">
        <f t="shared" si="146"/>
        <v>105</v>
      </c>
      <c r="N362" s="12">
        <f t="shared" si="135"/>
        <v>1.010341698</v>
      </c>
      <c r="O362" s="12">
        <f t="shared" ca="1" si="136"/>
        <v>1.0579084839999999</v>
      </c>
      <c r="P362" s="17">
        <f t="shared" si="147"/>
        <v>0</v>
      </c>
      <c r="Q362" s="14">
        <f t="shared" ca="1" si="137"/>
        <v>57.908483990000001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44774</v>
      </c>
      <c r="V362" s="3"/>
      <c r="W362" s="3"/>
      <c r="X362" s="126">
        <f>[2]Plan1!$A432</f>
        <v>49633</v>
      </c>
      <c r="Y362" s="118" t="str">
        <f>[2]Plan1!$C432</f>
        <v>Dia Nacional de Zumbi e da Consciência Negra</v>
      </c>
      <c r="Z362" s="109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00">
        <f t="shared" si="140"/>
        <v>44747</v>
      </c>
      <c r="B363" s="101">
        <f t="shared" ca="1" si="150"/>
        <v>1058.5309609999999</v>
      </c>
      <c r="C363" s="7">
        <f t="shared" si="141"/>
        <v>1000</v>
      </c>
      <c r="D363" s="81">
        <f t="shared" si="142"/>
        <v>44743</v>
      </c>
      <c r="E363" s="13">
        <f ca="1">IF(D363&lt;$B$1,VLOOKUP(D363,[1]DI!$A$4:$B$15000,2,FALSE),0)</f>
        <v>0.13150000000000001</v>
      </c>
      <c r="F363" s="14">
        <f t="shared" ca="1" si="151"/>
        <v>1.0004903700000001</v>
      </c>
      <c r="G363" s="14">
        <f ca="1">(TRUNC(PRODUCT($F$12:$F362),16))</f>
        <v>1.09882611023045</v>
      </c>
      <c r="H363" s="14">
        <f t="shared" ca="1" si="152"/>
        <v>1.04890519315491</v>
      </c>
      <c r="I363" s="14">
        <f t="shared" ca="1" si="153"/>
        <v>1.0475933500000001</v>
      </c>
      <c r="J363" s="13">
        <f t="shared" si="143"/>
        <v>2.5000000000000001E-2</v>
      </c>
      <c r="K363" s="29">
        <f t="shared" si="144"/>
        <v>44592</v>
      </c>
      <c r="L363" s="2">
        <f t="shared" si="145"/>
        <v>106</v>
      </c>
      <c r="M363" s="17">
        <f t="shared" si="146"/>
        <v>106</v>
      </c>
      <c r="N363" s="12">
        <f t="shared" si="135"/>
        <v>1.010440703</v>
      </c>
      <c r="O363" s="12">
        <f t="shared" ca="1" si="136"/>
        <v>1.058530961</v>
      </c>
      <c r="P363" s="17">
        <f t="shared" si="147"/>
        <v>0</v>
      </c>
      <c r="Q363" s="14">
        <f t="shared" ca="1" si="137"/>
        <v>58.530960999999998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44774</v>
      </c>
      <c r="V363" s="3"/>
      <c r="W363" s="3"/>
      <c r="X363" s="126">
        <f>[2]Plan1!$A433</f>
        <v>49668</v>
      </c>
      <c r="Y363" s="118" t="str">
        <f>[2]Plan1!$C433</f>
        <v>Natal</v>
      </c>
      <c r="Z363" s="109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00">
        <f t="shared" si="140"/>
        <v>44748</v>
      </c>
      <c r="B364" s="101">
        <f t="shared" ca="1" si="150"/>
        <v>1059.1538119899999</v>
      </c>
      <c r="C364" s="7">
        <f t="shared" si="141"/>
        <v>1000</v>
      </c>
      <c r="D364" s="81">
        <f t="shared" si="142"/>
        <v>44746</v>
      </c>
      <c r="E364" s="13">
        <f ca="1">IF(D364&lt;$B$1,VLOOKUP(D364,[1]DI!$A$4:$B$15000,2,FALSE),0)</f>
        <v>0.13150000000000001</v>
      </c>
      <c r="F364" s="14">
        <f t="shared" ca="1" si="151"/>
        <v>1.0004903700000001</v>
      </c>
      <c r="G364" s="14">
        <f ca="1">(TRUNC(PRODUCT($F$12:$F363),16))</f>
        <v>1.0993649415901301</v>
      </c>
      <c r="H364" s="14">
        <f t="shared" ca="1" si="152"/>
        <v>1.04890519315491</v>
      </c>
      <c r="I364" s="14">
        <f t="shared" ca="1" si="153"/>
        <v>1.04810706</v>
      </c>
      <c r="J364" s="13">
        <f t="shared" si="143"/>
        <v>2.5000000000000001E-2</v>
      </c>
      <c r="K364" s="29">
        <f t="shared" si="144"/>
        <v>44592</v>
      </c>
      <c r="L364" s="2">
        <f t="shared" si="145"/>
        <v>107</v>
      </c>
      <c r="M364" s="17">
        <f t="shared" si="146"/>
        <v>107</v>
      </c>
      <c r="N364" s="12">
        <f t="shared" si="135"/>
        <v>1.0105397169999999</v>
      </c>
      <c r="O364" s="12">
        <f t="shared" ca="1" si="136"/>
        <v>1.0591538119999999</v>
      </c>
      <c r="P364" s="17">
        <f t="shared" si="147"/>
        <v>0</v>
      </c>
      <c r="Q364" s="14">
        <f t="shared" ca="1" si="137"/>
        <v>59.153811990000001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44774</v>
      </c>
      <c r="V364" s="3"/>
      <c r="W364" s="3"/>
      <c r="X364" s="126">
        <f>[2]Plan1!$A434</f>
        <v>49675</v>
      </c>
      <c r="Y364" s="118" t="str">
        <f>[2]Plan1!$C434</f>
        <v>Confraternização Universal</v>
      </c>
      <c r="Z364" s="109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00">
        <f t="shared" si="140"/>
        <v>44749</v>
      </c>
      <c r="B365" s="101">
        <f t="shared" ca="1" si="150"/>
        <v>1059.7770270000001</v>
      </c>
      <c r="C365" s="7">
        <f t="shared" si="141"/>
        <v>1000</v>
      </c>
      <c r="D365" s="81">
        <f t="shared" si="142"/>
        <v>44747</v>
      </c>
      <c r="E365" s="13">
        <f ca="1">IF(D365&lt;$B$1,VLOOKUP(D365,[1]DI!$A$4:$B$15000,2,FALSE),0)</f>
        <v>0.13150000000000001</v>
      </c>
      <c r="F365" s="14">
        <f t="shared" ca="1" si="151"/>
        <v>1.0004903700000001</v>
      </c>
      <c r="G365" s="14">
        <f ca="1">(TRUNC(PRODUCT($F$12:$F364),16))</f>
        <v>1.0999040371765301</v>
      </c>
      <c r="H365" s="14">
        <f t="shared" ca="1" si="152"/>
        <v>1.04890519315491</v>
      </c>
      <c r="I365" s="14">
        <f t="shared" ca="1" si="153"/>
        <v>1.0486210199999999</v>
      </c>
      <c r="J365" s="13">
        <f t="shared" si="143"/>
        <v>2.5000000000000001E-2</v>
      </c>
      <c r="K365" s="29">
        <f t="shared" si="144"/>
        <v>44592</v>
      </c>
      <c r="L365" s="2">
        <f t="shared" si="145"/>
        <v>108</v>
      </c>
      <c r="M365" s="17">
        <f t="shared" si="146"/>
        <v>108</v>
      </c>
      <c r="N365" s="12">
        <f t="shared" si="135"/>
        <v>1.010638741</v>
      </c>
      <c r="O365" s="12">
        <f t="shared" ca="1" si="136"/>
        <v>1.059777027</v>
      </c>
      <c r="P365" s="17">
        <f t="shared" si="147"/>
        <v>0</v>
      </c>
      <c r="Q365" s="14">
        <f t="shared" ca="1" si="137"/>
        <v>59.777026999999997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44774</v>
      </c>
      <c r="V365" s="3"/>
      <c r="W365" s="3"/>
      <c r="X365" s="126">
        <f>[2]Plan1!$A435</f>
        <v>49730</v>
      </c>
      <c r="Y365" s="118" t="str">
        <f>[2]Plan1!$C435</f>
        <v>Carnaval</v>
      </c>
      <c r="Z365" s="109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00">
        <f t="shared" si="140"/>
        <v>44750</v>
      </c>
      <c r="B366" s="101">
        <f t="shared" ca="1" si="150"/>
        <v>1060.4006179999999</v>
      </c>
      <c r="C366" s="7">
        <f t="shared" si="141"/>
        <v>1000</v>
      </c>
      <c r="D366" s="81">
        <f t="shared" si="142"/>
        <v>44748</v>
      </c>
      <c r="E366" s="13">
        <f ca="1">IF(D366&lt;$B$1,VLOOKUP(D366,[1]DI!$A$4:$B$15000,2,FALSE),0)</f>
        <v>0.13150000000000001</v>
      </c>
      <c r="F366" s="14">
        <f t="shared" ca="1" si="151"/>
        <v>1.0004903700000001</v>
      </c>
      <c r="G366" s="14">
        <f ca="1">(TRUNC(PRODUCT($F$12:$F365),16))</f>
        <v>1.10044339711924</v>
      </c>
      <c r="H366" s="14">
        <f t="shared" ca="1" si="152"/>
        <v>1.04890519315491</v>
      </c>
      <c r="I366" s="14">
        <f t="shared" ca="1" si="153"/>
        <v>1.04913524</v>
      </c>
      <c r="J366" s="13">
        <f t="shared" si="143"/>
        <v>2.5000000000000001E-2</v>
      </c>
      <c r="K366" s="29">
        <f t="shared" si="144"/>
        <v>44592</v>
      </c>
      <c r="L366" s="2">
        <f t="shared" si="145"/>
        <v>109</v>
      </c>
      <c r="M366" s="17">
        <f t="shared" si="146"/>
        <v>109</v>
      </c>
      <c r="N366" s="12">
        <f t="shared" si="135"/>
        <v>1.0107377749999999</v>
      </c>
      <c r="O366" s="12">
        <f t="shared" ca="1" si="136"/>
        <v>1.0604006180000001</v>
      </c>
      <c r="P366" s="17">
        <f t="shared" si="147"/>
        <v>0</v>
      </c>
      <c r="Q366" s="14">
        <f t="shared" ca="1" si="137"/>
        <v>60.400618000000001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44774</v>
      </c>
      <c r="V366" s="3"/>
      <c r="W366" s="3"/>
      <c r="X366" s="126">
        <f>[2]Plan1!$A436</f>
        <v>49731</v>
      </c>
      <c r="Y366" s="118" t="str">
        <f>[2]Plan1!$C436</f>
        <v>Carnaval</v>
      </c>
      <c r="Z366" s="109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00">
        <f t="shared" si="140"/>
        <v>44753</v>
      </c>
      <c r="B367" s="101">
        <f t="shared" ca="1" si="150"/>
        <v>1061.0245640000001</v>
      </c>
      <c r="C367" s="7">
        <f t="shared" si="141"/>
        <v>1000</v>
      </c>
      <c r="D367" s="81">
        <f t="shared" si="142"/>
        <v>44749</v>
      </c>
      <c r="E367" s="13">
        <f ca="1">IF(D367&lt;$B$1,VLOOKUP(D367,[1]DI!$A$4:$B$15000,2,FALSE),0)</f>
        <v>0.13150000000000001</v>
      </c>
      <c r="F367" s="14">
        <f t="shared" ca="1" si="151"/>
        <v>1.0004903700000001</v>
      </c>
      <c r="G367" s="14">
        <f ca="1">(TRUNC(PRODUCT($F$12:$F366),16))</f>
        <v>1.10098302154789</v>
      </c>
      <c r="H367" s="14">
        <f t="shared" ca="1" si="152"/>
        <v>1.04890519315491</v>
      </c>
      <c r="I367" s="14">
        <f t="shared" ca="1" si="153"/>
        <v>1.0496497</v>
      </c>
      <c r="J367" s="13">
        <f t="shared" si="143"/>
        <v>2.5000000000000001E-2</v>
      </c>
      <c r="K367" s="29">
        <f t="shared" si="144"/>
        <v>44592</v>
      </c>
      <c r="L367" s="2">
        <f t="shared" si="145"/>
        <v>110</v>
      </c>
      <c r="M367" s="17">
        <f t="shared" si="146"/>
        <v>110</v>
      </c>
      <c r="N367" s="12">
        <f t="shared" si="135"/>
        <v>1.0108368190000001</v>
      </c>
      <c r="O367" s="12">
        <f t="shared" ca="1" si="136"/>
        <v>1.061024564</v>
      </c>
      <c r="P367" s="17">
        <f t="shared" si="147"/>
        <v>0</v>
      </c>
      <c r="Q367" s="14">
        <f t="shared" ca="1" si="137"/>
        <v>61.024563999999998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44774</v>
      </c>
      <c r="V367" s="3"/>
      <c r="W367" s="3"/>
      <c r="X367" s="126">
        <f>[2]Plan1!$A437</f>
        <v>49776</v>
      </c>
      <c r="Y367" s="118" t="str">
        <f>[2]Plan1!$C437</f>
        <v>Paixão de Cristo</v>
      </c>
      <c r="Z367" s="109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00">
        <f t="shared" si="140"/>
        <v>44754</v>
      </c>
      <c r="B368" s="101">
        <f t="shared" ca="1" si="150"/>
        <v>1061.648884</v>
      </c>
      <c r="C368" s="7">
        <f t="shared" si="141"/>
        <v>1000</v>
      </c>
      <c r="D368" s="81">
        <f t="shared" si="142"/>
        <v>44750</v>
      </c>
      <c r="E368" s="13">
        <f ca="1">IF(D368&lt;$B$1,VLOOKUP(D368,[1]DI!$A$4:$B$15000,2,FALSE),0)</f>
        <v>0.13150000000000001</v>
      </c>
      <c r="F368" s="14">
        <f t="shared" ca="1" si="151"/>
        <v>1.0004903700000001</v>
      </c>
      <c r="G368" s="14">
        <f ca="1">(TRUNC(PRODUCT($F$12:$F367),16))</f>
        <v>1.10152291059217</v>
      </c>
      <c r="H368" s="14">
        <f t="shared" ca="1" si="152"/>
        <v>1.04890519315491</v>
      </c>
      <c r="I368" s="14">
        <f t="shared" ca="1" si="153"/>
        <v>1.05016442</v>
      </c>
      <c r="J368" s="13">
        <f t="shared" si="143"/>
        <v>2.5000000000000001E-2</v>
      </c>
      <c r="K368" s="29">
        <f t="shared" si="144"/>
        <v>44592</v>
      </c>
      <c r="L368" s="2">
        <f t="shared" si="145"/>
        <v>111</v>
      </c>
      <c r="M368" s="17">
        <f t="shared" si="146"/>
        <v>111</v>
      </c>
      <c r="N368" s="12">
        <f t="shared" si="135"/>
        <v>1.0109358719999999</v>
      </c>
      <c r="O368" s="12">
        <f t="shared" ca="1" si="136"/>
        <v>1.061648884</v>
      </c>
      <c r="P368" s="17">
        <f t="shared" si="147"/>
        <v>0</v>
      </c>
      <c r="Q368" s="14">
        <f t="shared" ca="1" si="137"/>
        <v>61.648884000000002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44774</v>
      </c>
      <c r="V368" s="3"/>
      <c r="W368" s="3"/>
      <c r="X368" s="126">
        <f>[2]Plan1!$A438</f>
        <v>49786</v>
      </c>
      <c r="Y368" s="118" t="str">
        <f>[2]Plan1!$C438</f>
        <v>Tiradentes</v>
      </c>
      <c r="Z368" s="109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00">
        <f t="shared" si="140"/>
        <v>44755</v>
      </c>
      <c r="B369" s="101">
        <f t="shared" ca="1" si="150"/>
        <v>1062.273569</v>
      </c>
      <c r="C369" s="7">
        <f t="shared" si="141"/>
        <v>1000</v>
      </c>
      <c r="D369" s="81">
        <f t="shared" si="142"/>
        <v>44753</v>
      </c>
      <c r="E369" s="13">
        <f ca="1">IF(D369&lt;$B$1,VLOOKUP(D369,[1]DI!$A$4:$B$15000,2,FALSE),0)</f>
        <v>0.13150000000000001</v>
      </c>
      <c r="F369" s="14">
        <f t="shared" ca="1" si="151"/>
        <v>1.0004903700000001</v>
      </c>
      <c r="G369" s="14">
        <f ca="1">(TRUNC(PRODUCT($F$12:$F368),16))</f>
        <v>1.1020630643818301</v>
      </c>
      <c r="H369" s="14">
        <f t="shared" ca="1" si="152"/>
        <v>1.04890519315491</v>
      </c>
      <c r="I369" s="14">
        <f t="shared" ca="1" si="153"/>
        <v>1.05067939</v>
      </c>
      <c r="J369" s="13">
        <f t="shared" si="143"/>
        <v>2.5000000000000001E-2</v>
      </c>
      <c r="K369" s="29">
        <f t="shared" si="144"/>
        <v>44592</v>
      </c>
      <c r="L369" s="2">
        <f t="shared" si="145"/>
        <v>112</v>
      </c>
      <c r="M369" s="17">
        <f t="shared" si="146"/>
        <v>112</v>
      </c>
      <c r="N369" s="12">
        <f t="shared" si="135"/>
        <v>1.0110349350000001</v>
      </c>
      <c r="O369" s="12">
        <f t="shared" ca="1" si="136"/>
        <v>1.062273569</v>
      </c>
      <c r="P369" s="17">
        <f t="shared" si="147"/>
        <v>0</v>
      </c>
      <c r="Q369" s="14">
        <f t="shared" ca="1" si="137"/>
        <v>62.273569000000002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44774</v>
      </c>
      <c r="V369" s="3"/>
      <c r="W369" s="3"/>
      <c r="X369" s="126">
        <f>[2]Plan1!$A439</f>
        <v>49796</v>
      </c>
      <c r="Y369" s="118" t="str">
        <f>[2]Plan1!$C439</f>
        <v>Dia do Trabalho</v>
      </c>
      <c r="Z369" s="109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00">
        <f t="shared" si="140"/>
        <v>44756</v>
      </c>
      <c r="B370" s="101">
        <f t="shared" ca="1" si="150"/>
        <v>1062.8986190000001</v>
      </c>
      <c r="C370" s="7">
        <f t="shared" si="141"/>
        <v>1000</v>
      </c>
      <c r="D370" s="81">
        <f t="shared" si="142"/>
        <v>44754</v>
      </c>
      <c r="E370" s="13">
        <f ca="1">IF(D370&lt;$B$1,VLOOKUP(D370,[1]DI!$A$4:$B$15000,2,FALSE),0)</f>
        <v>0.13150000000000001</v>
      </c>
      <c r="F370" s="14">
        <f t="shared" ca="1" si="151"/>
        <v>1.0004903700000001</v>
      </c>
      <c r="G370" s="14">
        <f ca="1">(TRUNC(PRODUCT($F$12:$F369),16))</f>
        <v>1.10260348304671</v>
      </c>
      <c r="H370" s="14">
        <f t="shared" ca="1" si="152"/>
        <v>1.04890519315491</v>
      </c>
      <c r="I370" s="14">
        <f t="shared" ca="1" si="153"/>
        <v>1.05119461</v>
      </c>
      <c r="J370" s="13">
        <f t="shared" si="143"/>
        <v>2.5000000000000001E-2</v>
      </c>
      <c r="K370" s="29">
        <f t="shared" si="144"/>
        <v>44592</v>
      </c>
      <c r="L370" s="2">
        <f t="shared" si="145"/>
        <v>113</v>
      </c>
      <c r="M370" s="17">
        <f t="shared" si="146"/>
        <v>113</v>
      </c>
      <c r="N370" s="12">
        <f t="shared" si="135"/>
        <v>1.011134008</v>
      </c>
      <c r="O370" s="12">
        <f t="shared" ca="1" si="136"/>
        <v>1.062898619</v>
      </c>
      <c r="P370" s="17">
        <f t="shared" si="147"/>
        <v>0</v>
      </c>
      <c r="Q370" s="14">
        <f t="shared" ca="1" si="137"/>
        <v>62.898618999999997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44774</v>
      </c>
      <c r="V370" s="3"/>
      <c r="W370" s="3"/>
      <c r="X370" s="126">
        <f>[2]Plan1!$A440</f>
        <v>49838</v>
      </c>
      <c r="Y370" s="118" t="str">
        <f>[2]Plan1!$C440</f>
        <v>Corpus Christi</v>
      </c>
      <c r="Z370" s="109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00">
        <f t="shared" si="140"/>
        <v>44757</v>
      </c>
      <c r="B371" s="101">
        <f t="shared" ca="1" si="150"/>
        <v>1063.524034</v>
      </c>
      <c r="C371" s="7">
        <f t="shared" si="141"/>
        <v>1000</v>
      </c>
      <c r="D371" s="81">
        <f t="shared" si="142"/>
        <v>44755</v>
      </c>
      <c r="E371" s="13">
        <f ca="1">IF(D371&lt;$B$1,VLOOKUP(D371,[1]DI!$A$4:$B$15000,2,FALSE),0)</f>
        <v>0.13150000000000001</v>
      </c>
      <c r="F371" s="14">
        <f t="shared" ca="1" si="151"/>
        <v>1.0004903700000001</v>
      </c>
      <c r="G371" s="14">
        <f ca="1">(TRUNC(PRODUCT($F$12:$F370),16))</f>
        <v>1.1031441667166999</v>
      </c>
      <c r="H371" s="14">
        <f t="shared" ca="1" si="152"/>
        <v>1.04890519315491</v>
      </c>
      <c r="I371" s="14">
        <f t="shared" ca="1" si="153"/>
        <v>1.0517100800000001</v>
      </c>
      <c r="J371" s="13">
        <f t="shared" si="143"/>
        <v>2.5000000000000001E-2</v>
      </c>
      <c r="K371" s="29">
        <f t="shared" si="144"/>
        <v>44592</v>
      </c>
      <c r="L371" s="2">
        <f t="shared" si="145"/>
        <v>114</v>
      </c>
      <c r="M371" s="17">
        <f t="shared" si="146"/>
        <v>114</v>
      </c>
      <c r="N371" s="12">
        <f t="shared" si="135"/>
        <v>1.0112330899999999</v>
      </c>
      <c r="O371" s="12">
        <f t="shared" ca="1" si="136"/>
        <v>1.0635240340000001</v>
      </c>
      <c r="P371" s="17">
        <f t="shared" si="147"/>
        <v>0</v>
      </c>
      <c r="Q371" s="14">
        <f t="shared" ca="1" si="137"/>
        <v>63.524034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44774</v>
      </c>
      <c r="V371" s="3"/>
      <c r="W371" s="3"/>
      <c r="X371" s="126">
        <f>[2]Plan1!$A441</f>
        <v>49925</v>
      </c>
      <c r="Y371" s="118" t="str">
        <f>[2]Plan1!$C441</f>
        <v>Independência do Brasil</v>
      </c>
      <c r="Z371" s="109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00">
        <f t="shared" si="140"/>
        <v>44760</v>
      </c>
      <c r="B372" s="101">
        <f t="shared" ca="1" si="150"/>
        <v>1064.1498240000001</v>
      </c>
      <c r="C372" s="7">
        <f t="shared" si="141"/>
        <v>1000</v>
      </c>
      <c r="D372" s="81">
        <f t="shared" si="142"/>
        <v>44756</v>
      </c>
      <c r="E372" s="13">
        <f ca="1">IF(D372&lt;$B$1,VLOOKUP(D372,[1]DI!$A$4:$B$15000,2,FALSE),0)</f>
        <v>0.13150000000000001</v>
      </c>
      <c r="F372" s="14">
        <f t="shared" ca="1" si="151"/>
        <v>1.0004903700000001</v>
      </c>
      <c r="G372" s="14">
        <f ca="1">(TRUNC(PRODUCT($F$12:$F371),16))</f>
        <v>1.10368511552173</v>
      </c>
      <c r="H372" s="14">
        <f t="shared" ca="1" si="152"/>
        <v>1.04890519315491</v>
      </c>
      <c r="I372" s="14">
        <f t="shared" ca="1" si="153"/>
        <v>1.0522258099999999</v>
      </c>
      <c r="J372" s="13">
        <f t="shared" si="143"/>
        <v>2.5000000000000001E-2</v>
      </c>
      <c r="K372" s="29">
        <f t="shared" si="144"/>
        <v>44592</v>
      </c>
      <c r="L372" s="2">
        <f t="shared" si="145"/>
        <v>115</v>
      </c>
      <c r="M372" s="17">
        <f t="shared" si="146"/>
        <v>115</v>
      </c>
      <c r="N372" s="12">
        <f t="shared" si="135"/>
        <v>1.0113321820000001</v>
      </c>
      <c r="O372" s="12">
        <f t="shared" ca="1" si="136"/>
        <v>1.064149824</v>
      </c>
      <c r="P372" s="17">
        <f t="shared" si="147"/>
        <v>0</v>
      </c>
      <c r="Q372" s="14">
        <f t="shared" ca="1" si="137"/>
        <v>64.149823999999995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44774</v>
      </c>
      <c r="V372" s="3"/>
      <c r="W372" s="3"/>
      <c r="X372" s="126">
        <f>[2]Plan1!$A442</f>
        <v>49960</v>
      </c>
      <c r="Y372" s="118" t="str">
        <f>[2]Plan1!$C442</f>
        <v>Nossa Sr.a Aparecida - Padroeira do Brasil</v>
      </c>
      <c r="Z372" s="109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00">
        <f t="shared" si="140"/>
        <v>44761</v>
      </c>
      <c r="B373" s="101">
        <f t="shared" ca="1" si="150"/>
        <v>1064.7759799999999</v>
      </c>
      <c r="C373" s="7">
        <f t="shared" si="141"/>
        <v>1000</v>
      </c>
      <c r="D373" s="81">
        <f t="shared" si="142"/>
        <v>44757</v>
      </c>
      <c r="E373" s="13">
        <f ca="1">IF(D373&lt;$B$1,VLOOKUP(D373,[1]DI!$A$4:$B$15000,2,FALSE),0)</f>
        <v>0.13150000000000001</v>
      </c>
      <c r="F373" s="14">
        <f t="shared" ca="1" si="151"/>
        <v>1.0004903700000001</v>
      </c>
      <c r="G373" s="14">
        <f ca="1">(TRUNC(PRODUCT($F$12:$F372),16))</f>
        <v>1.10422632959183</v>
      </c>
      <c r="H373" s="14">
        <f t="shared" ca="1" si="152"/>
        <v>1.04890519315491</v>
      </c>
      <c r="I373" s="14">
        <f t="shared" ca="1" si="153"/>
        <v>1.05274179</v>
      </c>
      <c r="J373" s="13">
        <f t="shared" si="143"/>
        <v>2.5000000000000001E-2</v>
      </c>
      <c r="K373" s="29">
        <f t="shared" si="144"/>
        <v>44592</v>
      </c>
      <c r="L373" s="2">
        <f t="shared" si="145"/>
        <v>116</v>
      </c>
      <c r="M373" s="17">
        <f t="shared" si="146"/>
        <v>116</v>
      </c>
      <c r="N373" s="12">
        <f t="shared" si="135"/>
        <v>1.0114312839999999</v>
      </c>
      <c r="O373" s="12">
        <f t="shared" ca="1" si="136"/>
        <v>1.0647759800000001</v>
      </c>
      <c r="P373" s="17">
        <f t="shared" si="147"/>
        <v>0</v>
      </c>
      <c r="Q373" s="14">
        <f t="shared" ca="1" si="137"/>
        <v>64.775980000000004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44774</v>
      </c>
      <c r="V373" s="3"/>
      <c r="W373" s="3"/>
      <c r="X373" s="126">
        <f>[2]Plan1!$A443</f>
        <v>49981</v>
      </c>
      <c r="Y373" s="118" t="str">
        <f>[2]Plan1!$C443</f>
        <v>Finados</v>
      </c>
      <c r="Z373" s="109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00">
        <f t="shared" si="140"/>
        <v>44762</v>
      </c>
      <c r="B374" s="101">
        <f t="shared" ca="1" si="150"/>
        <v>1065.4025019999999</v>
      </c>
      <c r="C374" s="7">
        <f t="shared" si="141"/>
        <v>1000</v>
      </c>
      <c r="D374" s="81">
        <f t="shared" si="142"/>
        <v>44760</v>
      </c>
      <c r="E374" s="13">
        <f ca="1">IF(D374&lt;$B$1,VLOOKUP(D374,[1]DI!$A$4:$B$15000,2,FALSE),0)</f>
        <v>0.13150000000000001</v>
      </c>
      <c r="F374" s="14">
        <f t="shared" ca="1" si="151"/>
        <v>1.0004903700000001</v>
      </c>
      <c r="G374" s="14">
        <f ca="1">(TRUNC(PRODUCT($F$12:$F373),16))</f>
        <v>1.1047678090570701</v>
      </c>
      <c r="H374" s="14">
        <f t="shared" ca="1" si="152"/>
        <v>1.04890519315491</v>
      </c>
      <c r="I374" s="14">
        <f t="shared" ca="1" si="153"/>
        <v>1.0532580199999999</v>
      </c>
      <c r="J374" s="13">
        <f t="shared" si="143"/>
        <v>2.5000000000000001E-2</v>
      </c>
      <c r="K374" s="29">
        <f t="shared" si="144"/>
        <v>44592</v>
      </c>
      <c r="L374" s="2">
        <f t="shared" si="145"/>
        <v>117</v>
      </c>
      <c r="M374" s="17">
        <f t="shared" si="146"/>
        <v>117</v>
      </c>
      <c r="N374" s="12">
        <f t="shared" si="135"/>
        <v>1.0115303959999999</v>
      </c>
      <c r="O374" s="12">
        <f t="shared" ca="1" si="136"/>
        <v>1.065402502</v>
      </c>
      <c r="P374" s="17">
        <f t="shared" si="147"/>
        <v>0</v>
      </c>
      <c r="Q374" s="14">
        <f t="shared" ca="1" si="137"/>
        <v>65.402501999999998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44774</v>
      </c>
      <c r="V374" s="3"/>
      <c r="W374" s="3"/>
      <c r="X374" s="126">
        <f>[2]Plan1!$A444</f>
        <v>49994</v>
      </c>
      <c r="Y374" s="118" t="str">
        <f>[2]Plan1!$C444</f>
        <v>Proclamação da República</v>
      </c>
      <c r="Z374" s="109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00">
        <f t="shared" si="140"/>
        <v>44763</v>
      </c>
      <c r="B375" s="101">
        <f t="shared" ca="1" si="150"/>
        <v>1066.029399</v>
      </c>
      <c r="C375" s="7">
        <f t="shared" si="141"/>
        <v>1000</v>
      </c>
      <c r="D375" s="81">
        <f t="shared" si="142"/>
        <v>44761</v>
      </c>
      <c r="E375" s="13">
        <f ca="1">IF(D375&lt;$B$1,VLOOKUP(D375,[1]DI!$A$4:$B$15000,2,FALSE),0)</f>
        <v>0.13150000000000001</v>
      </c>
      <c r="F375" s="14">
        <f t="shared" ca="1" si="151"/>
        <v>1.0004903700000001</v>
      </c>
      <c r="G375" s="14">
        <f ca="1">(TRUNC(PRODUCT($F$12:$F374),16))</f>
        <v>1.1053095540475999</v>
      </c>
      <c r="H375" s="14">
        <f t="shared" ca="1" si="152"/>
        <v>1.04890519315491</v>
      </c>
      <c r="I375" s="14">
        <f t="shared" ca="1" si="153"/>
        <v>1.05377451</v>
      </c>
      <c r="J375" s="13">
        <f t="shared" si="143"/>
        <v>2.5000000000000001E-2</v>
      </c>
      <c r="K375" s="29">
        <f t="shared" si="144"/>
        <v>44592</v>
      </c>
      <c r="L375" s="2">
        <f t="shared" si="145"/>
        <v>118</v>
      </c>
      <c r="M375" s="17">
        <f t="shared" si="146"/>
        <v>118</v>
      </c>
      <c r="N375" s="12">
        <f t="shared" si="135"/>
        <v>1.011629517</v>
      </c>
      <c r="O375" s="12">
        <f t="shared" ca="1" si="136"/>
        <v>1.066029399</v>
      </c>
      <c r="P375" s="17">
        <f t="shared" si="147"/>
        <v>0</v>
      </c>
      <c r="Q375" s="14">
        <f t="shared" ca="1" si="137"/>
        <v>66.029398999999998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44774</v>
      </c>
      <c r="V375" s="3"/>
      <c r="W375" s="3"/>
      <c r="X375" s="126">
        <f>[2]Plan1!$A445</f>
        <v>49999</v>
      </c>
      <c r="Y375" s="118" t="str">
        <f>[2]Plan1!$C445</f>
        <v>Dia Nacional de Zumbi e da Consciência Negra</v>
      </c>
      <c r="Z375" s="109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00">
        <f t="shared" si="140"/>
        <v>44764</v>
      </c>
      <c r="B376" s="101">
        <f t="shared" ca="1" si="150"/>
        <v>1066.6566609900001</v>
      </c>
      <c r="C376" s="7">
        <f t="shared" si="141"/>
        <v>1000</v>
      </c>
      <c r="D376" s="81">
        <f t="shared" si="142"/>
        <v>44762</v>
      </c>
      <c r="E376" s="13">
        <f ca="1">IF(D376&lt;$B$1,VLOOKUP(D376,[1]DI!$A$4:$B$15000,2,FALSE),0)</f>
        <v>0.13150000000000001</v>
      </c>
      <c r="F376" s="14">
        <f t="shared" ca="1" si="151"/>
        <v>1.0004903700000001</v>
      </c>
      <c r="G376" s="14">
        <f ca="1">(TRUNC(PRODUCT($F$12:$F375),16))</f>
        <v>1.10585156469361</v>
      </c>
      <c r="H376" s="14">
        <f t="shared" ca="1" si="152"/>
        <v>1.04890519315491</v>
      </c>
      <c r="I376" s="14">
        <f t="shared" ca="1" si="153"/>
        <v>1.0542912499999999</v>
      </c>
      <c r="J376" s="13">
        <f t="shared" si="143"/>
        <v>2.5000000000000001E-2</v>
      </c>
      <c r="K376" s="29">
        <f t="shared" si="144"/>
        <v>44592</v>
      </c>
      <c r="L376" s="2">
        <f t="shared" si="145"/>
        <v>119</v>
      </c>
      <c r="M376" s="17">
        <f t="shared" si="146"/>
        <v>119</v>
      </c>
      <c r="N376" s="12">
        <f t="shared" si="135"/>
        <v>1.0117286480000001</v>
      </c>
      <c r="O376" s="12">
        <f t="shared" ca="1" si="136"/>
        <v>1.0666566609999999</v>
      </c>
      <c r="P376" s="17">
        <f t="shared" si="147"/>
        <v>0</v>
      </c>
      <c r="Q376" s="14">
        <f t="shared" ca="1" si="137"/>
        <v>66.656660990000006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44774</v>
      </c>
      <c r="V376" s="3"/>
      <c r="W376" s="3"/>
      <c r="X376" s="126">
        <f>[2]Plan1!$A446</f>
        <v>50034</v>
      </c>
      <c r="Y376" s="118" t="str">
        <f>[2]Plan1!$C446</f>
        <v>Natal</v>
      </c>
      <c r="Z376" s="109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00">
        <f t="shared" si="140"/>
        <v>44767</v>
      </c>
      <c r="B377" s="101">
        <f t="shared" ca="1" si="150"/>
        <v>1067.2842889999999</v>
      </c>
      <c r="C377" s="7">
        <f t="shared" si="141"/>
        <v>1000</v>
      </c>
      <c r="D377" s="81">
        <f t="shared" si="142"/>
        <v>44763</v>
      </c>
      <c r="E377" s="13">
        <f ca="1">IF(D377&lt;$B$1,VLOOKUP(D377,[1]DI!$A$4:$B$15000,2,FALSE),0)</f>
        <v>0.13150000000000001</v>
      </c>
      <c r="F377" s="14">
        <f t="shared" ca="1" si="151"/>
        <v>1.0004903700000001</v>
      </c>
      <c r="G377" s="14">
        <f ca="1">(TRUNC(PRODUCT($F$12:$F376),16))</f>
        <v>1.10639384112539</v>
      </c>
      <c r="H377" s="14">
        <f t="shared" ca="1" si="152"/>
        <v>1.04890519315491</v>
      </c>
      <c r="I377" s="14">
        <f t="shared" ca="1" si="153"/>
        <v>1.0548082400000001</v>
      </c>
      <c r="J377" s="13">
        <f t="shared" si="143"/>
        <v>2.5000000000000001E-2</v>
      </c>
      <c r="K377" s="29">
        <f t="shared" si="144"/>
        <v>44592</v>
      </c>
      <c r="L377" s="2">
        <f t="shared" si="145"/>
        <v>120</v>
      </c>
      <c r="M377" s="17">
        <f t="shared" si="146"/>
        <v>120</v>
      </c>
      <c r="N377" s="12">
        <f t="shared" si="135"/>
        <v>1.011827789</v>
      </c>
      <c r="O377" s="12">
        <f t="shared" ca="1" si="136"/>
        <v>1.0672842890000001</v>
      </c>
      <c r="P377" s="17">
        <f t="shared" si="147"/>
        <v>0</v>
      </c>
      <c r="Q377" s="14">
        <f t="shared" ca="1" si="137"/>
        <v>67.284289000000001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44774</v>
      </c>
      <c r="V377" s="21"/>
      <c r="W377" s="21"/>
      <c r="X377" s="126">
        <f>[2]Plan1!$A447</f>
        <v>50041</v>
      </c>
      <c r="Y377" s="118" t="str">
        <f>[2]Plan1!$C447</f>
        <v>Confraternização Universal</v>
      </c>
      <c r="Z377" s="109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00">
        <f t="shared" si="140"/>
        <v>44768</v>
      </c>
      <c r="B378" s="101">
        <f t="shared" ca="1" si="150"/>
        <v>1067.9122930000001</v>
      </c>
      <c r="C378" s="7">
        <f t="shared" si="141"/>
        <v>1000</v>
      </c>
      <c r="D378" s="81">
        <f t="shared" si="142"/>
        <v>44764</v>
      </c>
      <c r="E378" s="13">
        <f ca="1">IF(D378&lt;$B$1,VLOOKUP(D378,[1]DI!$A$4:$B$15000,2,FALSE),0)</f>
        <v>0.13150000000000001</v>
      </c>
      <c r="F378" s="14">
        <f t="shared" ca="1" si="151"/>
        <v>1.0004903700000001</v>
      </c>
      <c r="G378" s="14">
        <f ca="1">(TRUNC(PRODUCT($F$12:$F377),16))</f>
        <v>1.1069363834732699</v>
      </c>
      <c r="H378" s="14">
        <f t="shared" ca="1" si="152"/>
        <v>1.04890519315491</v>
      </c>
      <c r="I378" s="14">
        <f t="shared" ca="1" si="153"/>
        <v>1.05532549</v>
      </c>
      <c r="J378" s="13">
        <f t="shared" si="143"/>
        <v>2.5000000000000001E-2</v>
      </c>
      <c r="K378" s="29">
        <f t="shared" si="144"/>
        <v>44592</v>
      </c>
      <c r="L378" s="2">
        <f t="shared" si="145"/>
        <v>121</v>
      </c>
      <c r="M378" s="17">
        <f t="shared" si="146"/>
        <v>121</v>
      </c>
      <c r="N378" s="12">
        <f t="shared" si="135"/>
        <v>1.0119269390000001</v>
      </c>
      <c r="O378" s="12">
        <f t="shared" ca="1" si="136"/>
        <v>1.067912293</v>
      </c>
      <c r="P378" s="17">
        <f t="shared" si="147"/>
        <v>0</v>
      </c>
      <c r="Q378" s="14">
        <f t="shared" ca="1" si="137"/>
        <v>67.912293000000005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44774</v>
      </c>
      <c r="V378" s="21"/>
      <c r="W378" s="21"/>
      <c r="X378" s="126">
        <f>[2]Plan1!$A448</f>
        <v>50087</v>
      </c>
      <c r="Y378" s="118" t="str">
        <f>[2]Plan1!$C448</f>
        <v>Carnaval</v>
      </c>
      <c r="Z378" s="109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00">
        <f t="shared" si="140"/>
        <v>44769</v>
      </c>
      <c r="B379" s="101">
        <f t="shared" ca="1" si="150"/>
        <v>1068.5406619999999</v>
      </c>
      <c r="C379" s="7">
        <f t="shared" si="141"/>
        <v>1000</v>
      </c>
      <c r="D379" s="81">
        <f t="shared" si="142"/>
        <v>44767</v>
      </c>
      <c r="E379" s="13">
        <f ca="1">IF(D379&lt;$B$1,VLOOKUP(D379,[1]DI!$A$4:$B$15000,2,FALSE),0)</f>
        <v>0.13150000000000001</v>
      </c>
      <c r="F379" s="14">
        <f t="shared" ca="1" si="151"/>
        <v>1.0004903700000001</v>
      </c>
      <c r="G379" s="14">
        <f ca="1">(TRUNC(PRODUCT($F$12:$F378),16))</f>
        <v>1.1074791918676301</v>
      </c>
      <c r="H379" s="14">
        <f t="shared" ca="1" si="152"/>
        <v>1.04890519315491</v>
      </c>
      <c r="I379" s="14">
        <f t="shared" ca="1" si="153"/>
        <v>1.0558429899999999</v>
      </c>
      <c r="J379" s="13">
        <f t="shared" si="143"/>
        <v>2.5000000000000001E-2</v>
      </c>
      <c r="K379" s="29">
        <f t="shared" si="144"/>
        <v>44592</v>
      </c>
      <c r="L379" s="2">
        <f t="shared" si="145"/>
        <v>122</v>
      </c>
      <c r="M379" s="17">
        <f t="shared" si="146"/>
        <v>122</v>
      </c>
      <c r="N379" s="12">
        <f t="shared" si="135"/>
        <v>1.0120260990000001</v>
      </c>
      <c r="O379" s="12">
        <f t="shared" ca="1" si="136"/>
        <v>1.068540662</v>
      </c>
      <c r="P379" s="17">
        <f t="shared" si="147"/>
        <v>0</v>
      </c>
      <c r="Q379" s="14">
        <f t="shared" ca="1" si="137"/>
        <v>68.540661999999998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44774</v>
      </c>
      <c r="V379" s="3"/>
      <c r="W379" s="3"/>
      <c r="X379" s="126">
        <f>[2]Plan1!$A449</f>
        <v>50088</v>
      </c>
      <c r="Y379" s="118" t="str">
        <f>[2]Plan1!$C449</f>
        <v>Carnaval</v>
      </c>
      <c r="Z379" s="109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00">
        <f t="shared" si="140"/>
        <v>44770</v>
      </c>
      <c r="B380" s="101">
        <f t="shared" ca="1" si="150"/>
        <v>1069.169398</v>
      </c>
      <c r="C380" s="7">
        <f t="shared" si="141"/>
        <v>1000</v>
      </c>
      <c r="D380" s="81">
        <f t="shared" si="142"/>
        <v>44768</v>
      </c>
      <c r="E380" s="13">
        <f ca="1">IF(D380&lt;$B$1,VLOOKUP(D380,[1]DI!$A$4:$B$15000,2,FALSE),0)</f>
        <v>0.13150000000000001</v>
      </c>
      <c r="F380" s="14">
        <f t="shared" ca="1" si="151"/>
        <v>1.0004903700000001</v>
      </c>
      <c r="G380" s="14">
        <f ca="1">(TRUNC(PRODUCT($F$12:$F379),16))</f>
        <v>1.1080222664389501</v>
      </c>
      <c r="H380" s="14">
        <f t="shared" ca="1" si="152"/>
        <v>1.04890519315491</v>
      </c>
      <c r="I380" s="14">
        <f t="shared" ca="1" si="153"/>
        <v>1.0563607399999999</v>
      </c>
      <c r="J380" s="13">
        <f t="shared" si="143"/>
        <v>2.5000000000000001E-2</v>
      </c>
      <c r="K380" s="29">
        <f t="shared" si="144"/>
        <v>44592</v>
      </c>
      <c r="L380" s="2">
        <f t="shared" si="145"/>
        <v>123</v>
      </c>
      <c r="M380" s="17">
        <f t="shared" si="146"/>
        <v>123</v>
      </c>
      <c r="N380" s="12">
        <f t="shared" si="135"/>
        <v>1.012125269</v>
      </c>
      <c r="O380" s="12">
        <f t="shared" ca="1" si="136"/>
        <v>1.0691693980000001</v>
      </c>
      <c r="P380" s="17">
        <f t="shared" si="147"/>
        <v>0</v>
      </c>
      <c r="Q380" s="14">
        <f t="shared" ca="1" si="137"/>
        <v>69.169398000000001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44774</v>
      </c>
      <c r="V380" s="3"/>
      <c r="W380" s="3"/>
      <c r="X380" s="126">
        <f>[2]Plan1!$A450</f>
        <v>50133</v>
      </c>
      <c r="Y380" s="118" t="str">
        <f>[2]Plan1!$C450</f>
        <v>Paixão de Cristo</v>
      </c>
      <c r="Z380" s="109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00">
        <f t="shared" si="140"/>
        <v>44771</v>
      </c>
      <c r="B381" s="101">
        <f t="shared" ca="1" si="150"/>
        <v>1069.798509</v>
      </c>
      <c r="C381" s="7">
        <f t="shared" si="141"/>
        <v>1000</v>
      </c>
      <c r="D381" s="81">
        <f t="shared" si="142"/>
        <v>44769</v>
      </c>
      <c r="E381" s="13">
        <f ca="1">IF(D381&lt;$B$1,VLOOKUP(D381,[1]DI!$A$4:$B$15000,2,FALSE),0)</f>
        <v>0.13150000000000001</v>
      </c>
      <c r="F381" s="14">
        <f t="shared" ca="1" si="151"/>
        <v>1.0004903700000001</v>
      </c>
      <c r="G381" s="14">
        <f ca="1">(TRUNC(PRODUCT($F$12:$F380),16))</f>
        <v>1.1085656073177399</v>
      </c>
      <c r="H381" s="14">
        <f t="shared" ca="1" si="152"/>
        <v>1.04890519315491</v>
      </c>
      <c r="I381" s="14">
        <f t="shared" ca="1" si="153"/>
        <v>1.0568787500000001</v>
      </c>
      <c r="J381" s="13">
        <f t="shared" si="143"/>
        <v>2.5000000000000001E-2</v>
      </c>
      <c r="K381" s="29">
        <f t="shared" si="144"/>
        <v>44592</v>
      </c>
      <c r="L381" s="2">
        <f t="shared" si="145"/>
        <v>124</v>
      </c>
      <c r="M381" s="17">
        <f t="shared" si="146"/>
        <v>124</v>
      </c>
      <c r="N381" s="12">
        <f t="shared" si="135"/>
        <v>1.012224448</v>
      </c>
      <c r="O381" s="12">
        <f t="shared" ca="1" si="136"/>
        <v>1.069798509</v>
      </c>
      <c r="P381" s="17">
        <f t="shared" si="147"/>
        <v>0</v>
      </c>
      <c r="Q381" s="14">
        <f t="shared" ca="1" si="137"/>
        <v>69.798508999999996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44774</v>
      </c>
      <c r="V381" s="3"/>
      <c r="W381" s="3"/>
      <c r="X381" s="126">
        <f>[2]Plan1!$A451</f>
        <v>50151</v>
      </c>
      <c r="Y381" s="118" t="str">
        <f>[2]Plan1!$C451</f>
        <v>Tiradentes</v>
      </c>
      <c r="Z381" s="109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00">
        <f t="shared" si="140"/>
        <v>44774</v>
      </c>
      <c r="B382" s="101">
        <f t="shared" ca="1" si="150"/>
        <v>1070.4279879999999</v>
      </c>
      <c r="C382" s="7">
        <f t="shared" si="141"/>
        <v>1000</v>
      </c>
      <c r="D382" s="81">
        <f t="shared" si="142"/>
        <v>44770</v>
      </c>
      <c r="E382" s="13">
        <f ca="1">IF(D382&lt;$B$1,VLOOKUP(D382,[1]DI!$A$4:$B$15000,2,FALSE),0)</f>
        <v>0.13150000000000001</v>
      </c>
      <c r="F382" s="14">
        <f t="shared" ca="1" si="151"/>
        <v>1.0004903700000001</v>
      </c>
      <c r="G382" s="14">
        <f ca="1">(TRUNC(PRODUCT($F$12:$F381),16))</f>
        <v>1.1091092146346</v>
      </c>
      <c r="H382" s="14">
        <f t="shared" ca="1" si="152"/>
        <v>1.04890519315491</v>
      </c>
      <c r="I382" s="14">
        <f t="shared" ca="1" si="153"/>
        <v>1.0573970100000001</v>
      </c>
      <c r="J382" s="13">
        <f t="shared" si="143"/>
        <v>2.5000000000000001E-2</v>
      </c>
      <c r="K382" s="29">
        <f t="shared" si="144"/>
        <v>44592</v>
      </c>
      <c r="L382" s="2">
        <f t="shared" si="145"/>
        <v>125</v>
      </c>
      <c r="M382" s="17">
        <f t="shared" si="146"/>
        <v>125</v>
      </c>
      <c r="N382" s="12">
        <f t="shared" si="135"/>
        <v>1.012323638</v>
      </c>
      <c r="O382" s="12">
        <f t="shared" ca="1" si="136"/>
        <v>1.0704279880000001</v>
      </c>
      <c r="P382" s="17">
        <f t="shared" si="147"/>
        <v>3</v>
      </c>
      <c r="Q382" s="14">
        <f t="shared" ca="1" si="137"/>
        <v>70.427987999999999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44774</v>
      </c>
      <c r="V382" s="3"/>
      <c r="W382" s="3"/>
      <c r="X382" s="126">
        <f>[2]Plan1!$A452</f>
        <v>50161</v>
      </c>
      <c r="Y382" s="118" t="str">
        <f>[2]Plan1!$C452</f>
        <v>Dia do Trabalho</v>
      </c>
      <c r="Z382" s="109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00">
        <f t="shared" si="140"/>
        <v>44775</v>
      </c>
      <c r="B383" s="101">
        <f t="shared" ca="1" si="150"/>
        <v>1000.5884089899999</v>
      </c>
      <c r="C383" s="7">
        <f t="shared" si="141"/>
        <v>1000</v>
      </c>
      <c r="D383" s="81">
        <f t="shared" si="142"/>
        <v>44771</v>
      </c>
      <c r="E383" s="13">
        <f ca="1">IF(D383&lt;$B$1,VLOOKUP(D383,[1]DI!$A$4:$B$15000,2,FALSE),0)</f>
        <v>0.13150000000000001</v>
      </c>
      <c r="F383" s="14">
        <f t="shared" ca="1" si="151"/>
        <v>1.0004903700000001</v>
      </c>
      <c r="G383" s="14">
        <f ca="1">(TRUNC(PRODUCT($F$12:$F382),16))</f>
        <v>1.1096530885201801</v>
      </c>
      <c r="H383" s="14">
        <f t="shared" ca="1" si="152"/>
        <v>1.1091092146346</v>
      </c>
      <c r="I383" s="14">
        <f t="shared" ca="1" si="153"/>
        <v>1.0004903700000001</v>
      </c>
      <c r="J383" s="13">
        <f t="shared" si="143"/>
        <v>2.5000000000000001E-2</v>
      </c>
      <c r="K383" s="29">
        <f t="shared" si="144"/>
        <v>44774</v>
      </c>
      <c r="L383" s="2">
        <f t="shared" si="145"/>
        <v>1</v>
      </c>
      <c r="M383" s="17">
        <f t="shared" si="146"/>
        <v>1</v>
      </c>
      <c r="N383" s="12">
        <f t="shared" si="135"/>
        <v>1.0000979910000001</v>
      </c>
      <c r="O383" s="12">
        <f t="shared" ca="1" si="136"/>
        <v>1.0005884089999999</v>
      </c>
      <c r="P383" s="17">
        <f t="shared" si="147"/>
        <v>0</v>
      </c>
      <c r="Q383" s="14">
        <f t="shared" ca="1" si="137"/>
        <v>0.58840899000000002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44956</v>
      </c>
      <c r="V383" s="3"/>
      <c r="W383" s="3"/>
      <c r="X383" s="126">
        <f>[2]Plan1!$A453</f>
        <v>50195</v>
      </c>
      <c r="Y383" s="118" t="str">
        <f>[2]Plan1!$C453</f>
        <v>Corpus Christi</v>
      </c>
      <c r="Z383" s="109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00">
        <f t="shared" si="140"/>
        <v>44776</v>
      </c>
      <c r="B384" s="101">
        <f t="shared" ca="1" si="150"/>
        <v>1001.1771639999999</v>
      </c>
      <c r="C384" s="7">
        <f t="shared" si="141"/>
        <v>1000</v>
      </c>
      <c r="D384" s="81">
        <f t="shared" si="142"/>
        <v>44774</v>
      </c>
      <c r="E384" s="13">
        <f ca="1">IF(D384&lt;$B$1,VLOOKUP(D384,[1]DI!$A$4:$B$15000,2,FALSE),0)</f>
        <v>0.13150000000000001</v>
      </c>
      <c r="F384" s="14">
        <f t="shared" ca="1" si="151"/>
        <v>1.0004903700000001</v>
      </c>
      <c r="G384" s="14">
        <f ca="1">(TRUNC(PRODUCT($F$12:$F383),16))</f>
        <v>1.1101972291052</v>
      </c>
      <c r="H384" s="14">
        <f t="shared" ca="1" si="152"/>
        <v>1.1091092146346</v>
      </c>
      <c r="I384" s="14">
        <f t="shared" ca="1" si="153"/>
        <v>1.00098098</v>
      </c>
      <c r="J384" s="13">
        <f t="shared" si="143"/>
        <v>2.5000000000000001E-2</v>
      </c>
      <c r="K384" s="29">
        <f t="shared" si="144"/>
        <v>44774</v>
      </c>
      <c r="L384" s="2">
        <f t="shared" si="145"/>
        <v>2</v>
      </c>
      <c r="M384" s="17">
        <f t="shared" si="146"/>
        <v>2</v>
      </c>
      <c r="N384" s="12">
        <f t="shared" si="135"/>
        <v>1.0001959920000001</v>
      </c>
      <c r="O384" s="12">
        <f t="shared" ca="1" si="136"/>
        <v>1.001177164</v>
      </c>
      <c r="P384" s="17">
        <f t="shared" si="147"/>
        <v>0</v>
      </c>
      <c r="Q384" s="14">
        <f t="shared" ca="1" si="137"/>
        <v>1.1771640000000001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44956</v>
      </c>
      <c r="V384" s="3"/>
      <c r="W384" s="3"/>
      <c r="X384" s="126">
        <f>[2]Plan1!$A454</f>
        <v>50290</v>
      </c>
      <c r="Y384" s="118" t="str">
        <f>[2]Plan1!$C454</f>
        <v>Independência do Brasil</v>
      </c>
      <c r="Z384" s="109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00">
        <f t="shared" si="140"/>
        <v>44777</v>
      </c>
      <c r="B385" s="101">
        <f t="shared" ca="1" si="150"/>
        <v>1001.76626599</v>
      </c>
      <c r="C385" s="7">
        <f t="shared" si="141"/>
        <v>1000</v>
      </c>
      <c r="D385" s="81">
        <f t="shared" si="142"/>
        <v>44775</v>
      </c>
      <c r="E385" s="13">
        <f ca="1">IF(D385&lt;$B$1,VLOOKUP(D385,[1]DI!$A$4:$B$15000,2,FALSE),0)</f>
        <v>0.13150000000000001</v>
      </c>
      <c r="F385" s="14">
        <f t="shared" ca="1" si="151"/>
        <v>1.0004903700000001</v>
      </c>
      <c r="G385" s="14">
        <f ca="1">(TRUNC(PRODUCT($F$12:$F384),16))</f>
        <v>1.1107416365204399</v>
      </c>
      <c r="H385" s="14">
        <f t="shared" ca="1" si="152"/>
        <v>1.1091092146346</v>
      </c>
      <c r="I385" s="14">
        <f t="shared" ca="1" si="153"/>
        <v>1.0014718300000001</v>
      </c>
      <c r="J385" s="13">
        <f t="shared" si="143"/>
        <v>2.5000000000000001E-2</v>
      </c>
      <c r="K385" s="29">
        <f t="shared" si="144"/>
        <v>44774</v>
      </c>
      <c r="L385" s="2">
        <f t="shared" si="145"/>
        <v>3</v>
      </c>
      <c r="M385" s="17">
        <f t="shared" si="146"/>
        <v>3</v>
      </c>
      <c r="N385" s="12">
        <f t="shared" si="135"/>
        <v>1.000294003</v>
      </c>
      <c r="O385" s="12">
        <f t="shared" ca="1" si="136"/>
        <v>1.001766266</v>
      </c>
      <c r="P385" s="17">
        <f t="shared" si="147"/>
        <v>0</v>
      </c>
      <c r="Q385" s="14">
        <f t="shared" ca="1" si="137"/>
        <v>1.76626599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44956</v>
      </c>
      <c r="V385" s="3"/>
      <c r="W385" s="3"/>
      <c r="X385" s="126">
        <f>[2]Plan1!$A455</f>
        <v>50325</v>
      </c>
      <c r="Y385" s="118" t="str">
        <f>[2]Plan1!$C455</f>
        <v>Nossa Sr.a Aparecida - Padroeira do Brasil</v>
      </c>
      <c r="Z385" s="109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00">
        <f t="shared" si="140"/>
        <v>44778</v>
      </c>
      <c r="B386" s="101">
        <f t="shared" ca="1" si="150"/>
        <v>1002.355713</v>
      </c>
      <c r="C386" s="7">
        <f t="shared" si="141"/>
        <v>1000</v>
      </c>
      <c r="D386" s="81">
        <f t="shared" si="142"/>
        <v>44776</v>
      </c>
      <c r="E386" s="13">
        <f ca="1">IF(D386&lt;$B$1,VLOOKUP(D386,[1]DI!$A$4:$B$15000,2,FALSE),0)</f>
        <v>0.13150000000000001</v>
      </c>
      <c r="F386" s="14">
        <f t="shared" ca="1" si="151"/>
        <v>1.0004903700000001</v>
      </c>
      <c r="G386" s="14">
        <f ca="1">(TRUNC(PRODUCT($F$12:$F385),16))</f>
        <v>1.1112863108967399</v>
      </c>
      <c r="H386" s="14">
        <f t="shared" ca="1" si="152"/>
        <v>1.1091092146346</v>
      </c>
      <c r="I386" s="14">
        <f t="shared" ca="1" si="153"/>
        <v>1.00196292</v>
      </c>
      <c r="J386" s="13">
        <f t="shared" si="143"/>
        <v>2.5000000000000001E-2</v>
      </c>
      <c r="K386" s="29">
        <f t="shared" si="144"/>
        <v>44774</v>
      </c>
      <c r="L386" s="2">
        <f t="shared" si="145"/>
        <v>4</v>
      </c>
      <c r="M386" s="17">
        <f t="shared" si="146"/>
        <v>4</v>
      </c>
      <c r="N386" s="12">
        <f t="shared" si="135"/>
        <v>1.0003920230000001</v>
      </c>
      <c r="O386" s="12">
        <f t="shared" ca="1" si="136"/>
        <v>1.002355713</v>
      </c>
      <c r="P386" s="17">
        <f t="shared" si="147"/>
        <v>0</v>
      </c>
      <c r="Q386" s="14">
        <f t="shared" ca="1" si="137"/>
        <v>2.3557130000000002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44956</v>
      </c>
      <c r="V386" s="3"/>
      <c r="W386" s="3"/>
      <c r="X386" s="126">
        <f>[2]Plan1!$A456</f>
        <v>50346</v>
      </c>
      <c r="Y386" s="118" t="str">
        <f>[2]Plan1!$C456</f>
        <v>Finados</v>
      </c>
      <c r="Z386" s="109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00">
        <f t="shared" si="140"/>
        <v>44781</v>
      </c>
      <c r="B387" s="101">
        <f t="shared" ca="1" si="150"/>
        <v>1002.945516</v>
      </c>
      <c r="C387" s="7">
        <f t="shared" si="141"/>
        <v>1000</v>
      </c>
      <c r="D387" s="81">
        <f t="shared" si="142"/>
        <v>44777</v>
      </c>
      <c r="E387" s="13">
        <f ca="1">IF(D387&lt;$B$1,VLOOKUP(D387,[1]DI!$A$4:$B$15000,2,FALSE),0)</f>
        <v>0.13650000000000001</v>
      </c>
      <c r="F387" s="14">
        <f t="shared" ca="1" si="151"/>
        <v>1.00050788</v>
      </c>
      <c r="G387" s="14">
        <f ca="1">(TRUNC(PRODUCT($F$12:$F386),16))</f>
        <v>1.11183125236501</v>
      </c>
      <c r="H387" s="14">
        <f t="shared" ca="1" si="152"/>
        <v>1.1091092146346</v>
      </c>
      <c r="I387" s="14">
        <f t="shared" ca="1" si="153"/>
        <v>1.0024542599999999</v>
      </c>
      <c r="J387" s="13">
        <f t="shared" si="143"/>
        <v>2.5000000000000001E-2</v>
      </c>
      <c r="K387" s="29">
        <f t="shared" si="144"/>
        <v>44774</v>
      </c>
      <c r="L387" s="2">
        <f t="shared" si="145"/>
        <v>5</v>
      </c>
      <c r="M387" s="17">
        <f t="shared" si="146"/>
        <v>5</v>
      </c>
      <c r="N387" s="12">
        <f t="shared" si="135"/>
        <v>1.000490053</v>
      </c>
      <c r="O387" s="12">
        <f t="shared" ca="1" si="136"/>
        <v>1.002945516</v>
      </c>
      <c r="P387" s="17">
        <f t="shared" si="147"/>
        <v>0</v>
      </c>
      <c r="Q387" s="14">
        <f t="shared" ca="1" si="137"/>
        <v>2.945516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44956</v>
      </c>
      <c r="V387" s="3"/>
      <c r="W387" s="3"/>
      <c r="X387" s="126">
        <f>[2]Plan1!$A457</f>
        <v>50359</v>
      </c>
      <c r="Y387" s="118" t="str">
        <f>[2]Plan1!$C457</f>
        <v>Proclamação da República</v>
      </c>
      <c r="Z387" s="109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00">
        <f t="shared" si="140"/>
        <v>44782</v>
      </c>
      <c r="B388" s="101">
        <f t="shared" ca="1" si="150"/>
        <v>1003.55321499</v>
      </c>
      <c r="C388" s="7">
        <f t="shared" si="141"/>
        <v>1000</v>
      </c>
      <c r="D388" s="81">
        <f t="shared" si="142"/>
        <v>44778</v>
      </c>
      <c r="E388" s="13">
        <f ca="1">IF(D388&lt;$B$1,VLOOKUP(D388,[1]DI!$A$4:$B$15000,2,FALSE),0)</f>
        <v>0.13650000000000001</v>
      </c>
      <c r="F388" s="14">
        <f t="shared" ca="1" si="151"/>
        <v>1.00050788</v>
      </c>
      <c r="G388" s="14">
        <f ca="1">(TRUNC(PRODUCT($F$12:$F387),16))</f>
        <v>1.11239592922146</v>
      </c>
      <c r="H388" s="14">
        <f t="shared" ca="1" si="152"/>
        <v>1.1091092146346</v>
      </c>
      <c r="I388" s="14">
        <f t="shared" ca="1" si="153"/>
        <v>1.00296338</v>
      </c>
      <c r="J388" s="13">
        <f t="shared" si="143"/>
        <v>2.5000000000000001E-2</v>
      </c>
      <c r="K388" s="29">
        <f t="shared" si="144"/>
        <v>44774</v>
      </c>
      <c r="L388" s="2">
        <f t="shared" si="145"/>
        <v>6</v>
      </c>
      <c r="M388" s="17">
        <f t="shared" si="146"/>
        <v>6</v>
      </c>
      <c r="N388" s="12">
        <f t="shared" si="135"/>
        <v>1.0005880920000001</v>
      </c>
      <c r="O388" s="12">
        <f t="shared" ca="1" si="136"/>
        <v>1.0035532149999999</v>
      </c>
      <c r="P388" s="17">
        <f t="shared" si="147"/>
        <v>0</v>
      </c>
      <c r="Q388" s="14">
        <f t="shared" ca="1" si="137"/>
        <v>3.5532149899999999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44956</v>
      </c>
      <c r="V388" s="3"/>
      <c r="W388" s="3"/>
      <c r="X388" s="126">
        <f>[2]Plan1!$A458</f>
        <v>50364</v>
      </c>
      <c r="Y388" s="118" t="str">
        <f>[2]Plan1!$C458</f>
        <v>Dia Nacional de Zumbi e da Consciência Negra</v>
      </c>
      <c r="Z388" s="109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00">
        <f t="shared" si="140"/>
        <v>44783</v>
      </c>
      <c r="B389" s="101">
        <f t="shared" ca="1" si="150"/>
        <v>1004.16129399</v>
      </c>
      <c r="C389" s="7">
        <f t="shared" si="141"/>
        <v>1000</v>
      </c>
      <c r="D389" s="81">
        <f t="shared" si="142"/>
        <v>44781</v>
      </c>
      <c r="E389" s="13">
        <f ca="1">IF(D389&lt;$B$1,VLOOKUP(D389,[1]DI!$A$4:$B$15000,2,FALSE),0)</f>
        <v>0.13650000000000001</v>
      </c>
      <c r="F389" s="14">
        <f t="shared" ca="1" si="151"/>
        <v>1.00050788</v>
      </c>
      <c r="G389" s="14">
        <f ca="1">(TRUNC(PRODUCT($F$12:$F388),16))</f>
        <v>1.11296089286599</v>
      </c>
      <c r="H389" s="14">
        <f t="shared" ca="1" si="152"/>
        <v>1.1091092146346</v>
      </c>
      <c r="I389" s="14">
        <f t="shared" ca="1" si="153"/>
        <v>1.0034727699999999</v>
      </c>
      <c r="J389" s="13">
        <f t="shared" si="143"/>
        <v>2.5000000000000001E-2</v>
      </c>
      <c r="K389" s="29">
        <f t="shared" si="144"/>
        <v>44774</v>
      </c>
      <c r="L389" s="2">
        <f t="shared" si="145"/>
        <v>7</v>
      </c>
      <c r="M389" s="17">
        <f t="shared" si="146"/>
        <v>7</v>
      </c>
      <c r="N389" s="12">
        <f t="shared" si="135"/>
        <v>1.0006861410000001</v>
      </c>
      <c r="O389" s="12">
        <f t="shared" ca="1" si="136"/>
        <v>1.004161294</v>
      </c>
      <c r="P389" s="17">
        <f t="shared" si="147"/>
        <v>0</v>
      </c>
      <c r="Q389" s="14">
        <f t="shared" ca="1" si="137"/>
        <v>4.1612939899999999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44956</v>
      </c>
      <c r="V389" s="3"/>
      <c r="W389" s="3"/>
      <c r="X389" s="126">
        <f>[2]Plan1!$A459</f>
        <v>50399</v>
      </c>
      <c r="Y389" s="118" t="str">
        <f>[2]Plan1!$C459</f>
        <v>Natal</v>
      </c>
      <c r="Z389" s="109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00">
        <f t="shared" si="140"/>
        <v>44784</v>
      </c>
      <c r="B390" s="101">
        <f t="shared" ca="1" si="150"/>
        <v>1004.769733</v>
      </c>
      <c r="C390" s="7">
        <f t="shared" si="141"/>
        <v>1000</v>
      </c>
      <c r="D390" s="81">
        <f t="shared" si="142"/>
        <v>44782</v>
      </c>
      <c r="E390" s="13">
        <f ca="1">IF(D390&lt;$B$1,VLOOKUP(D390,[1]DI!$A$4:$B$15000,2,FALSE),0)</f>
        <v>0.13650000000000001</v>
      </c>
      <c r="F390" s="14">
        <f t="shared" ca="1" si="151"/>
        <v>1.00050788</v>
      </c>
      <c r="G390" s="14">
        <f ca="1">(TRUNC(PRODUCT($F$12:$F389),16))</f>
        <v>1.11352614344426</v>
      </c>
      <c r="H390" s="14">
        <f t="shared" ca="1" si="152"/>
        <v>1.1091092146346</v>
      </c>
      <c r="I390" s="14">
        <f t="shared" ca="1" si="153"/>
        <v>1.0039824100000001</v>
      </c>
      <c r="J390" s="13">
        <f t="shared" si="143"/>
        <v>2.5000000000000001E-2</v>
      </c>
      <c r="K390" s="29">
        <f t="shared" si="144"/>
        <v>44774</v>
      </c>
      <c r="L390" s="2">
        <f t="shared" si="145"/>
        <v>8</v>
      </c>
      <c r="M390" s="17">
        <f t="shared" si="146"/>
        <v>8</v>
      </c>
      <c r="N390" s="12">
        <f t="shared" si="135"/>
        <v>1.0007842</v>
      </c>
      <c r="O390" s="12">
        <f t="shared" ca="1" si="136"/>
        <v>1.0047697330000001</v>
      </c>
      <c r="P390" s="17">
        <f t="shared" si="147"/>
        <v>0</v>
      </c>
      <c r="Q390" s="14">
        <f t="shared" ca="1" si="137"/>
        <v>4.7697329999999996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44956</v>
      </c>
      <c r="V390" s="3"/>
      <c r="W390" s="3"/>
      <c r="X390" s="126">
        <f>[2]Plan1!$A460</f>
        <v>50406</v>
      </c>
      <c r="Y390" s="118" t="str">
        <f>[2]Plan1!$C460</f>
        <v>Confraternização Universal</v>
      </c>
      <c r="Z390" s="109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00">
        <f t="shared" si="140"/>
        <v>44785</v>
      </c>
      <c r="B391" s="101">
        <f t="shared" ca="1" si="150"/>
        <v>1005.378541</v>
      </c>
      <c r="C391" s="7">
        <f t="shared" si="141"/>
        <v>1000</v>
      </c>
      <c r="D391" s="81">
        <f t="shared" si="142"/>
        <v>44783</v>
      </c>
      <c r="E391" s="13">
        <f ca="1">IF(D391&lt;$B$1,VLOOKUP(D391,[1]DI!$A$4:$B$15000,2,FALSE),0)</f>
        <v>0.13650000000000001</v>
      </c>
      <c r="F391" s="14">
        <f t="shared" ca="1" si="151"/>
        <v>1.00050788</v>
      </c>
      <c r="G391" s="14">
        <f ca="1">(TRUNC(PRODUCT($F$12:$F390),16))</f>
        <v>1.1140916811020001</v>
      </c>
      <c r="H391" s="14">
        <f t="shared" ca="1" si="152"/>
        <v>1.1091092146346</v>
      </c>
      <c r="I391" s="14">
        <f t="shared" ca="1" si="153"/>
        <v>1.0044923100000001</v>
      </c>
      <c r="J391" s="13">
        <f t="shared" si="143"/>
        <v>2.5000000000000001E-2</v>
      </c>
      <c r="K391" s="29">
        <f t="shared" si="144"/>
        <v>44774</v>
      </c>
      <c r="L391" s="2">
        <f t="shared" si="145"/>
        <v>9</v>
      </c>
      <c r="M391" s="17">
        <f t="shared" si="146"/>
        <v>9</v>
      </c>
      <c r="N391" s="12">
        <f t="shared" si="135"/>
        <v>1.000882268</v>
      </c>
      <c r="O391" s="12">
        <f t="shared" ca="1" si="136"/>
        <v>1.005378541</v>
      </c>
      <c r="P391" s="17">
        <f t="shared" si="147"/>
        <v>0</v>
      </c>
      <c r="Q391" s="14">
        <f t="shared" ca="1" si="137"/>
        <v>5.3785410000000002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44956</v>
      </c>
      <c r="V391" s="3"/>
      <c r="W391" s="3"/>
      <c r="X391" s="126">
        <f>[2]Plan1!$A461</f>
        <v>50472</v>
      </c>
      <c r="Y391" s="118" t="str">
        <f>[2]Plan1!$C461</f>
        <v>Carnaval</v>
      </c>
      <c r="Z391" s="109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00">
        <f t="shared" si="140"/>
        <v>44788</v>
      </c>
      <c r="B392" s="101">
        <f t="shared" ca="1" si="150"/>
        <v>1005.98772999</v>
      </c>
      <c r="C392" s="7">
        <f t="shared" si="141"/>
        <v>1000</v>
      </c>
      <c r="D392" s="81">
        <f t="shared" si="142"/>
        <v>44784</v>
      </c>
      <c r="E392" s="13">
        <f ca="1">IF(D392&lt;$B$1,VLOOKUP(D392,[1]DI!$A$4:$B$15000,2,FALSE),0)</f>
        <v>0.13650000000000001</v>
      </c>
      <c r="F392" s="14">
        <f t="shared" ca="1" si="151"/>
        <v>1.00050788</v>
      </c>
      <c r="G392" s="14">
        <f ca="1">(TRUNC(PRODUCT($F$12:$F391),16))</f>
        <v>1.1146575059849899</v>
      </c>
      <c r="H392" s="14">
        <f t="shared" ca="1" si="152"/>
        <v>1.1091092146346</v>
      </c>
      <c r="I392" s="14">
        <f t="shared" ca="1" si="153"/>
        <v>1.0050024799999999</v>
      </c>
      <c r="J392" s="13">
        <f t="shared" si="143"/>
        <v>2.5000000000000001E-2</v>
      </c>
      <c r="K392" s="29">
        <f t="shared" si="144"/>
        <v>44774</v>
      </c>
      <c r="L392" s="2">
        <f t="shared" si="145"/>
        <v>10</v>
      </c>
      <c r="M392" s="17">
        <f t="shared" si="146"/>
        <v>10</v>
      </c>
      <c r="N392" s="12">
        <f t="shared" si="135"/>
        <v>1.000980346</v>
      </c>
      <c r="O392" s="12">
        <f t="shared" ca="1" si="136"/>
        <v>1.00598773</v>
      </c>
      <c r="P392" s="17">
        <f t="shared" si="147"/>
        <v>0</v>
      </c>
      <c r="Q392" s="14">
        <f t="shared" ca="1" si="137"/>
        <v>5.9877299900000001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44956</v>
      </c>
      <c r="V392" s="3"/>
      <c r="W392" s="3"/>
      <c r="X392" s="126">
        <f>[2]Plan1!$A462</f>
        <v>50473</v>
      </c>
      <c r="Y392" s="118" t="str">
        <f>[2]Plan1!$C462</f>
        <v>Carnaval</v>
      </c>
      <c r="Z392" s="109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00">
        <f t="shared" si="140"/>
        <v>44789</v>
      </c>
      <c r="B393" s="101">
        <f t="shared" ca="1" si="150"/>
        <v>1006.597278</v>
      </c>
      <c r="C393" s="7">
        <f t="shared" si="141"/>
        <v>1000</v>
      </c>
      <c r="D393" s="81">
        <f t="shared" si="142"/>
        <v>44785</v>
      </c>
      <c r="E393" s="13">
        <f ca="1">IF(D393&lt;$B$1,VLOOKUP(D393,[1]DI!$A$4:$B$15000,2,FALSE),0)</f>
        <v>0.13650000000000001</v>
      </c>
      <c r="F393" s="14">
        <f t="shared" ca="1" si="151"/>
        <v>1.00050788</v>
      </c>
      <c r="G393" s="14">
        <f ca="1">(TRUNC(PRODUCT($F$12:$F392),16))</f>
        <v>1.11522361823913</v>
      </c>
      <c r="H393" s="14">
        <f t="shared" ca="1" si="152"/>
        <v>1.1091092146346</v>
      </c>
      <c r="I393" s="14">
        <f t="shared" ca="1" si="153"/>
        <v>1.0055129</v>
      </c>
      <c r="J393" s="13">
        <f t="shared" si="143"/>
        <v>2.5000000000000001E-2</v>
      </c>
      <c r="K393" s="29">
        <f t="shared" si="144"/>
        <v>44774</v>
      </c>
      <c r="L393" s="2">
        <f t="shared" si="145"/>
        <v>11</v>
      </c>
      <c r="M393" s="17">
        <f t="shared" si="146"/>
        <v>11</v>
      </c>
      <c r="N393" s="12">
        <f t="shared" si="135"/>
        <v>1.001078433</v>
      </c>
      <c r="O393" s="12">
        <f t="shared" ca="1" si="136"/>
        <v>1.0065972780000001</v>
      </c>
      <c r="P393" s="17">
        <f t="shared" si="147"/>
        <v>0</v>
      </c>
      <c r="Q393" s="14">
        <f t="shared" ca="1" si="137"/>
        <v>6.5972780000000002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44956</v>
      </c>
      <c r="V393" s="3"/>
      <c r="W393" s="3"/>
      <c r="X393" s="126">
        <f>[2]Plan1!$A463</f>
        <v>50516</v>
      </c>
      <c r="Y393" s="118" t="str">
        <f>[2]Plan1!$C463</f>
        <v>Tiradentes</v>
      </c>
      <c r="Z393" s="109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00">
        <f t="shared" si="140"/>
        <v>44790</v>
      </c>
      <c r="B394" s="101">
        <f t="shared" ca="1" si="150"/>
        <v>1007.207197</v>
      </c>
      <c r="C394" s="7">
        <f t="shared" si="141"/>
        <v>1000</v>
      </c>
      <c r="D394" s="81">
        <f t="shared" si="142"/>
        <v>44788</v>
      </c>
      <c r="E394" s="13">
        <f ca="1">IF(D394&lt;$B$1,VLOOKUP(D394,[1]DI!$A$4:$B$15000,2,FALSE),0)</f>
        <v>0.13650000000000001</v>
      </c>
      <c r="F394" s="14">
        <f t="shared" ca="1" si="151"/>
        <v>1.00050788</v>
      </c>
      <c r="G394" s="14">
        <f ca="1">(TRUNC(PRODUCT($F$12:$F393),16))</f>
        <v>1.1157900180103599</v>
      </c>
      <c r="H394" s="14">
        <f t="shared" ca="1" si="152"/>
        <v>1.1091092146346</v>
      </c>
      <c r="I394" s="14">
        <f t="shared" ca="1" si="153"/>
        <v>1.0060235799999999</v>
      </c>
      <c r="J394" s="13">
        <f t="shared" si="143"/>
        <v>2.5000000000000001E-2</v>
      </c>
      <c r="K394" s="29">
        <f t="shared" si="144"/>
        <v>44774</v>
      </c>
      <c r="L394" s="2">
        <f t="shared" si="145"/>
        <v>12</v>
      </c>
      <c r="M394" s="17">
        <f t="shared" si="146"/>
        <v>12</v>
      </c>
      <c r="N394" s="12">
        <f t="shared" si="135"/>
        <v>1.00117653</v>
      </c>
      <c r="O394" s="12">
        <f t="shared" ca="1" si="136"/>
        <v>1.0072071970000001</v>
      </c>
      <c r="P394" s="17">
        <f t="shared" si="147"/>
        <v>0</v>
      </c>
      <c r="Q394" s="14">
        <f t="shared" ca="1" si="137"/>
        <v>7.2071969999999999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44956</v>
      </c>
      <c r="V394" s="3"/>
      <c r="W394" s="3"/>
      <c r="X394" s="126">
        <f>[2]Plan1!$A464</f>
        <v>50518</v>
      </c>
      <c r="Y394" s="118" t="str">
        <f>[2]Plan1!$C464</f>
        <v>Paixão de Cristo</v>
      </c>
      <c r="Z394" s="109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00">
        <f t="shared" si="140"/>
        <v>44791</v>
      </c>
      <c r="B395" s="101">
        <f t="shared" ca="1" si="150"/>
        <v>1007.81748599</v>
      </c>
      <c r="C395" s="7">
        <f t="shared" si="141"/>
        <v>1000</v>
      </c>
      <c r="D395" s="81">
        <f t="shared" si="142"/>
        <v>44789</v>
      </c>
      <c r="E395" s="13">
        <f ca="1">IF(D395&lt;$B$1,VLOOKUP(D395,[1]DI!$A$4:$B$15000,2,FALSE),0)</f>
        <v>0.13650000000000001</v>
      </c>
      <c r="F395" s="14">
        <f t="shared" ca="1" si="151"/>
        <v>1.00050788</v>
      </c>
      <c r="G395" s="14">
        <f ca="1">(TRUNC(PRODUCT($F$12:$F394),16))</f>
        <v>1.1163567054447101</v>
      </c>
      <c r="H395" s="14">
        <f t="shared" ca="1" si="152"/>
        <v>1.1091092146346</v>
      </c>
      <c r="I395" s="14">
        <f t="shared" ca="1" si="153"/>
        <v>1.00653452</v>
      </c>
      <c r="J395" s="13">
        <f t="shared" si="143"/>
        <v>2.5000000000000001E-2</v>
      </c>
      <c r="K395" s="29">
        <f t="shared" si="144"/>
        <v>44774</v>
      </c>
      <c r="L395" s="2">
        <f t="shared" si="145"/>
        <v>13</v>
      </c>
      <c r="M395" s="17">
        <f t="shared" si="146"/>
        <v>13</v>
      </c>
      <c r="N395" s="12">
        <f t="shared" si="135"/>
        <v>1.0012746370000001</v>
      </c>
      <c r="O395" s="12">
        <f t="shared" ca="1" si="136"/>
        <v>1.007817486</v>
      </c>
      <c r="P395" s="17">
        <f t="shared" si="147"/>
        <v>0</v>
      </c>
      <c r="Q395" s="14">
        <f t="shared" ca="1" si="137"/>
        <v>7.8174859899999998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44956</v>
      </c>
      <c r="V395" s="3"/>
      <c r="W395" s="3"/>
      <c r="X395" s="126">
        <f>[2]Plan1!$A465</f>
        <v>50526</v>
      </c>
      <c r="Y395" s="118" t="str">
        <f>[2]Plan1!$C465</f>
        <v>Dia do Trabalho</v>
      </c>
      <c r="Z395" s="109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00">
        <f t="shared" si="140"/>
        <v>44792</v>
      </c>
      <c r="B396" s="101">
        <f t="shared" ca="1" si="150"/>
        <v>1008.42813499</v>
      </c>
      <c r="C396" s="7">
        <f t="shared" si="141"/>
        <v>1000</v>
      </c>
      <c r="D396" s="81">
        <f t="shared" si="142"/>
        <v>44790</v>
      </c>
      <c r="E396" s="13">
        <f ca="1">IF(D396&lt;$B$1,VLOOKUP(D396,[1]DI!$A$4:$B$15000,2,FALSE),0)</f>
        <v>0.13650000000000001</v>
      </c>
      <c r="F396" s="14">
        <f t="shared" ca="1" si="151"/>
        <v>1.00050788</v>
      </c>
      <c r="G396" s="14">
        <f ca="1">(TRUNC(PRODUCT($F$12:$F395),16))</f>
        <v>1.1169236806882701</v>
      </c>
      <c r="H396" s="14">
        <f t="shared" ca="1" si="152"/>
        <v>1.1091092146346</v>
      </c>
      <c r="I396" s="14">
        <f t="shared" ca="1" si="153"/>
        <v>1.0070457100000001</v>
      </c>
      <c r="J396" s="13">
        <f t="shared" si="143"/>
        <v>2.5000000000000001E-2</v>
      </c>
      <c r="K396" s="29">
        <f t="shared" si="144"/>
        <v>44774</v>
      </c>
      <c r="L396" s="2">
        <f t="shared" si="145"/>
        <v>14</v>
      </c>
      <c r="M396" s="17">
        <f t="shared" si="146"/>
        <v>14</v>
      </c>
      <c r="N396" s="12">
        <f t="shared" ref="N396:N459" si="154">ROUND((J396+1)^(M396/252),9)</f>
        <v>1.0013727530000001</v>
      </c>
      <c r="O396" s="12">
        <f t="shared" ref="O396:O459" ca="1" si="155">ROUND(I396*N396,9)</f>
        <v>1.0084281349999999</v>
      </c>
      <c r="P396" s="17">
        <f t="shared" si="147"/>
        <v>0</v>
      </c>
      <c r="Q396" s="14">
        <f t="shared" ref="Q396:Q459" ca="1" si="156">TRUNC(((O396-1)*C396),8)</f>
        <v>8.4281349900000002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44956</v>
      </c>
      <c r="V396" s="3"/>
      <c r="W396" s="3"/>
      <c r="X396" s="126">
        <f>[2]Plan1!$A466</f>
        <v>50580</v>
      </c>
      <c r="Y396" s="118" t="str">
        <f>[2]Plan1!$C466</f>
        <v>Corpus Christi</v>
      </c>
      <c r="Z396" s="109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00">
        <f t="shared" ref="A397:A460" si="159">WORKDAY($A396,1,$X$166:$X$544)</f>
        <v>44795</v>
      </c>
      <c r="B397" s="101">
        <f t="shared" ca="1" si="150"/>
        <v>1009.03916499</v>
      </c>
      <c r="C397" s="7">
        <f t="shared" ref="C397:C460" si="160">(C396-S396)</f>
        <v>1000</v>
      </c>
      <c r="D397" s="81">
        <f t="shared" ref="D397:D460" si="161">WORKDAY($A397,-2,$X$160:$X$544)</f>
        <v>44791</v>
      </c>
      <c r="E397" s="13">
        <f ca="1">IF(D397&lt;$B$1,VLOOKUP(D397,[1]DI!$A$4:$B$15000,2,FALSE),0)</f>
        <v>0.13650000000000001</v>
      </c>
      <c r="F397" s="14">
        <f t="shared" ca="1" si="151"/>
        <v>1.00050788</v>
      </c>
      <c r="G397" s="14">
        <f ca="1">(TRUNC(PRODUCT($F$12:$F396),16))</f>
        <v>1.11749094388722</v>
      </c>
      <c r="H397" s="14">
        <f t="shared" ca="1" si="152"/>
        <v>1.1091092146346</v>
      </c>
      <c r="I397" s="14">
        <f t="shared" ca="1" si="153"/>
        <v>1.0075571699999999</v>
      </c>
      <c r="J397" s="13">
        <f t="shared" ref="J397:J460" si="162">J396</f>
        <v>2.5000000000000001E-2</v>
      </c>
      <c r="K397" s="29">
        <f t="shared" ref="K397:K460" si="163">IF(P396&gt;0,VLOOKUP(P396,X$12:AH$150,2),K396)</f>
        <v>44774</v>
      </c>
      <c r="L397" s="2">
        <f t="shared" ref="L397:L460" si="164">IF(A397&gt;K397,IF(NETWORKDAYS(K397,A397,$X$160:$X$544)-1=0,1,NETWORKDAYS(K397,A397,$X$160:$X$544)-1),0)</f>
        <v>15</v>
      </c>
      <c r="M397" s="17">
        <f t="shared" ref="M397:M460" si="165">IF(AND(L397=1,L396=1),1,IF(L397&gt;0,IF(L397=L396,L397+1,L397),0))</f>
        <v>15</v>
      </c>
      <c r="N397" s="12">
        <f t="shared" si="154"/>
        <v>1.001470879</v>
      </c>
      <c r="O397" s="12">
        <f t="shared" ca="1" si="155"/>
        <v>1.0090391649999999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9.0391649899999997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44956</v>
      </c>
      <c r="V397" s="3"/>
      <c r="W397" s="3"/>
      <c r="X397" s="126">
        <f>[2]Plan1!$A467</f>
        <v>50655</v>
      </c>
      <c r="Y397" s="118" t="str">
        <f>[2]Plan1!$C467</f>
        <v>Independência do Brasil</v>
      </c>
      <c r="Z397" s="109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00">
        <f t="shared" si="159"/>
        <v>44796</v>
      </c>
      <c r="B398" s="101">
        <f t="shared" ref="B398:B461" ca="1" si="169">IF(D398&lt;=TODAY(),C398+Q398,IF(AND(D398&gt;TODAY(),A398&lt;=$B$1),IF(VLOOKUP(TODAY(),$A$10:$E$5000,4,FALSE)=0,"n.d",C398+Q398),"n.d"))</f>
        <v>1009.650565</v>
      </c>
      <c r="C398" s="7">
        <f t="shared" si="160"/>
        <v>1000</v>
      </c>
      <c r="D398" s="81">
        <f t="shared" si="161"/>
        <v>44792</v>
      </c>
      <c r="E398" s="13">
        <f ca="1">IF(D398&lt;$B$1,VLOOKUP(D398,[1]DI!$A$4:$B$15000,2,FALSE),0)</f>
        <v>0.13650000000000001</v>
      </c>
      <c r="F398" s="14">
        <f t="shared" ref="F398:F461" ca="1" si="170">ROUND(((1+E398)^(1/252)),8)</f>
        <v>1.00050788</v>
      </c>
      <c r="G398" s="14">
        <f ca="1">(TRUNC(PRODUCT($F$12:$F397),16))</f>
        <v>1.1180584951878001</v>
      </c>
      <c r="H398" s="14">
        <f t="shared" ref="H398:H461" ca="1" si="171">IF(P397&gt;0,G397,H397)</f>
        <v>1.1091092146346</v>
      </c>
      <c r="I398" s="14">
        <f t="shared" ref="I398:I461" ca="1" si="172">ROUND(G398/H398,8)</f>
        <v>1.0080688900000001</v>
      </c>
      <c r="J398" s="13">
        <f t="shared" si="162"/>
        <v>2.5000000000000001E-2</v>
      </c>
      <c r="K398" s="29">
        <f t="shared" si="163"/>
        <v>44774</v>
      </c>
      <c r="L398" s="2">
        <f t="shared" si="164"/>
        <v>16</v>
      </c>
      <c r="M398" s="17">
        <f t="shared" si="165"/>
        <v>16</v>
      </c>
      <c r="N398" s="12">
        <f t="shared" si="154"/>
        <v>1.0015690150000001</v>
      </c>
      <c r="O398" s="12">
        <f t="shared" ca="1" si="155"/>
        <v>1.0096505650000001</v>
      </c>
      <c r="P398" s="17">
        <f t="shared" si="166"/>
        <v>0</v>
      </c>
      <c r="Q398" s="14">
        <f t="shared" ca="1" si="156"/>
        <v>9.6505650000000003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44956</v>
      </c>
      <c r="V398" s="3"/>
      <c r="W398" s="3"/>
      <c r="X398" s="126">
        <f>[2]Plan1!$A468</f>
        <v>50690</v>
      </c>
      <c r="Y398" s="118" t="str">
        <f>[2]Plan1!$C468</f>
        <v>Nossa Sr.a Aparecida - Padroeira do Brasil</v>
      </c>
      <c r="Z398" s="109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00">
        <f t="shared" si="159"/>
        <v>44797</v>
      </c>
      <c r="B399" s="101">
        <f t="shared" ca="1" si="169"/>
        <v>1010.262336</v>
      </c>
      <c r="C399" s="7">
        <f t="shared" si="160"/>
        <v>1000</v>
      </c>
      <c r="D399" s="81">
        <f t="shared" si="161"/>
        <v>44795</v>
      </c>
      <c r="E399" s="13">
        <f ca="1">IF(D399&lt;$B$1,VLOOKUP(D399,[1]DI!$A$4:$B$15000,2,FALSE),0)</f>
        <v>0.13650000000000001</v>
      </c>
      <c r="F399" s="14">
        <f t="shared" ca="1" si="170"/>
        <v>1.00050788</v>
      </c>
      <c r="G399" s="14">
        <f ca="1">(TRUNC(PRODUCT($F$12:$F398),16))</f>
        <v>1.1186263347363401</v>
      </c>
      <c r="H399" s="14">
        <f t="shared" ca="1" si="171"/>
        <v>1.1091092146346</v>
      </c>
      <c r="I399" s="14">
        <f t="shared" ca="1" si="172"/>
        <v>1.0085808700000001</v>
      </c>
      <c r="J399" s="13">
        <f t="shared" si="162"/>
        <v>2.5000000000000001E-2</v>
      </c>
      <c r="K399" s="29">
        <f t="shared" si="163"/>
        <v>44774</v>
      </c>
      <c r="L399" s="2">
        <f t="shared" si="164"/>
        <v>17</v>
      </c>
      <c r="M399" s="17">
        <f t="shared" si="165"/>
        <v>17</v>
      </c>
      <c r="N399" s="12">
        <f t="shared" si="154"/>
        <v>1.00166716</v>
      </c>
      <c r="O399" s="12">
        <f t="shared" ca="1" si="155"/>
        <v>1.010262336</v>
      </c>
      <c r="P399" s="17">
        <f t="shared" si="166"/>
        <v>0</v>
      </c>
      <c r="Q399" s="14">
        <f t="shared" ca="1" si="156"/>
        <v>10.262335999999999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44956</v>
      </c>
      <c r="V399" s="3"/>
      <c r="W399" s="3"/>
      <c r="X399" s="126">
        <f>[2]Plan1!$A469</f>
        <v>50711</v>
      </c>
      <c r="Y399" s="118" t="str">
        <f>[2]Plan1!$C469</f>
        <v>Finados</v>
      </c>
      <c r="Z399" s="109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00">
        <f t="shared" si="159"/>
        <v>44798</v>
      </c>
      <c r="B400" s="101">
        <f t="shared" ca="1" si="169"/>
        <v>1010.87447599</v>
      </c>
      <c r="C400" s="7">
        <f t="shared" si="160"/>
        <v>1000</v>
      </c>
      <c r="D400" s="81">
        <f t="shared" si="161"/>
        <v>44796</v>
      </c>
      <c r="E400" s="13">
        <f ca="1">IF(D400&lt;$B$1,VLOOKUP(D400,[1]DI!$A$4:$B$15000,2,FALSE),0)</f>
        <v>0.13650000000000001</v>
      </c>
      <c r="F400" s="14">
        <f t="shared" ca="1" si="170"/>
        <v>1.00050788</v>
      </c>
      <c r="G400" s="14">
        <f ca="1">(TRUNC(PRODUCT($F$12:$F399),16))</f>
        <v>1.1191944626792201</v>
      </c>
      <c r="H400" s="14">
        <f t="shared" ca="1" si="171"/>
        <v>1.1091092146346</v>
      </c>
      <c r="I400" s="14">
        <f t="shared" ca="1" si="172"/>
        <v>1.00909311</v>
      </c>
      <c r="J400" s="13">
        <f t="shared" si="162"/>
        <v>2.5000000000000001E-2</v>
      </c>
      <c r="K400" s="29">
        <f t="shared" si="163"/>
        <v>44774</v>
      </c>
      <c r="L400" s="2">
        <f t="shared" si="164"/>
        <v>18</v>
      </c>
      <c r="M400" s="17">
        <f t="shared" si="165"/>
        <v>18</v>
      </c>
      <c r="N400" s="12">
        <f t="shared" si="154"/>
        <v>1.001765314</v>
      </c>
      <c r="O400" s="12">
        <f t="shared" ca="1" si="155"/>
        <v>1.0108744759999999</v>
      </c>
      <c r="P400" s="17">
        <f t="shared" si="166"/>
        <v>0</v>
      </c>
      <c r="Q400" s="14">
        <f t="shared" ca="1" si="156"/>
        <v>10.874475990000001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44956</v>
      </c>
      <c r="V400" s="3"/>
      <c r="W400" s="3"/>
      <c r="X400" s="126">
        <f>[2]Plan1!$A470</f>
        <v>50724</v>
      </c>
      <c r="Y400" s="118" t="str">
        <f>[2]Plan1!$C470</f>
        <v>Proclamação da República</v>
      </c>
      <c r="Z400" s="109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00">
        <f t="shared" si="159"/>
        <v>44799</v>
      </c>
      <c r="B401" s="101">
        <f t="shared" ca="1" si="169"/>
        <v>1011.486979</v>
      </c>
      <c r="C401" s="7">
        <f t="shared" si="160"/>
        <v>1000</v>
      </c>
      <c r="D401" s="81">
        <f t="shared" si="161"/>
        <v>44797</v>
      </c>
      <c r="E401" s="13">
        <f ca="1">IF(D401&lt;$B$1,VLOOKUP(D401,[1]DI!$A$4:$B$15000,2,FALSE),0)</f>
        <v>0.13650000000000001</v>
      </c>
      <c r="F401" s="14">
        <f t="shared" ca="1" si="170"/>
        <v>1.00050788</v>
      </c>
      <c r="G401" s="14">
        <f ca="1">(TRUNC(PRODUCT($F$12:$F400),16))</f>
        <v>1.1197628791629299</v>
      </c>
      <c r="H401" s="14">
        <f t="shared" ca="1" si="171"/>
        <v>1.1091092146346</v>
      </c>
      <c r="I401" s="14">
        <f t="shared" ca="1" si="172"/>
        <v>1.0096056</v>
      </c>
      <c r="J401" s="13">
        <f t="shared" si="162"/>
        <v>2.5000000000000001E-2</v>
      </c>
      <c r="K401" s="29">
        <f t="shared" si="163"/>
        <v>44774</v>
      </c>
      <c r="L401" s="2">
        <f t="shared" si="164"/>
        <v>19</v>
      </c>
      <c r="M401" s="17">
        <f t="shared" si="165"/>
        <v>19</v>
      </c>
      <c r="N401" s="12">
        <f t="shared" si="154"/>
        <v>1.0018634790000001</v>
      </c>
      <c r="O401" s="12">
        <f t="shared" ca="1" si="155"/>
        <v>1.0114869790000001</v>
      </c>
      <c r="P401" s="17">
        <f t="shared" si="166"/>
        <v>0</v>
      </c>
      <c r="Q401" s="14">
        <f t="shared" ca="1" si="156"/>
        <v>11.486979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44956</v>
      </c>
      <c r="V401" s="3"/>
      <c r="W401" s="3"/>
      <c r="X401" s="126">
        <f>[2]Plan1!$A471</f>
        <v>50729</v>
      </c>
      <c r="Y401" s="118" t="str">
        <f>[2]Plan1!$C471</f>
        <v>Dia Nacional de Zumbi e da Consciência Negra</v>
      </c>
      <c r="Z401" s="109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00">
        <f t="shared" si="159"/>
        <v>44802</v>
      </c>
      <c r="B402" s="101">
        <f t="shared" ca="1" si="169"/>
        <v>1012.09986199</v>
      </c>
      <c r="C402" s="7">
        <f t="shared" si="160"/>
        <v>1000</v>
      </c>
      <c r="D402" s="81">
        <f t="shared" si="161"/>
        <v>44798</v>
      </c>
      <c r="E402" s="13">
        <f ca="1">IF(D402&lt;$B$1,VLOOKUP(D402,[1]DI!$A$4:$B$15000,2,FALSE),0)</f>
        <v>0.13650000000000001</v>
      </c>
      <c r="F402" s="14">
        <f t="shared" ca="1" si="170"/>
        <v>1.00050788</v>
      </c>
      <c r="G402" s="14">
        <f ca="1">(TRUNC(PRODUCT($F$12:$F401),16))</f>
        <v>1.120331584334</v>
      </c>
      <c r="H402" s="14">
        <f t="shared" ca="1" si="171"/>
        <v>1.1091092146346</v>
      </c>
      <c r="I402" s="14">
        <f t="shared" ca="1" si="172"/>
        <v>1.0101183600000001</v>
      </c>
      <c r="J402" s="13">
        <f t="shared" si="162"/>
        <v>2.5000000000000001E-2</v>
      </c>
      <c r="K402" s="29">
        <f t="shared" si="163"/>
        <v>44774</v>
      </c>
      <c r="L402" s="2">
        <f t="shared" si="164"/>
        <v>20</v>
      </c>
      <c r="M402" s="17">
        <f t="shared" si="165"/>
        <v>20</v>
      </c>
      <c r="N402" s="12">
        <f t="shared" si="154"/>
        <v>1.001961653</v>
      </c>
      <c r="O402" s="12">
        <f t="shared" ca="1" si="155"/>
        <v>1.0120998619999999</v>
      </c>
      <c r="P402" s="17">
        <f t="shared" si="166"/>
        <v>0</v>
      </c>
      <c r="Q402" s="14">
        <f t="shared" ca="1" si="156"/>
        <v>12.099861990000001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44956</v>
      </c>
      <c r="V402" s="3"/>
      <c r="W402" s="3"/>
      <c r="X402" s="126">
        <f>[2]Plan1!$A472</f>
        <v>50764</v>
      </c>
      <c r="Y402" s="118" t="str">
        <f>[2]Plan1!$C472</f>
        <v>Natal</v>
      </c>
      <c r="Z402" s="109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00">
        <f t="shared" si="159"/>
        <v>44803</v>
      </c>
      <c r="B403" s="101">
        <f t="shared" ca="1" si="169"/>
        <v>1012.71311499</v>
      </c>
      <c r="C403" s="7">
        <f t="shared" si="160"/>
        <v>1000</v>
      </c>
      <c r="D403" s="81">
        <f t="shared" si="161"/>
        <v>44799</v>
      </c>
      <c r="E403" s="13">
        <f ca="1">IF(D403&lt;$B$1,VLOOKUP(D403,[1]DI!$A$4:$B$15000,2,FALSE),0)</f>
        <v>0.13650000000000001</v>
      </c>
      <c r="F403" s="14">
        <f t="shared" ca="1" si="170"/>
        <v>1.00050788</v>
      </c>
      <c r="G403" s="14">
        <f ca="1">(TRUNC(PRODUCT($F$12:$F402),16))</f>
        <v>1.12090057833905</v>
      </c>
      <c r="H403" s="14">
        <f t="shared" ca="1" si="171"/>
        <v>1.1091092146346</v>
      </c>
      <c r="I403" s="14">
        <f t="shared" ca="1" si="172"/>
        <v>1.01063138</v>
      </c>
      <c r="J403" s="13">
        <f t="shared" si="162"/>
        <v>2.5000000000000001E-2</v>
      </c>
      <c r="K403" s="29">
        <f t="shared" si="163"/>
        <v>44774</v>
      </c>
      <c r="L403" s="2">
        <f t="shared" si="164"/>
        <v>21</v>
      </c>
      <c r="M403" s="17">
        <f t="shared" si="165"/>
        <v>21</v>
      </c>
      <c r="N403" s="12">
        <f t="shared" si="154"/>
        <v>1.0020598359999999</v>
      </c>
      <c r="O403" s="12">
        <f t="shared" ca="1" si="155"/>
        <v>1.0127131149999999</v>
      </c>
      <c r="P403" s="17">
        <f t="shared" si="166"/>
        <v>0</v>
      </c>
      <c r="Q403" s="14">
        <f t="shared" ca="1" si="156"/>
        <v>12.713114989999999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44956</v>
      </c>
      <c r="V403" s="3"/>
      <c r="W403" s="3"/>
      <c r="X403" s="126">
        <f>[2]Plan1!$A473</f>
        <v>50771</v>
      </c>
      <c r="Y403" s="118" t="str">
        <f>[2]Plan1!$C473</f>
        <v>Confraternização Universal</v>
      </c>
      <c r="Z403" s="109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00">
        <f t="shared" si="159"/>
        <v>44804</v>
      </c>
      <c r="B404" s="101">
        <f t="shared" ca="1" si="169"/>
        <v>1013.326739</v>
      </c>
      <c r="C404" s="7">
        <f t="shared" si="160"/>
        <v>1000</v>
      </c>
      <c r="D404" s="81">
        <f t="shared" si="161"/>
        <v>44802</v>
      </c>
      <c r="E404" s="13">
        <f ca="1">IF(D404&lt;$B$1,VLOOKUP(D404,[1]DI!$A$4:$B$15000,2,FALSE),0)</f>
        <v>0.13650000000000001</v>
      </c>
      <c r="F404" s="14">
        <f t="shared" ca="1" si="170"/>
        <v>1.00050788</v>
      </c>
      <c r="G404" s="14">
        <f ca="1">(TRUNC(PRODUCT($F$12:$F403),16))</f>
        <v>1.12146986132478</v>
      </c>
      <c r="H404" s="14">
        <f t="shared" ca="1" si="171"/>
        <v>1.1091092146346</v>
      </c>
      <c r="I404" s="14">
        <f t="shared" ca="1" si="172"/>
        <v>1.01114466</v>
      </c>
      <c r="J404" s="13">
        <f t="shared" si="162"/>
        <v>2.5000000000000001E-2</v>
      </c>
      <c r="K404" s="29">
        <f t="shared" si="163"/>
        <v>44774</v>
      </c>
      <c r="L404" s="2">
        <f t="shared" si="164"/>
        <v>22</v>
      </c>
      <c r="M404" s="17">
        <f t="shared" si="165"/>
        <v>22</v>
      </c>
      <c r="N404" s="12">
        <f t="shared" si="154"/>
        <v>1.0021580290000001</v>
      </c>
      <c r="O404" s="12">
        <f t="shared" ca="1" si="155"/>
        <v>1.013326739</v>
      </c>
      <c r="P404" s="17">
        <f t="shared" si="166"/>
        <v>0</v>
      </c>
      <c r="Q404" s="14">
        <f t="shared" ca="1" si="156"/>
        <v>13.326739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44956</v>
      </c>
      <c r="V404" s="3"/>
      <c r="W404" s="3"/>
      <c r="X404" s="126">
        <f>[2]Plan1!$A474</f>
        <v>50822</v>
      </c>
      <c r="Y404" s="118" t="str">
        <f>[2]Plan1!$C474</f>
        <v>Carnaval</v>
      </c>
      <c r="Z404" s="109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00">
        <f t="shared" si="159"/>
        <v>44805</v>
      </c>
      <c r="B405" s="101">
        <f t="shared" ca="1" si="169"/>
        <v>1013.94073599</v>
      </c>
      <c r="C405" s="7">
        <f t="shared" si="160"/>
        <v>1000</v>
      </c>
      <c r="D405" s="81">
        <f t="shared" si="161"/>
        <v>44803</v>
      </c>
      <c r="E405" s="13">
        <f ca="1">IF(D405&lt;$B$1,VLOOKUP(D405,[1]DI!$A$4:$B$15000,2,FALSE),0)</f>
        <v>0.13650000000000001</v>
      </c>
      <c r="F405" s="14">
        <f t="shared" ca="1" si="170"/>
        <v>1.00050788</v>
      </c>
      <c r="G405" s="14">
        <f ca="1">(TRUNC(PRODUCT($F$12:$F404),16))</f>
        <v>1.12203943343795</v>
      </c>
      <c r="H405" s="14">
        <f t="shared" ca="1" si="171"/>
        <v>1.1091092146346</v>
      </c>
      <c r="I405" s="14">
        <f t="shared" ca="1" si="172"/>
        <v>1.0116582000000001</v>
      </c>
      <c r="J405" s="13">
        <f t="shared" si="162"/>
        <v>2.5000000000000001E-2</v>
      </c>
      <c r="K405" s="29">
        <f t="shared" si="163"/>
        <v>44774</v>
      </c>
      <c r="L405" s="2">
        <f t="shared" si="164"/>
        <v>23</v>
      </c>
      <c r="M405" s="17">
        <f t="shared" si="165"/>
        <v>23</v>
      </c>
      <c r="N405" s="12">
        <f t="shared" si="154"/>
        <v>1.0022562319999999</v>
      </c>
      <c r="O405" s="12">
        <f t="shared" ca="1" si="155"/>
        <v>1.0139407359999999</v>
      </c>
      <c r="P405" s="17">
        <f t="shared" si="166"/>
        <v>0</v>
      </c>
      <c r="Q405" s="14">
        <f t="shared" ca="1" si="156"/>
        <v>13.94073599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44956</v>
      </c>
      <c r="V405" s="3"/>
      <c r="W405" s="3"/>
      <c r="X405" s="126">
        <f>[2]Plan1!$A475</f>
        <v>50823</v>
      </c>
      <c r="Y405" s="118" t="str">
        <f>[2]Plan1!$C475</f>
        <v>Carnaval</v>
      </c>
      <c r="Z405" s="109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00">
        <f t="shared" si="159"/>
        <v>44806</v>
      </c>
      <c r="B406" s="101">
        <f t="shared" ca="1" si="169"/>
        <v>1014.555103</v>
      </c>
      <c r="C406" s="7">
        <f t="shared" si="160"/>
        <v>1000</v>
      </c>
      <c r="D406" s="81">
        <f t="shared" si="161"/>
        <v>44804</v>
      </c>
      <c r="E406" s="13">
        <f ca="1">IF(D406&lt;$B$1,VLOOKUP(D406,[1]DI!$A$4:$B$15000,2,FALSE),0)</f>
        <v>0.13650000000000001</v>
      </c>
      <c r="F406" s="14">
        <f t="shared" ca="1" si="170"/>
        <v>1.00050788</v>
      </c>
      <c r="G406" s="14">
        <f ca="1">(TRUNC(PRODUCT($F$12:$F405),16))</f>
        <v>1.1226092948254001</v>
      </c>
      <c r="H406" s="14">
        <f t="shared" ca="1" si="171"/>
        <v>1.1091092146346</v>
      </c>
      <c r="I406" s="14">
        <f t="shared" ca="1" si="172"/>
        <v>1.0121720000000001</v>
      </c>
      <c r="J406" s="13">
        <f t="shared" si="162"/>
        <v>2.5000000000000001E-2</v>
      </c>
      <c r="K406" s="29">
        <f t="shared" si="163"/>
        <v>44774</v>
      </c>
      <c r="L406" s="2">
        <f t="shared" si="164"/>
        <v>24</v>
      </c>
      <c r="M406" s="17">
        <f t="shared" si="165"/>
        <v>24</v>
      </c>
      <c r="N406" s="12">
        <f t="shared" si="154"/>
        <v>1.0023544449999999</v>
      </c>
      <c r="O406" s="12">
        <f t="shared" ca="1" si="155"/>
        <v>1.014555103</v>
      </c>
      <c r="P406" s="17">
        <f t="shared" si="166"/>
        <v>0</v>
      </c>
      <c r="Q406" s="14">
        <f t="shared" ca="1" si="156"/>
        <v>14.555103000000001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44956</v>
      </c>
      <c r="V406" s="3"/>
      <c r="W406" s="3"/>
      <c r="X406" s="126">
        <f>[2]Plan1!$A476</f>
        <v>50868</v>
      </c>
      <c r="Y406" s="118" t="str">
        <f>[2]Plan1!$C476</f>
        <v>Paixão de Cristo</v>
      </c>
      <c r="Z406" s="109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00">
        <f t="shared" si="159"/>
        <v>44809</v>
      </c>
      <c r="B407" s="101">
        <f t="shared" ca="1" si="169"/>
        <v>1015.16984199</v>
      </c>
      <c r="C407" s="7">
        <f t="shared" si="160"/>
        <v>1000</v>
      </c>
      <c r="D407" s="81">
        <f t="shared" si="161"/>
        <v>44805</v>
      </c>
      <c r="E407" s="13">
        <f ca="1">IF(D407&lt;$B$1,VLOOKUP(D407,[1]DI!$A$4:$B$15000,2,FALSE),0)</f>
        <v>0.13650000000000001</v>
      </c>
      <c r="F407" s="14">
        <f t="shared" ca="1" si="170"/>
        <v>1.00050788</v>
      </c>
      <c r="G407" s="14">
        <f ca="1">(TRUNC(PRODUCT($F$12:$F406),16))</f>
        <v>1.12317944563406</v>
      </c>
      <c r="H407" s="14">
        <f t="shared" ca="1" si="171"/>
        <v>1.1091092146346</v>
      </c>
      <c r="I407" s="14">
        <f t="shared" ca="1" si="172"/>
        <v>1.0126860600000001</v>
      </c>
      <c r="J407" s="13">
        <f t="shared" si="162"/>
        <v>2.5000000000000001E-2</v>
      </c>
      <c r="K407" s="29">
        <f t="shared" si="163"/>
        <v>44774</v>
      </c>
      <c r="L407" s="2">
        <f t="shared" si="164"/>
        <v>25</v>
      </c>
      <c r="M407" s="17">
        <f t="shared" si="165"/>
        <v>25</v>
      </c>
      <c r="N407" s="12">
        <f t="shared" si="154"/>
        <v>1.002452667</v>
      </c>
      <c r="O407" s="12">
        <f t="shared" ca="1" si="155"/>
        <v>1.0151698419999999</v>
      </c>
      <c r="P407" s="17">
        <f t="shared" si="166"/>
        <v>0</v>
      </c>
      <c r="Q407" s="14">
        <f t="shared" ca="1" si="156"/>
        <v>15.16984199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44956</v>
      </c>
      <c r="V407" s="3"/>
      <c r="W407" s="3"/>
      <c r="X407" s="126">
        <f>[2]Plan1!$A477</f>
        <v>50881</v>
      </c>
      <c r="Y407" s="118" t="str">
        <f>[2]Plan1!$C477</f>
        <v>Tiradentes</v>
      </c>
      <c r="Z407" s="109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00">
        <f t="shared" si="159"/>
        <v>44810</v>
      </c>
      <c r="B408" s="101">
        <f t="shared" ca="1" si="169"/>
        <v>1015.7849619900001</v>
      </c>
      <c r="C408" s="7">
        <f t="shared" si="160"/>
        <v>1000</v>
      </c>
      <c r="D408" s="81">
        <f t="shared" si="161"/>
        <v>44806</v>
      </c>
      <c r="E408" s="13">
        <f ca="1">IF(D408&lt;$B$1,VLOOKUP(D408,[1]DI!$A$4:$B$15000,2,FALSE),0)</f>
        <v>0.13650000000000001</v>
      </c>
      <c r="F408" s="14">
        <f t="shared" ca="1" si="170"/>
        <v>1.00050788</v>
      </c>
      <c r="G408" s="14">
        <f ca="1">(TRUNC(PRODUCT($F$12:$F407),16))</f>
        <v>1.1237498860109101</v>
      </c>
      <c r="H408" s="14">
        <f t="shared" ca="1" si="171"/>
        <v>1.1091092146346</v>
      </c>
      <c r="I408" s="14">
        <f t="shared" ca="1" si="172"/>
        <v>1.01320039</v>
      </c>
      <c r="J408" s="13">
        <f t="shared" si="162"/>
        <v>2.5000000000000001E-2</v>
      </c>
      <c r="K408" s="29">
        <f t="shared" si="163"/>
        <v>44774</v>
      </c>
      <c r="L408" s="2">
        <f t="shared" si="164"/>
        <v>26</v>
      </c>
      <c r="M408" s="17">
        <f t="shared" si="165"/>
        <v>26</v>
      </c>
      <c r="N408" s="12">
        <f t="shared" si="154"/>
        <v>1.0025508990000001</v>
      </c>
      <c r="O408" s="12">
        <f t="shared" ca="1" si="155"/>
        <v>1.0157849619999999</v>
      </c>
      <c r="P408" s="17">
        <f t="shared" si="166"/>
        <v>0</v>
      </c>
      <c r="Q408" s="14">
        <f t="shared" ca="1" si="156"/>
        <v>15.784961989999999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44956</v>
      </c>
      <c r="V408" s="3"/>
      <c r="W408" s="3"/>
      <c r="X408" s="126">
        <f>[2]Plan1!$A478</f>
        <v>50891</v>
      </c>
      <c r="Y408" s="118" t="str">
        <f>[2]Plan1!$C478</f>
        <v>Dia do Trabalho</v>
      </c>
      <c r="Z408" s="109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00">
        <f t="shared" si="159"/>
        <v>44812</v>
      </c>
      <c r="B409" s="101">
        <f t="shared" ca="1" si="169"/>
        <v>1016.400443</v>
      </c>
      <c r="C409" s="7">
        <f t="shared" si="160"/>
        <v>1000</v>
      </c>
      <c r="D409" s="81">
        <f t="shared" si="161"/>
        <v>44809</v>
      </c>
      <c r="E409" s="13">
        <f ca="1">IF(D409&lt;$B$1,VLOOKUP(D409,[1]DI!$A$4:$B$15000,2,FALSE),0)</f>
        <v>0.13650000000000001</v>
      </c>
      <c r="F409" s="14">
        <f t="shared" ca="1" si="170"/>
        <v>1.00050788</v>
      </c>
      <c r="G409" s="14">
        <f ca="1">(TRUNC(PRODUCT($F$12:$F408),16))</f>
        <v>1.1243206161030099</v>
      </c>
      <c r="H409" s="14">
        <f t="shared" ca="1" si="171"/>
        <v>1.1091092146346</v>
      </c>
      <c r="I409" s="14">
        <f t="shared" ca="1" si="172"/>
        <v>1.0137149700000001</v>
      </c>
      <c r="J409" s="13">
        <f t="shared" si="162"/>
        <v>2.5000000000000001E-2</v>
      </c>
      <c r="K409" s="29">
        <f t="shared" si="163"/>
        <v>44774</v>
      </c>
      <c r="L409" s="2">
        <f t="shared" si="164"/>
        <v>27</v>
      </c>
      <c r="M409" s="17">
        <f t="shared" si="165"/>
        <v>27</v>
      </c>
      <c r="N409" s="12">
        <f t="shared" si="154"/>
        <v>1.0026491399999999</v>
      </c>
      <c r="O409" s="12">
        <f t="shared" ca="1" si="155"/>
        <v>1.016400443</v>
      </c>
      <c r="P409" s="17">
        <f t="shared" si="166"/>
        <v>0</v>
      </c>
      <c r="Q409" s="14">
        <f t="shared" ca="1" si="156"/>
        <v>16.400442999999999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44956</v>
      </c>
      <c r="V409" s="3"/>
      <c r="W409" s="3"/>
      <c r="X409" s="126">
        <f>[2]Plan1!$A479</f>
        <v>50930</v>
      </c>
      <c r="Y409" s="118" t="str">
        <f>[2]Plan1!$C479</f>
        <v>Corpus Christi</v>
      </c>
      <c r="Z409" s="109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00">
        <f t="shared" si="159"/>
        <v>44813</v>
      </c>
      <c r="B410" s="101">
        <f t="shared" ca="1" si="169"/>
        <v>1017.01630599</v>
      </c>
      <c r="C410" s="7">
        <f t="shared" si="160"/>
        <v>1000</v>
      </c>
      <c r="D410" s="81">
        <f t="shared" si="161"/>
        <v>44810</v>
      </c>
      <c r="E410" s="13">
        <f ca="1">IF(D410&lt;$B$1,VLOOKUP(D410,[1]DI!$A$4:$B$15000,2,FALSE),0)</f>
        <v>0.13650000000000001</v>
      </c>
      <c r="F410" s="14">
        <f t="shared" ca="1" si="170"/>
        <v>1.00050788</v>
      </c>
      <c r="G410" s="14">
        <f ca="1">(TRUNC(PRODUCT($F$12:$F409),16))</f>
        <v>1.1248916360575201</v>
      </c>
      <c r="H410" s="14">
        <f t="shared" ca="1" si="171"/>
        <v>1.1091092146346</v>
      </c>
      <c r="I410" s="14">
        <f t="shared" ca="1" si="172"/>
        <v>1.0142298199999999</v>
      </c>
      <c r="J410" s="13">
        <f t="shared" si="162"/>
        <v>2.5000000000000001E-2</v>
      </c>
      <c r="K410" s="29">
        <f t="shared" si="163"/>
        <v>44774</v>
      </c>
      <c r="L410" s="2">
        <f t="shared" si="164"/>
        <v>28</v>
      </c>
      <c r="M410" s="17">
        <f t="shared" si="165"/>
        <v>28</v>
      </c>
      <c r="N410" s="12">
        <f t="shared" si="154"/>
        <v>1.002747391</v>
      </c>
      <c r="O410" s="12">
        <f t="shared" ca="1" si="155"/>
        <v>1.0170163059999999</v>
      </c>
      <c r="P410" s="17">
        <f t="shared" si="166"/>
        <v>0</v>
      </c>
      <c r="Q410" s="14">
        <f t="shared" ca="1" si="156"/>
        <v>17.016305989999999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44956</v>
      </c>
      <c r="V410" s="3"/>
      <c r="W410" s="3"/>
      <c r="X410" s="126">
        <f>[2]Plan1!$A480</f>
        <v>51020</v>
      </c>
      <c r="Y410" s="118" t="str">
        <f>[2]Plan1!$C480</f>
        <v>Independência do Brasil</v>
      </c>
      <c r="Z410" s="109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00">
        <f t="shared" si="159"/>
        <v>44816</v>
      </c>
      <c r="B411" s="101">
        <f t="shared" ca="1" si="169"/>
        <v>1017.63253</v>
      </c>
      <c r="C411" s="7">
        <f t="shared" si="160"/>
        <v>1000</v>
      </c>
      <c r="D411" s="81">
        <f t="shared" si="161"/>
        <v>44812</v>
      </c>
      <c r="E411" s="13">
        <f ca="1">IF(D411&lt;$B$1,VLOOKUP(D411,[1]DI!$A$4:$B$15000,2,FALSE),0)</f>
        <v>0.13650000000000001</v>
      </c>
      <c r="F411" s="14">
        <f t="shared" ca="1" si="170"/>
        <v>1.00050788</v>
      </c>
      <c r="G411" s="14">
        <f ca="1">(TRUNC(PRODUCT($F$12:$F410),16))</f>
        <v>1.1254629460216401</v>
      </c>
      <c r="H411" s="14">
        <f t="shared" ca="1" si="171"/>
        <v>1.1091092146346</v>
      </c>
      <c r="I411" s="14">
        <f t="shared" ca="1" si="172"/>
        <v>1.0147449200000001</v>
      </c>
      <c r="J411" s="13">
        <f t="shared" si="162"/>
        <v>2.5000000000000001E-2</v>
      </c>
      <c r="K411" s="29">
        <f t="shared" si="163"/>
        <v>44774</v>
      </c>
      <c r="L411" s="2">
        <f t="shared" si="164"/>
        <v>29</v>
      </c>
      <c r="M411" s="17">
        <f t="shared" si="165"/>
        <v>29</v>
      </c>
      <c r="N411" s="12">
        <f t="shared" si="154"/>
        <v>1.0028456509999999</v>
      </c>
      <c r="O411" s="12">
        <f t="shared" ca="1" si="155"/>
        <v>1.01763253</v>
      </c>
      <c r="P411" s="17">
        <f t="shared" si="166"/>
        <v>0</v>
      </c>
      <c r="Q411" s="14">
        <f t="shared" ca="1" si="156"/>
        <v>17.632529999999999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44956</v>
      </c>
      <c r="V411" s="3"/>
      <c r="W411" s="3"/>
      <c r="X411" s="126">
        <f>[2]Plan1!$A481</f>
        <v>51055</v>
      </c>
      <c r="Y411" s="118" t="str">
        <f>[2]Plan1!$C481</f>
        <v>Nossa Sr.a Aparecida - Padroeira do Brasil</v>
      </c>
      <c r="Z411" s="109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00">
        <f t="shared" si="159"/>
        <v>44817</v>
      </c>
      <c r="B412" s="101">
        <f t="shared" ca="1" si="169"/>
        <v>1018.249137</v>
      </c>
      <c r="C412" s="7">
        <f t="shared" si="160"/>
        <v>1000</v>
      </c>
      <c r="D412" s="81">
        <f t="shared" si="161"/>
        <v>44813</v>
      </c>
      <c r="E412" s="13">
        <f ca="1">IF(D412&lt;$B$1,VLOOKUP(D412,[1]DI!$A$4:$B$15000,2,FALSE),0)</f>
        <v>0.13650000000000001</v>
      </c>
      <c r="F412" s="14">
        <f t="shared" ca="1" si="170"/>
        <v>1.00050788</v>
      </c>
      <c r="G412" s="14">
        <f ca="1">(TRUNC(PRODUCT($F$12:$F411),16))</f>
        <v>1.12603454614267</v>
      </c>
      <c r="H412" s="14">
        <f t="shared" ca="1" si="171"/>
        <v>1.1091092146346</v>
      </c>
      <c r="I412" s="14">
        <f t="shared" ca="1" si="172"/>
        <v>1.0152602900000001</v>
      </c>
      <c r="J412" s="13">
        <f t="shared" si="162"/>
        <v>2.5000000000000001E-2</v>
      </c>
      <c r="K412" s="29">
        <f t="shared" si="163"/>
        <v>44774</v>
      </c>
      <c r="L412" s="2">
        <f t="shared" si="164"/>
        <v>30</v>
      </c>
      <c r="M412" s="17">
        <f t="shared" si="165"/>
        <v>30</v>
      </c>
      <c r="N412" s="12">
        <f t="shared" si="154"/>
        <v>1.002943922</v>
      </c>
      <c r="O412" s="12">
        <f t="shared" ca="1" si="155"/>
        <v>1.018249137</v>
      </c>
      <c r="P412" s="17">
        <f t="shared" si="166"/>
        <v>0</v>
      </c>
      <c r="Q412" s="14">
        <f t="shared" ca="1" si="156"/>
        <v>18.249137000000001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44956</v>
      </c>
      <c r="V412" s="3"/>
      <c r="W412" s="3"/>
      <c r="X412" s="126">
        <f>[2]Plan1!$A482</f>
        <v>51076</v>
      </c>
      <c r="Y412" s="118" t="str">
        <f>[2]Plan1!$C482</f>
        <v>Finados</v>
      </c>
      <c r="Z412" s="109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00">
        <f t="shared" si="159"/>
        <v>44818</v>
      </c>
      <c r="B413" s="101">
        <f t="shared" ca="1" si="169"/>
        <v>1018.866115</v>
      </c>
      <c r="C413" s="7">
        <f t="shared" si="160"/>
        <v>1000</v>
      </c>
      <c r="D413" s="81">
        <f t="shared" si="161"/>
        <v>44816</v>
      </c>
      <c r="E413" s="13">
        <f ca="1">IF(D413&lt;$B$1,VLOOKUP(D413,[1]DI!$A$4:$B$15000,2,FALSE),0)</f>
        <v>0.13650000000000001</v>
      </c>
      <c r="F413" s="14">
        <f t="shared" ca="1" si="170"/>
        <v>1.00050788</v>
      </c>
      <c r="G413" s="14">
        <f ca="1">(TRUNC(PRODUCT($F$12:$F412),16))</f>
        <v>1.12660643656796</v>
      </c>
      <c r="H413" s="14">
        <f t="shared" ca="1" si="171"/>
        <v>1.1091092146346</v>
      </c>
      <c r="I413" s="14">
        <f t="shared" ca="1" si="172"/>
        <v>1.0157759200000001</v>
      </c>
      <c r="J413" s="13">
        <f t="shared" si="162"/>
        <v>2.5000000000000001E-2</v>
      </c>
      <c r="K413" s="29">
        <f t="shared" si="163"/>
        <v>44774</v>
      </c>
      <c r="L413" s="2">
        <f t="shared" si="164"/>
        <v>31</v>
      </c>
      <c r="M413" s="17">
        <f t="shared" si="165"/>
        <v>31</v>
      </c>
      <c r="N413" s="12">
        <f t="shared" si="154"/>
        <v>1.003042201</v>
      </c>
      <c r="O413" s="12">
        <f t="shared" ca="1" si="155"/>
        <v>1.018866115</v>
      </c>
      <c r="P413" s="17">
        <f t="shared" si="166"/>
        <v>0</v>
      </c>
      <c r="Q413" s="14">
        <f t="shared" ca="1" si="156"/>
        <v>18.866115000000001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44956</v>
      </c>
      <c r="V413" s="3"/>
      <c r="W413" s="3"/>
      <c r="X413" s="126">
        <f>[2]Plan1!$A483</f>
        <v>51089</v>
      </c>
      <c r="Y413" s="118" t="str">
        <f>[2]Plan1!$C483</f>
        <v>Proclamação da República</v>
      </c>
      <c r="Z413" s="109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00">
        <f t="shared" si="159"/>
        <v>44819</v>
      </c>
      <c r="B414" s="101">
        <f t="shared" ca="1" si="169"/>
        <v>1019.48347499</v>
      </c>
      <c r="C414" s="7">
        <f t="shared" si="160"/>
        <v>1000</v>
      </c>
      <c r="D414" s="81">
        <f t="shared" si="161"/>
        <v>44817</v>
      </c>
      <c r="E414" s="13">
        <f ca="1">IF(D414&lt;$B$1,VLOOKUP(D414,[1]DI!$A$4:$B$15000,2,FALSE),0)</f>
        <v>0.13650000000000001</v>
      </c>
      <c r="F414" s="14">
        <f t="shared" ca="1" si="170"/>
        <v>1.00050788</v>
      </c>
      <c r="G414" s="14">
        <f ca="1">(TRUNC(PRODUCT($F$12:$F413),16))</f>
        <v>1.1271786174449701</v>
      </c>
      <c r="H414" s="14">
        <f t="shared" ca="1" si="171"/>
        <v>1.1091092146346</v>
      </c>
      <c r="I414" s="14">
        <f t="shared" ca="1" si="172"/>
        <v>1.01629182</v>
      </c>
      <c r="J414" s="13">
        <f t="shared" si="162"/>
        <v>2.5000000000000001E-2</v>
      </c>
      <c r="K414" s="29">
        <f t="shared" si="163"/>
        <v>44774</v>
      </c>
      <c r="L414" s="2">
        <f t="shared" si="164"/>
        <v>32</v>
      </c>
      <c r="M414" s="17">
        <f t="shared" si="165"/>
        <v>32</v>
      </c>
      <c r="N414" s="12">
        <f t="shared" si="154"/>
        <v>1.0031404909999999</v>
      </c>
      <c r="O414" s="12">
        <f t="shared" ca="1" si="155"/>
        <v>1.0194834749999999</v>
      </c>
      <c r="P414" s="17">
        <f t="shared" si="166"/>
        <v>0</v>
      </c>
      <c r="Q414" s="14">
        <f t="shared" ca="1" si="156"/>
        <v>19.483474990000001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44956</v>
      </c>
      <c r="V414" s="3"/>
      <c r="W414" s="3"/>
      <c r="X414" s="126">
        <f>[2]Plan1!$A484</f>
        <v>51094</v>
      </c>
      <c r="Y414" s="118" t="str">
        <f>[2]Plan1!$C484</f>
        <v>Dia Nacional de Zumbi e da Consciência Negra</v>
      </c>
      <c r="Z414" s="109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00">
        <f t="shared" si="159"/>
        <v>44820</v>
      </c>
      <c r="B415" s="101">
        <f t="shared" ca="1" si="169"/>
        <v>1020.101197</v>
      </c>
      <c r="C415" s="7">
        <f t="shared" si="160"/>
        <v>1000</v>
      </c>
      <c r="D415" s="81">
        <f t="shared" si="161"/>
        <v>44818</v>
      </c>
      <c r="E415" s="13">
        <f ca="1">IF(D415&lt;$B$1,VLOOKUP(D415,[1]DI!$A$4:$B$15000,2,FALSE),0)</f>
        <v>0.13650000000000001</v>
      </c>
      <c r="F415" s="14">
        <f t="shared" ca="1" si="170"/>
        <v>1.00050788</v>
      </c>
      <c r="G415" s="14">
        <f ca="1">(TRUNC(PRODUCT($F$12:$F414),16))</f>
        <v>1.1277510889211899</v>
      </c>
      <c r="H415" s="14">
        <f t="shared" ca="1" si="171"/>
        <v>1.1091092146346</v>
      </c>
      <c r="I415" s="14">
        <f t="shared" ca="1" si="172"/>
        <v>1.0168079699999999</v>
      </c>
      <c r="J415" s="13">
        <f t="shared" si="162"/>
        <v>2.5000000000000001E-2</v>
      </c>
      <c r="K415" s="29">
        <f t="shared" si="163"/>
        <v>44774</v>
      </c>
      <c r="L415" s="2">
        <f t="shared" si="164"/>
        <v>33</v>
      </c>
      <c r="M415" s="17">
        <f t="shared" si="165"/>
        <v>33</v>
      </c>
      <c r="N415" s="12">
        <f t="shared" si="154"/>
        <v>1.0032387899999999</v>
      </c>
      <c r="O415" s="12">
        <f t="shared" ca="1" si="155"/>
        <v>1.020101197</v>
      </c>
      <c r="P415" s="17">
        <f t="shared" si="166"/>
        <v>0</v>
      </c>
      <c r="Q415" s="14">
        <f t="shared" ca="1" si="156"/>
        <v>20.101196999999999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44956</v>
      </c>
      <c r="V415" s="3"/>
      <c r="W415" s="3"/>
      <c r="X415" s="126">
        <f>[2]Plan1!$A485</f>
        <v>51129</v>
      </c>
      <c r="Y415" s="118" t="str">
        <f>[2]Plan1!$C485</f>
        <v>Natal</v>
      </c>
      <c r="Z415" s="109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00">
        <f t="shared" si="159"/>
        <v>44823</v>
      </c>
      <c r="B416" s="101">
        <f t="shared" ca="1" si="169"/>
        <v>1020.719302</v>
      </c>
      <c r="C416" s="7">
        <f t="shared" si="160"/>
        <v>1000</v>
      </c>
      <c r="D416" s="81">
        <f t="shared" si="161"/>
        <v>44819</v>
      </c>
      <c r="E416" s="13">
        <f ca="1">IF(D416&lt;$B$1,VLOOKUP(D416,[1]DI!$A$4:$B$15000,2,FALSE),0)</f>
        <v>0.13650000000000001</v>
      </c>
      <c r="F416" s="14">
        <f t="shared" ca="1" si="170"/>
        <v>1.00050788</v>
      </c>
      <c r="G416" s="14">
        <f ca="1">(TRUNC(PRODUCT($F$12:$F415),16))</f>
        <v>1.12832385114423</v>
      </c>
      <c r="H416" s="14">
        <f t="shared" ca="1" si="171"/>
        <v>1.1091092146346</v>
      </c>
      <c r="I416" s="14">
        <f t="shared" ca="1" si="172"/>
        <v>1.01732439</v>
      </c>
      <c r="J416" s="13">
        <f t="shared" si="162"/>
        <v>2.5000000000000001E-2</v>
      </c>
      <c r="K416" s="29">
        <f t="shared" si="163"/>
        <v>44774</v>
      </c>
      <c r="L416" s="2">
        <f t="shared" si="164"/>
        <v>34</v>
      </c>
      <c r="M416" s="17">
        <f t="shared" si="165"/>
        <v>34</v>
      </c>
      <c r="N416" s="12">
        <f t="shared" si="154"/>
        <v>1.0033370989999999</v>
      </c>
      <c r="O416" s="12">
        <f t="shared" ca="1" si="155"/>
        <v>1.0207193020000001</v>
      </c>
      <c r="P416" s="17">
        <f t="shared" si="166"/>
        <v>0</v>
      </c>
      <c r="Q416" s="14">
        <f t="shared" ca="1" si="156"/>
        <v>20.719301999999999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44956</v>
      </c>
      <c r="V416" s="3"/>
      <c r="W416" s="3"/>
      <c r="X416" s="126">
        <f>[2]Plan1!$A486</f>
        <v>51136</v>
      </c>
      <c r="Y416" s="118" t="str">
        <f>[2]Plan1!$C486</f>
        <v>Confraternização Universal</v>
      </c>
      <c r="Z416" s="109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00">
        <f t="shared" si="159"/>
        <v>44824</v>
      </c>
      <c r="B417" s="101">
        <f t="shared" ca="1" si="169"/>
        <v>1021.337779</v>
      </c>
      <c r="C417" s="7">
        <f t="shared" si="160"/>
        <v>1000</v>
      </c>
      <c r="D417" s="81">
        <f t="shared" si="161"/>
        <v>44820</v>
      </c>
      <c r="E417" s="13">
        <f ca="1">IF(D417&lt;$B$1,VLOOKUP(D417,[1]DI!$A$4:$B$15000,2,FALSE),0)</f>
        <v>0.13650000000000001</v>
      </c>
      <c r="F417" s="14">
        <f t="shared" ca="1" si="170"/>
        <v>1.00050788</v>
      </c>
      <c r="G417" s="14">
        <f ca="1">(TRUNC(PRODUCT($F$12:$F416),16))</f>
        <v>1.12889690426175</v>
      </c>
      <c r="H417" s="14">
        <f t="shared" ca="1" si="171"/>
        <v>1.1091092146346</v>
      </c>
      <c r="I417" s="14">
        <f t="shared" ca="1" si="172"/>
        <v>1.01784107</v>
      </c>
      <c r="J417" s="13">
        <f t="shared" si="162"/>
        <v>2.5000000000000001E-2</v>
      </c>
      <c r="K417" s="29">
        <f t="shared" si="163"/>
        <v>44774</v>
      </c>
      <c r="L417" s="2">
        <f t="shared" si="164"/>
        <v>35</v>
      </c>
      <c r="M417" s="17">
        <f t="shared" si="165"/>
        <v>35</v>
      </c>
      <c r="N417" s="12">
        <f t="shared" si="154"/>
        <v>1.0034354169999999</v>
      </c>
      <c r="O417" s="12">
        <f t="shared" ca="1" si="155"/>
        <v>1.021337779</v>
      </c>
      <c r="P417" s="17">
        <f t="shared" si="166"/>
        <v>0</v>
      </c>
      <c r="Q417" s="14">
        <f t="shared" ca="1" si="156"/>
        <v>21.337779000000001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44956</v>
      </c>
      <c r="V417" s="3"/>
      <c r="W417" s="3"/>
      <c r="X417" s="126">
        <f>[2]Plan1!$A487</f>
        <v>51179</v>
      </c>
      <c r="Y417" s="118" t="str">
        <f>[2]Plan1!$C487</f>
        <v>Carnaval</v>
      </c>
      <c r="Z417" s="109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00">
        <f t="shared" si="159"/>
        <v>44825</v>
      </c>
      <c r="B418" s="101">
        <f t="shared" ca="1" si="169"/>
        <v>1021.956628</v>
      </c>
      <c r="C418" s="7">
        <f t="shared" si="160"/>
        <v>1000</v>
      </c>
      <c r="D418" s="81">
        <f t="shared" si="161"/>
        <v>44823</v>
      </c>
      <c r="E418" s="13">
        <f ca="1">IF(D418&lt;$B$1,VLOOKUP(D418,[1]DI!$A$4:$B$15000,2,FALSE),0)</f>
        <v>0.13650000000000001</v>
      </c>
      <c r="F418" s="14">
        <f t="shared" ca="1" si="170"/>
        <v>1.00050788</v>
      </c>
      <c r="G418" s="14">
        <f ca="1">(TRUNC(PRODUCT($F$12:$F417),16))</f>
        <v>1.12947024842149</v>
      </c>
      <c r="H418" s="14">
        <f t="shared" ca="1" si="171"/>
        <v>1.1091092146346</v>
      </c>
      <c r="I418" s="14">
        <f t="shared" ca="1" si="172"/>
        <v>1.01835801</v>
      </c>
      <c r="J418" s="13">
        <f t="shared" si="162"/>
        <v>2.5000000000000001E-2</v>
      </c>
      <c r="K418" s="29">
        <f t="shared" si="163"/>
        <v>44774</v>
      </c>
      <c r="L418" s="2">
        <f t="shared" si="164"/>
        <v>36</v>
      </c>
      <c r="M418" s="17">
        <f t="shared" si="165"/>
        <v>36</v>
      </c>
      <c r="N418" s="12">
        <f t="shared" si="154"/>
        <v>1.0035337449999999</v>
      </c>
      <c r="O418" s="12">
        <f t="shared" ca="1" si="155"/>
        <v>1.0219566280000001</v>
      </c>
      <c r="P418" s="17">
        <f t="shared" si="166"/>
        <v>0</v>
      </c>
      <c r="Q418" s="14">
        <f t="shared" ca="1" si="156"/>
        <v>21.956627999999998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44956</v>
      </c>
      <c r="V418" s="3"/>
      <c r="W418" s="3"/>
      <c r="X418" s="126">
        <f>[2]Plan1!$A488</f>
        <v>51180</v>
      </c>
      <c r="Y418" s="118" t="str">
        <f>[2]Plan1!$C488</f>
        <v>Carnaval</v>
      </c>
      <c r="Z418" s="109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00">
        <f t="shared" si="159"/>
        <v>44826</v>
      </c>
      <c r="B419" s="101">
        <f t="shared" ca="1" si="169"/>
        <v>1022.5758489999999</v>
      </c>
      <c r="C419" s="7">
        <f t="shared" si="160"/>
        <v>1000</v>
      </c>
      <c r="D419" s="81">
        <f t="shared" si="161"/>
        <v>44824</v>
      </c>
      <c r="E419" s="13">
        <f ca="1">IF(D419&lt;$B$1,VLOOKUP(D419,[1]DI!$A$4:$B$15000,2,FALSE),0)</f>
        <v>0.13650000000000001</v>
      </c>
      <c r="F419" s="14">
        <f t="shared" ca="1" si="170"/>
        <v>1.00050788</v>
      </c>
      <c r="G419" s="14">
        <f ca="1">(TRUNC(PRODUCT($F$12:$F418),16))</f>
        <v>1.1300438837712601</v>
      </c>
      <c r="H419" s="14">
        <f t="shared" ca="1" si="171"/>
        <v>1.1091092146346</v>
      </c>
      <c r="I419" s="14">
        <f t="shared" ca="1" si="172"/>
        <v>1.01887521</v>
      </c>
      <c r="J419" s="13">
        <f t="shared" si="162"/>
        <v>2.5000000000000001E-2</v>
      </c>
      <c r="K419" s="29">
        <f t="shared" si="163"/>
        <v>44774</v>
      </c>
      <c r="L419" s="2">
        <f t="shared" si="164"/>
        <v>37</v>
      </c>
      <c r="M419" s="17">
        <f t="shared" si="165"/>
        <v>37</v>
      </c>
      <c r="N419" s="12">
        <f t="shared" si="154"/>
        <v>1.0036320830000001</v>
      </c>
      <c r="O419" s="12">
        <f t="shared" ca="1" si="155"/>
        <v>1.0225758490000001</v>
      </c>
      <c r="P419" s="17">
        <f t="shared" si="166"/>
        <v>0</v>
      </c>
      <c r="Q419" s="14">
        <f t="shared" ca="1" si="156"/>
        <v>22.575849000000002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44956</v>
      </c>
      <c r="V419" s="3"/>
      <c r="W419" s="3"/>
      <c r="X419" s="126">
        <f>[2]Plan1!$A489</f>
        <v>51225</v>
      </c>
      <c r="Y419" s="118" t="str">
        <f>[2]Plan1!$C489</f>
        <v>Paixão de Cristo</v>
      </c>
      <c r="Z419" s="109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00">
        <f t="shared" si="159"/>
        <v>44827</v>
      </c>
      <c r="B420" s="101">
        <f t="shared" ca="1" si="169"/>
        <v>1023.195453</v>
      </c>
      <c r="C420" s="7">
        <f t="shared" si="160"/>
        <v>1000</v>
      </c>
      <c r="D420" s="81">
        <f t="shared" si="161"/>
        <v>44825</v>
      </c>
      <c r="E420" s="13">
        <f ca="1">IF(D420&lt;$B$1,VLOOKUP(D420,[1]DI!$A$4:$B$15000,2,FALSE),0)</f>
        <v>0.13650000000000001</v>
      </c>
      <c r="F420" s="14">
        <f t="shared" ca="1" si="170"/>
        <v>1.00050788</v>
      </c>
      <c r="G420" s="14">
        <f ca="1">(TRUNC(PRODUCT($F$12:$F419),16))</f>
        <v>1.1306178104589499</v>
      </c>
      <c r="H420" s="14">
        <f t="shared" ca="1" si="171"/>
        <v>1.1091092146346</v>
      </c>
      <c r="I420" s="14">
        <f t="shared" ca="1" si="172"/>
        <v>1.0193926799999999</v>
      </c>
      <c r="J420" s="13">
        <f t="shared" si="162"/>
        <v>2.5000000000000001E-2</v>
      </c>
      <c r="K420" s="29">
        <f t="shared" si="163"/>
        <v>44774</v>
      </c>
      <c r="L420" s="2">
        <f t="shared" si="164"/>
        <v>38</v>
      </c>
      <c r="M420" s="17">
        <f t="shared" si="165"/>
        <v>38</v>
      </c>
      <c r="N420" s="12">
        <f t="shared" si="154"/>
        <v>1.0037304300000001</v>
      </c>
      <c r="O420" s="12">
        <f t="shared" ca="1" si="155"/>
        <v>1.023195453</v>
      </c>
      <c r="P420" s="17">
        <f t="shared" si="166"/>
        <v>0</v>
      </c>
      <c r="Q420" s="14">
        <f t="shared" ca="1" si="156"/>
        <v>23.195453000000001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44956</v>
      </c>
      <c r="V420" s="3"/>
      <c r="W420" s="3"/>
      <c r="X420" s="126">
        <f>[2]Plan1!$A490</f>
        <v>51247</v>
      </c>
      <c r="Y420" s="118" t="str">
        <f>[2]Plan1!$C490</f>
        <v>Tiradentes</v>
      </c>
      <c r="Z420" s="109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00">
        <f t="shared" si="159"/>
        <v>44830</v>
      </c>
      <c r="B421" s="101">
        <f t="shared" ca="1" si="169"/>
        <v>1023.81543</v>
      </c>
      <c r="C421" s="7">
        <f t="shared" si="160"/>
        <v>1000</v>
      </c>
      <c r="D421" s="81">
        <f t="shared" si="161"/>
        <v>44826</v>
      </c>
      <c r="E421" s="13">
        <f ca="1">IF(D421&lt;$B$1,VLOOKUP(D421,[1]DI!$A$4:$B$15000,2,FALSE),0)</f>
        <v>0.13650000000000001</v>
      </c>
      <c r="F421" s="14">
        <f t="shared" ca="1" si="170"/>
        <v>1.00050788</v>
      </c>
      <c r="G421" s="14">
        <f ca="1">(TRUNC(PRODUCT($F$12:$F420),16))</f>
        <v>1.1311920286325201</v>
      </c>
      <c r="H421" s="14">
        <f t="shared" ca="1" si="171"/>
        <v>1.1091092146346</v>
      </c>
      <c r="I421" s="14">
        <f t="shared" ca="1" si="172"/>
        <v>1.01991041</v>
      </c>
      <c r="J421" s="13">
        <f t="shared" si="162"/>
        <v>2.5000000000000001E-2</v>
      </c>
      <c r="K421" s="29">
        <f t="shared" si="163"/>
        <v>44774</v>
      </c>
      <c r="L421" s="2">
        <f t="shared" si="164"/>
        <v>39</v>
      </c>
      <c r="M421" s="17">
        <f t="shared" si="165"/>
        <v>39</v>
      </c>
      <c r="N421" s="12">
        <f t="shared" si="154"/>
        <v>1.003828787</v>
      </c>
      <c r="O421" s="12">
        <f t="shared" ca="1" si="155"/>
        <v>1.02381543</v>
      </c>
      <c r="P421" s="17">
        <f t="shared" si="166"/>
        <v>0</v>
      </c>
      <c r="Q421" s="14">
        <f t="shared" ca="1" si="156"/>
        <v>23.815429999999999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44956</v>
      </c>
      <c r="V421" s="3"/>
      <c r="W421" s="3"/>
      <c r="X421" s="126">
        <f>[2]Plan1!$A491</f>
        <v>51257</v>
      </c>
      <c r="Y421" s="118" t="str">
        <f>[2]Plan1!$C491</f>
        <v>Dia do Trabalho</v>
      </c>
      <c r="Z421" s="109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00">
        <f t="shared" si="159"/>
        <v>44831</v>
      </c>
      <c r="B422" s="101">
        <f t="shared" ca="1" si="169"/>
        <v>1024.435778</v>
      </c>
      <c r="C422" s="7">
        <f t="shared" si="160"/>
        <v>1000</v>
      </c>
      <c r="D422" s="81">
        <f t="shared" si="161"/>
        <v>44827</v>
      </c>
      <c r="E422" s="13">
        <f ca="1">IF(D422&lt;$B$1,VLOOKUP(D422,[1]DI!$A$4:$B$15000,2,FALSE),0)</f>
        <v>0.13650000000000001</v>
      </c>
      <c r="F422" s="14">
        <f t="shared" ca="1" si="170"/>
        <v>1.00050788</v>
      </c>
      <c r="G422" s="14">
        <f ca="1">(TRUNC(PRODUCT($F$12:$F421),16))</f>
        <v>1.1317665384400299</v>
      </c>
      <c r="H422" s="14">
        <f t="shared" ca="1" si="171"/>
        <v>1.1091092146346</v>
      </c>
      <c r="I422" s="14">
        <f t="shared" ca="1" si="172"/>
        <v>1.0204283999999999</v>
      </c>
      <c r="J422" s="13">
        <f t="shared" si="162"/>
        <v>2.5000000000000001E-2</v>
      </c>
      <c r="K422" s="29">
        <f t="shared" si="163"/>
        <v>44774</v>
      </c>
      <c r="L422" s="2">
        <f t="shared" si="164"/>
        <v>40</v>
      </c>
      <c r="M422" s="17">
        <f t="shared" si="165"/>
        <v>40</v>
      </c>
      <c r="N422" s="12">
        <f t="shared" si="154"/>
        <v>1.003927153</v>
      </c>
      <c r="O422" s="12">
        <f t="shared" ca="1" si="155"/>
        <v>1.024435778</v>
      </c>
      <c r="P422" s="17">
        <f t="shared" si="166"/>
        <v>0</v>
      </c>
      <c r="Q422" s="14">
        <f t="shared" ca="1" si="156"/>
        <v>24.435777999999999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44956</v>
      </c>
      <c r="V422" s="3"/>
      <c r="W422" s="3"/>
      <c r="X422" s="126">
        <f>[2]Plan1!$A492</f>
        <v>51287</v>
      </c>
      <c r="Y422" s="118" t="str">
        <f>[2]Plan1!$C492</f>
        <v>Corpus Christi</v>
      </c>
      <c r="Z422" s="109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00">
        <f t="shared" si="159"/>
        <v>44832</v>
      </c>
      <c r="B423" s="101">
        <f t="shared" ca="1" si="169"/>
        <v>1025.0565009899999</v>
      </c>
      <c r="C423" s="7">
        <f t="shared" si="160"/>
        <v>1000</v>
      </c>
      <c r="D423" s="81">
        <f t="shared" si="161"/>
        <v>44830</v>
      </c>
      <c r="E423" s="13">
        <f ca="1">IF(D423&lt;$B$1,VLOOKUP(D423,[1]DI!$A$4:$B$15000,2,FALSE),0)</f>
        <v>0.13650000000000001</v>
      </c>
      <c r="F423" s="14">
        <f t="shared" ca="1" si="170"/>
        <v>1.00050788</v>
      </c>
      <c r="G423" s="14">
        <f ca="1">(TRUNC(PRODUCT($F$12:$F422),16))</f>
        <v>1.1323413400295701</v>
      </c>
      <c r="H423" s="14">
        <f t="shared" ca="1" si="171"/>
        <v>1.1091092146346</v>
      </c>
      <c r="I423" s="14">
        <f t="shared" ca="1" si="172"/>
        <v>1.02094665</v>
      </c>
      <c r="J423" s="13">
        <f t="shared" si="162"/>
        <v>2.5000000000000001E-2</v>
      </c>
      <c r="K423" s="29">
        <f t="shared" si="163"/>
        <v>44774</v>
      </c>
      <c r="L423" s="2">
        <f t="shared" si="164"/>
        <v>41</v>
      </c>
      <c r="M423" s="17">
        <f t="shared" si="165"/>
        <v>41</v>
      </c>
      <c r="N423" s="12">
        <f t="shared" si="154"/>
        <v>1.0040255300000001</v>
      </c>
      <c r="O423" s="12">
        <f t="shared" ca="1" si="155"/>
        <v>1.0250565009999999</v>
      </c>
      <c r="P423" s="17">
        <f t="shared" si="166"/>
        <v>0</v>
      </c>
      <c r="Q423" s="14">
        <f t="shared" ca="1" si="156"/>
        <v>25.05650099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44956</v>
      </c>
      <c r="V423" s="3"/>
      <c r="W423" s="3"/>
      <c r="X423" s="126">
        <f>[2]Plan1!$A493</f>
        <v>51386</v>
      </c>
      <c r="Y423" s="118" t="str">
        <f>[2]Plan1!$C493</f>
        <v>Independência do Brasil</v>
      </c>
      <c r="Z423" s="109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00">
        <f t="shared" si="159"/>
        <v>44833</v>
      </c>
      <c r="B424" s="101">
        <f t="shared" ca="1" si="169"/>
        <v>1025.6776059900001</v>
      </c>
      <c r="C424" s="7">
        <f t="shared" si="160"/>
        <v>1000</v>
      </c>
      <c r="D424" s="81">
        <f t="shared" si="161"/>
        <v>44831</v>
      </c>
      <c r="E424" s="13">
        <f ca="1">IF(D424&lt;$B$1,VLOOKUP(D424,[1]DI!$A$4:$B$15000,2,FALSE),0)</f>
        <v>0.13650000000000001</v>
      </c>
      <c r="F424" s="14">
        <f t="shared" ca="1" si="170"/>
        <v>1.00050788</v>
      </c>
      <c r="G424" s="14">
        <f ca="1">(TRUNC(PRODUCT($F$12:$F423),16))</f>
        <v>1.13291643354934</v>
      </c>
      <c r="H424" s="14">
        <f t="shared" ca="1" si="171"/>
        <v>1.1091092146346</v>
      </c>
      <c r="I424" s="14">
        <f t="shared" ca="1" si="172"/>
        <v>1.0214651699999999</v>
      </c>
      <c r="J424" s="13">
        <f t="shared" si="162"/>
        <v>2.5000000000000001E-2</v>
      </c>
      <c r="K424" s="29">
        <f t="shared" si="163"/>
        <v>44774</v>
      </c>
      <c r="L424" s="2">
        <f t="shared" si="164"/>
        <v>42</v>
      </c>
      <c r="M424" s="17">
        <f t="shared" si="165"/>
        <v>42</v>
      </c>
      <c r="N424" s="12">
        <f t="shared" si="154"/>
        <v>1.0041239150000001</v>
      </c>
      <c r="O424" s="12">
        <f t="shared" ca="1" si="155"/>
        <v>1.0256776059999999</v>
      </c>
      <c r="P424" s="17">
        <f t="shared" si="166"/>
        <v>0</v>
      </c>
      <c r="Q424" s="14">
        <f t="shared" ca="1" si="156"/>
        <v>25.67760599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44956</v>
      </c>
      <c r="V424" s="3"/>
      <c r="W424" s="3"/>
      <c r="X424" s="126">
        <f>[2]Plan1!$A494</f>
        <v>51421</v>
      </c>
      <c r="Y424" s="118" t="str">
        <f>[2]Plan1!$C494</f>
        <v>Nossa Sr.a Aparecida - Padroeira do Brasil</v>
      </c>
      <c r="Z424" s="109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00">
        <f t="shared" si="159"/>
        <v>44834</v>
      </c>
      <c r="B425" s="101">
        <f t="shared" ca="1" si="169"/>
        <v>1026.2990839900001</v>
      </c>
      <c r="C425" s="7">
        <f t="shared" si="160"/>
        <v>1000</v>
      </c>
      <c r="D425" s="81">
        <f t="shared" si="161"/>
        <v>44832</v>
      </c>
      <c r="E425" s="13">
        <f ca="1">IF(D425&lt;$B$1,VLOOKUP(D425,[1]DI!$A$4:$B$15000,2,FALSE),0)</f>
        <v>0.13650000000000001</v>
      </c>
      <c r="F425" s="14">
        <f t="shared" ca="1" si="170"/>
        <v>1.00050788</v>
      </c>
      <c r="G425" s="14">
        <f ca="1">(TRUNC(PRODUCT($F$12:$F424),16))</f>
        <v>1.13349181914761</v>
      </c>
      <c r="H425" s="14">
        <f t="shared" ca="1" si="171"/>
        <v>1.1091092146346</v>
      </c>
      <c r="I425" s="14">
        <f t="shared" ca="1" si="172"/>
        <v>1.0219839500000001</v>
      </c>
      <c r="J425" s="13">
        <f t="shared" si="162"/>
        <v>2.5000000000000001E-2</v>
      </c>
      <c r="K425" s="29">
        <f t="shared" si="163"/>
        <v>44774</v>
      </c>
      <c r="L425" s="2">
        <f t="shared" si="164"/>
        <v>43</v>
      </c>
      <c r="M425" s="17">
        <f t="shared" si="165"/>
        <v>43</v>
      </c>
      <c r="N425" s="12">
        <f t="shared" si="154"/>
        <v>1.0042223109999999</v>
      </c>
      <c r="O425" s="12">
        <f t="shared" ca="1" si="155"/>
        <v>1.0262990839999999</v>
      </c>
      <c r="P425" s="17">
        <f t="shared" si="166"/>
        <v>0</v>
      </c>
      <c r="Q425" s="14">
        <f t="shared" ca="1" si="156"/>
        <v>26.29908399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44956</v>
      </c>
      <c r="V425" s="3"/>
      <c r="W425" s="3"/>
      <c r="X425" s="126">
        <f>[2]Plan1!$A495</f>
        <v>51442</v>
      </c>
      <c r="Y425" s="118" t="str">
        <f>[2]Plan1!$C495</f>
        <v>Finados</v>
      </c>
      <c r="Z425" s="109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00">
        <f t="shared" si="159"/>
        <v>44837</v>
      </c>
      <c r="B426" s="101">
        <f t="shared" ca="1" si="169"/>
        <v>1026.9209450000001</v>
      </c>
      <c r="C426" s="7">
        <f t="shared" si="160"/>
        <v>1000</v>
      </c>
      <c r="D426" s="81">
        <f t="shared" si="161"/>
        <v>44833</v>
      </c>
      <c r="E426" s="13">
        <f ca="1">IF(D426&lt;$B$1,VLOOKUP(D426,[1]DI!$A$4:$B$15000,2,FALSE),0)</f>
        <v>0.13650000000000001</v>
      </c>
      <c r="F426" s="14">
        <f t="shared" ca="1" si="170"/>
        <v>1.00050788</v>
      </c>
      <c r="G426" s="14">
        <f ca="1">(TRUNC(PRODUCT($F$12:$F425),16))</f>
        <v>1.13406749697272</v>
      </c>
      <c r="H426" s="14">
        <f t="shared" ca="1" si="171"/>
        <v>1.1091092146346</v>
      </c>
      <c r="I426" s="14">
        <f t="shared" ca="1" si="172"/>
        <v>1.0225029999999999</v>
      </c>
      <c r="J426" s="13">
        <f t="shared" si="162"/>
        <v>2.5000000000000001E-2</v>
      </c>
      <c r="K426" s="29">
        <f t="shared" si="163"/>
        <v>44774</v>
      </c>
      <c r="L426" s="2">
        <f t="shared" si="164"/>
        <v>44</v>
      </c>
      <c r="M426" s="17">
        <f t="shared" si="165"/>
        <v>44</v>
      </c>
      <c r="N426" s="12">
        <f t="shared" si="154"/>
        <v>1.0043207160000001</v>
      </c>
      <c r="O426" s="12">
        <f t="shared" ca="1" si="155"/>
        <v>1.0269209450000001</v>
      </c>
      <c r="P426" s="17">
        <f t="shared" si="166"/>
        <v>0</v>
      </c>
      <c r="Q426" s="14">
        <f t="shared" ca="1" si="156"/>
        <v>26.920945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44956</v>
      </c>
      <c r="V426" s="3"/>
      <c r="W426" s="3"/>
      <c r="X426" s="126">
        <f>[2]Plan1!$A496</f>
        <v>51455</v>
      </c>
      <c r="Y426" s="118" t="str">
        <f>[2]Plan1!$C496</f>
        <v>Proclamação da República</v>
      </c>
      <c r="Z426" s="109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00">
        <f t="shared" si="159"/>
        <v>44838</v>
      </c>
      <c r="B427" s="101">
        <f t="shared" ca="1" si="169"/>
        <v>1027.54317999</v>
      </c>
      <c r="C427" s="7">
        <f t="shared" si="160"/>
        <v>1000</v>
      </c>
      <c r="D427" s="81">
        <f t="shared" si="161"/>
        <v>44834</v>
      </c>
      <c r="E427" s="13">
        <f ca="1">IF(D427&lt;$B$1,VLOOKUP(D427,[1]DI!$A$4:$B$15000,2,FALSE),0)</f>
        <v>0.13650000000000001</v>
      </c>
      <c r="F427" s="14">
        <f t="shared" ca="1" si="170"/>
        <v>1.00050788</v>
      </c>
      <c r="G427" s="14">
        <f ca="1">(TRUNC(PRODUCT($F$12:$F426),16))</f>
        <v>1.1346434671730901</v>
      </c>
      <c r="H427" s="14">
        <f t="shared" ca="1" si="171"/>
        <v>1.1091092146346</v>
      </c>
      <c r="I427" s="14">
        <f t="shared" ca="1" si="172"/>
        <v>1.02302231</v>
      </c>
      <c r="J427" s="13">
        <f t="shared" si="162"/>
        <v>2.5000000000000001E-2</v>
      </c>
      <c r="K427" s="29">
        <f t="shared" si="163"/>
        <v>44774</v>
      </c>
      <c r="L427" s="2">
        <f t="shared" si="164"/>
        <v>45</v>
      </c>
      <c r="M427" s="17">
        <f t="shared" si="165"/>
        <v>45</v>
      </c>
      <c r="N427" s="12">
        <f t="shared" si="154"/>
        <v>1.0044191309999999</v>
      </c>
      <c r="O427" s="12">
        <f t="shared" ca="1" si="155"/>
        <v>1.0275431799999999</v>
      </c>
      <c r="P427" s="17">
        <f t="shared" si="166"/>
        <v>0</v>
      </c>
      <c r="Q427" s="14">
        <f t="shared" ca="1" si="156"/>
        <v>27.543179989999999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44956</v>
      </c>
      <c r="V427" s="3"/>
      <c r="W427" s="3"/>
      <c r="X427" s="126">
        <f>[2]Plan1!$A497</f>
        <v>51460</v>
      </c>
      <c r="Y427" s="118" t="str">
        <f>[2]Plan1!$C497</f>
        <v>Dia Nacional de Zumbi e da Consciência Negra</v>
      </c>
      <c r="Z427" s="109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00">
        <f t="shared" si="159"/>
        <v>44839</v>
      </c>
      <c r="B428" s="101">
        <f t="shared" ca="1" si="169"/>
        <v>1028.1657869999999</v>
      </c>
      <c r="C428" s="7">
        <f t="shared" si="160"/>
        <v>1000</v>
      </c>
      <c r="D428" s="81">
        <f t="shared" si="161"/>
        <v>44837</v>
      </c>
      <c r="E428" s="13">
        <f ca="1">IF(D428&lt;$B$1,VLOOKUP(D428,[1]DI!$A$4:$B$15000,2,FALSE),0)</f>
        <v>0.13650000000000001</v>
      </c>
      <c r="F428" s="14">
        <f t="shared" ca="1" si="170"/>
        <v>1.00050788</v>
      </c>
      <c r="G428" s="14">
        <f ca="1">(TRUNC(PRODUCT($F$12:$F427),16))</f>
        <v>1.13521972989719</v>
      </c>
      <c r="H428" s="14">
        <f t="shared" ca="1" si="171"/>
        <v>1.1091092146346</v>
      </c>
      <c r="I428" s="14">
        <f t="shared" ca="1" si="172"/>
        <v>1.02354188</v>
      </c>
      <c r="J428" s="13">
        <f t="shared" si="162"/>
        <v>2.5000000000000001E-2</v>
      </c>
      <c r="K428" s="29">
        <f t="shared" si="163"/>
        <v>44774</v>
      </c>
      <c r="L428" s="2">
        <f t="shared" si="164"/>
        <v>46</v>
      </c>
      <c r="M428" s="17">
        <f t="shared" si="165"/>
        <v>46</v>
      </c>
      <c r="N428" s="12">
        <f t="shared" si="154"/>
        <v>1.0045175550000001</v>
      </c>
      <c r="O428" s="12">
        <f t="shared" ca="1" si="155"/>
        <v>1.0281657870000001</v>
      </c>
      <c r="P428" s="17">
        <f t="shared" si="166"/>
        <v>0</v>
      </c>
      <c r="Q428" s="14">
        <f t="shared" ca="1" si="156"/>
        <v>28.165787000000002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44956</v>
      </c>
      <c r="V428" s="3"/>
      <c r="W428" s="3"/>
      <c r="X428" s="126">
        <f>[2]Plan1!$A498</f>
        <v>51495</v>
      </c>
      <c r="Y428" s="118" t="str">
        <f>[2]Plan1!$C498</f>
        <v>Natal</v>
      </c>
      <c r="Z428" s="109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00">
        <f t="shared" si="159"/>
        <v>44840</v>
      </c>
      <c r="B429" s="101">
        <f t="shared" ca="1" si="169"/>
        <v>1028.7887780000001</v>
      </c>
      <c r="C429" s="7">
        <f t="shared" si="160"/>
        <v>1000</v>
      </c>
      <c r="D429" s="81">
        <f t="shared" si="161"/>
        <v>44838</v>
      </c>
      <c r="E429" s="13">
        <f ca="1">IF(D429&lt;$B$1,VLOOKUP(D429,[1]DI!$A$4:$B$15000,2,FALSE),0)</f>
        <v>0.13650000000000001</v>
      </c>
      <c r="F429" s="14">
        <f t="shared" ca="1" si="170"/>
        <v>1.00050788</v>
      </c>
      <c r="G429" s="14">
        <f ca="1">(TRUNC(PRODUCT($F$12:$F428),16))</f>
        <v>1.1357962852936101</v>
      </c>
      <c r="H429" s="14">
        <f t="shared" ca="1" si="171"/>
        <v>1.1091092146346</v>
      </c>
      <c r="I429" s="14">
        <f t="shared" ca="1" si="172"/>
        <v>1.02406172</v>
      </c>
      <c r="J429" s="13">
        <f t="shared" si="162"/>
        <v>2.5000000000000001E-2</v>
      </c>
      <c r="K429" s="29">
        <f t="shared" si="163"/>
        <v>44774</v>
      </c>
      <c r="L429" s="2">
        <f t="shared" si="164"/>
        <v>47</v>
      </c>
      <c r="M429" s="17">
        <f t="shared" si="165"/>
        <v>47</v>
      </c>
      <c r="N429" s="12">
        <f t="shared" si="154"/>
        <v>1.0046159889999999</v>
      </c>
      <c r="O429" s="12">
        <f t="shared" ca="1" si="155"/>
        <v>1.028788778</v>
      </c>
      <c r="P429" s="17">
        <f t="shared" si="166"/>
        <v>0</v>
      </c>
      <c r="Q429" s="14">
        <f t="shared" ca="1" si="156"/>
        <v>28.788778000000001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44956</v>
      </c>
      <c r="V429" s="3"/>
      <c r="W429" s="3"/>
      <c r="X429" s="126">
        <f>[2]Plan1!$A499</f>
        <v>51502</v>
      </c>
      <c r="Y429" s="118" t="str">
        <f>[2]Plan1!$C499</f>
        <v>Confraternização Universal</v>
      </c>
      <c r="Z429" s="109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00">
        <f t="shared" si="159"/>
        <v>44841</v>
      </c>
      <c r="B430" s="101">
        <f t="shared" ca="1" si="169"/>
        <v>1029.4121419999999</v>
      </c>
      <c r="C430" s="7">
        <f t="shared" si="160"/>
        <v>1000</v>
      </c>
      <c r="D430" s="81">
        <f t="shared" si="161"/>
        <v>44839</v>
      </c>
      <c r="E430" s="13">
        <f ca="1">IF(D430&lt;$B$1,VLOOKUP(D430,[1]DI!$A$4:$B$15000,2,FALSE),0)</f>
        <v>0.13650000000000001</v>
      </c>
      <c r="F430" s="14">
        <f t="shared" ca="1" si="170"/>
        <v>1.00050788</v>
      </c>
      <c r="G430" s="14">
        <f ca="1">(TRUNC(PRODUCT($F$12:$F429),16))</f>
        <v>1.1363731335109899</v>
      </c>
      <c r="H430" s="14">
        <f t="shared" ca="1" si="171"/>
        <v>1.1091092146346</v>
      </c>
      <c r="I430" s="14">
        <f t="shared" ca="1" si="172"/>
        <v>1.0245818200000001</v>
      </c>
      <c r="J430" s="13">
        <f t="shared" si="162"/>
        <v>2.5000000000000001E-2</v>
      </c>
      <c r="K430" s="29">
        <f t="shared" si="163"/>
        <v>44774</v>
      </c>
      <c r="L430" s="2">
        <f t="shared" si="164"/>
        <v>48</v>
      </c>
      <c r="M430" s="17">
        <f t="shared" si="165"/>
        <v>48</v>
      </c>
      <c r="N430" s="12">
        <f t="shared" si="154"/>
        <v>1.004714433</v>
      </c>
      <c r="O430" s="12">
        <f t="shared" ca="1" si="155"/>
        <v>1.029412142</v>
      </c>
      <c r="P430" s="17">
        <f t="shared" si="166"/>
        <v>0</v>
      </c>
      <c r="Q430" s="14">
        <f t="shared" ca="1" si="156"/>
        <v>29.412141999999999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44956</v>
      </c>
      <c r="V430" s="3"/>
      <c r="W430" s="3"/>
      <c r="X430" s="126">
        <f>[2]Plan1!$A500</f>
        <v>51564</v>
      </c>
      <c r="Y430" s="118" t="str">
        <f>[2]Plan1!$C500</f>
        <v>Carnaval</v>
      </c>
      <c r="Z430" s="109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00">
        <f t="shared" si="159"/>
        <v>44844</v>
      </c>
      <c r="B431" s="101">
        <f t="shared" ca="1" si="169"/>
        <v>1030.0358799999999</v>
      </c>
      <c r="C431" s="7">
        <f t="shared" si="160"/>
        <v>1000</v>
      </c>
      <c r="D431" s="81">
        <f t="shared" si="161"/>
        <v>44840</v>
      </c>
      <c r="E431" s="13">
        <f ca="1">IF(D431&lt;$B$1,VLOOKUP(D431,[1]DI!$A$4:$B$15000,2,FALSE),0)</f>
        <v>0.13650000000000001</v>
      </c>
      <c r="F431" s="14">
        <f t="shared" ca="1" si="170"/>
        <v>1.00050788</v>
      </c>
      <c r="G431" s="14">
        <f ca="1">(TRUNC(PRODUCT($F$12:$F430),16))</f>
        <v>1.13695027469804</v>
      </c>
      <c r="H431" s="14">
        <f t="shared" ca="1" si="171"/>
        <v>1.1091092146346</v>
      </c>
      <c r="I431" s="14">
        <f t="shared" ca="1" si="172"/>
        <v>1.02510218</v>
      </c>
      <c r="J431" s="13">
        <f t="shared" si="162"/>
        <v>2.5000000000000001E-2</v>
      </c>
      <c r="K431" s="29">
        <f t="shared" si="163"/>
        <v>44774</v>
      </c>
      <c r="L431" s="2">
        <f t="shared" si="164"/>
        <v>49</v>
      </c>
      <c r="M431" s="17">
        <f t="shared" si="165"/>
        <v>49</v>
      </c>
      <c r="N431" s="12">
        <f t="shared" si="154"/>
        <v>1.0048128860000001</v>
      </c>
      <c r="O431" s="12">
        <f t="shared" ca="1" si="155"/>
        <v>1.03003588</v>
      </c>
      <c r="P431" s="17">
        <f t="shared" si="166"/>
        <v>0</v>
      </c>
      <c r="Q431" s="14">
        <f t="shared" ca="1" si="156"/>
        <v>30.035879999999999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44956</v>
      </c>
      <c r="V431" s="3"/>
      <c r="W431" s="3"/>
      <c r="X431" s="126">
        <f>[2]Plan1!$A501</f>
        <v>51565</v>
      </c>
      <c r="Y431" s="118" t="str">
        <f>[2]Plan1!$C501</f>
        <v>Carnaval</v>
      </c>
      <c r="Z431" s="109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00">
        <f t="shared" si="159"/>
        <v>44845</v>
      </c>
      <c r="B432" s="101">
        <f t="shared" ca="1" si="169"/>
        <v>1030.6600020000001</v>
      </c>
      <c r="C432" s="7">
        <f t="shared" si="160"/>
        <v>1000</v>
      </c>
      <c r="D432" s="81">
        <f t="shared" si="161"/>
        <v>44841</v>
      </c>
      <c r="E432" s="13">
        <f ca="1">IF(D432&lt;$B$1,VLOOKUP(D432,[1]DI!$A$4:$B$15000,2,FALSE),0)</f>
        <v>0.13650000000000001</v>
      </c>
      <c r="F432" s="14">
        <f t="shared" ca="1" si="170"/>
        <v>1.00050788</v>
      </c>
      <c r="G432" s="14">
        <f ca="1">(TRUNC(PRODUCT($F$12:$F431),16))</f>
        <v>1.13752770900355</v>
      </c>
      <c r="H432" s="14">
        <f t="shared" ca="1" si="171"/>
        <v>1.1091092146346</v>
      </c>
      <c r="I432" s="14">
        <f t="shared" ca="1" si="172"/>
        <v>1.02562281</v>
      </c>
      <c r="J432" s="13">
        <f t="shared" si="162"/>
        <v>2.5000000000000001E-2</v>
      </c>
      <c r="K432" s="29">
        <f t="shared" si="163"/>
        <v>44774</v>
      </c>
      <c r="L432" s="2">
        <f t="shared" si="164"/>
        <v>50</v>
      </c>
      <c r="M432" s="17">
        <f t="shared" si="165"/>
        <v>50</v>
      </c>
      <c r="N432" s="12">
        <f t="shared" si="154"/>
        <v>1.0049113489999999</v>
      </c>
      <c r="O432" s="12">
        <f t="shared" ca="1" si="155"/>
        <v>1.0306600020000001</v>
      </c>
      <c r="P432" s="17">
        <f t="shared" si="166"/>
        <v>0</v>
      </c>
      <c r="Q432" s="14">
        <f t="shared" ca="1" si="156"/>
        <v>30.660001999999999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44956</v>
      </c>
      <c r="V432" s="3"/>
      <c r="W432" s="3"/>
      <c r="X432" s="126">
        <f>[2]Plan1!$A502</f>
        <v>51610</v>
      </c>
      <c r="Y432" s="118" t="str">
        <f>[2]Plan1!$C502</f>
        <v>Paixão de Cristo</v>
      </c>
      <c r="Z432" s="109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00">
        <f t="shared" si="159"/>
        <v>44847</v>
      </c>
      <c r="B433" s="101">
        <f t="shared" ca="1" si="169"/>
        <v>1031.28449699</v>
      </c>
      <c r="C433" s="7">
        <f t="shared" si="160"/>
        <v>1000</v>
      </c>
      <c r="D433" s="81">
        <f t="shared" si="161"/>
        <v>44844</v>
      </c>
      <c r="E433" s="13">
        <f ca="1">IF(D433&lt;$B$1,VLOOKUP(D433,[1]DI!$A$4:$B$15000,2,FALSE),0)</f>
        <v>0.13650000000000001</v>
      </c>
      <c r="F433" s="14">
        <f t="shared" ca="1" si="170"/>
        <v>1.00050788</v>
      </c>
      <c r="G433" s="14">
        <f ca="1">(TRUNC(PRODUCT($F$12:$F432),16))</f>
        <v>1.1381054365764001</v>
      </c>
      <c r="H433" s="14">
        <f t="shared" ca="1" si="171"/>
        <v>1.1091092146346</v>
      </c>
      <c r="I433" s="14">
        <f t="shared" ca="1" si="172"/>
        <v>1.0261437</v>
      </c>
      <c r="J433" s="13">
        <f t="shared" si="162"/>
        <v>2.5000000000000001E-2</v>
      </c>
      <c r="K433" s="29">
        <f t="shared" si="163"/>
        <v>44774</v>
      </c>
      <c r="L433" s="2">
        <f t="shared" si="164"/>
        <v>51</v>
      </c>
      <c r="M433" s="17">
        <f t="shared" si="165"/>
        <v>51</v>
      </c>
      <c r="N433" s="12">
        <f t="shared" si="154"/>
        <v>1.0050098220000001</v>
      </c>
      <c r="O433" s="12">
        <f t="shared" ca="1" si="155"/>
        <v>1.0312844969999999</v>
      </c>
      <c r="P433" s="17">
        <f t="shared" si="166"/>
        <v>0</v>
      </c>
      <c r="Q433" s="14">
        <f t="shared" ca="1" si="156"/>
        <v>31.284496990000001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44956</v>
      </c>
      <c r="V433" s="3"/>
      <c r="W433" s="3"/>
      <c r="X433" s="126">
        <f>[2]Plan1!$A503</f>
        <v>51612</v>
      </c>
      <c r="Y433" s="118" t="str">
        <f>[2]Plan1!$C503</f>
        <v>Tiradentes</v>
      </c>
      <c r="Z433" s="109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00">
        <f t="shared" si="159"/>
        <v>44848</v>
      </c>
      <c r="B434" s="101">
        <f t="shared" ca="1" si="169"/>
        <v>1031.9093760000001</v>
      </c>
      <c r="C434" s="7">
        <f t="shared" si="160"/>
        <v>1000</v>
      </c>
      <c r="D434" s="81">
        <f t="shared" si="161"/>
        <v>44845</v>
      </c>
      <c r="E434" s="13">
        <f ca="1">IF(D434&lt;$B$1,VLOOKUP(D434,[1]DI!$A$4:$B$15000,2,FALSE),0)</f>
        <v>0.13650000000000001</v>
      </c>
      <c r="F434" s="14">
        <f t="shared" ca="1" si="170"/>
        <v>1.00050788</v>
      </c>
      <c r="G434" s="14">
        <f ca="1">(TRUNC(PRODUCT($F$12:$F433),16))</f>
        <v>1.13868345756553</v>
      </c>
      <c r="H434" s="14">
        <f t="shared" ca="1" si="171"/>
        <v>1.1091092146346</v>
      </c>
      <c r="I434" s="14">
        <f t="shared" ca="1" si="172"/>
        <v>1.0266648599999999</v>
      </c>
      <c r="J434" s="13">
        <f t="shared" si="162"/>
        <v>2.5000000000000001E-2</v>
      </c>
      <c r="K434" s="29">
        <f t="shared" si="163"/>
        <v>44774</v>
      </c>
      <c r="L434" s="2">
        <f t="shared" si="164"/>
        <v>52</v>
      </c>
      <c r="M434" s="17">
        <f t="shared" si="165"/>
        <v>52</v>
      </c>
      <c r="N434" s="12">
        <f t="shared" si="154"/>
        <v>1.005108304</v>
      </c>
      <c r="O434" s="12">
        <f t="shared" ca="1" si="155"/>
        <v>1.031909376</v>
      </c>
      <c r="P434" s="17">
        <f t="shared" si="166"/>
        <v>0</v>
      </c>
      <c r="Q434" s="14">
        <f t="shared" ca="1" si="156"/>
        <v>31.909376000000002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44956</v>
      </c>
      <c r="V434" s="3"/>
      <c r="W434" s="3"/>
      <c r="X434" s="126">
        <f>[2]Plan1!$A504</f>
        <v>51622</v>
      </c>
      <c r="Y434" s="118" t="str">
        <f>[2]Plan1!$C504</f>
        <v>Dia do Trabalho</v>
      </c>
      <c r="Z434" s="109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00">
        <f t="shared" si="159"/>
        <v>44851</v>
      </c>
      <c r="B435" s="101">
        <f t="shared" ca="1" si="169"/>
        <v>1032.5346289900001</v>
      </c>
      <c r="C435" s="7">
        <f t="shared" si="160"/>
        <v>1000</v>
      </c>
      <c r="D435" s="81">
        <f t="shared" si="161"/>
        <v>44847</v>
      </c>
      <c r="E435" s="13">
        <f ca="1">IF(D435&lt;$B$1,VLOOKUP(D435,[1]DI!$A$4:$B$15000,2,FALSE),0)</f>
        <v>0.13650000000000001</v>
      </c>
      <c r="F435" s="14">
        <f t="shared" ca="1" si="170"/>
        <v>1.00050788</v>
      </c>
      <c r="G435" s="14">
        <f ca="1">(TRUNC(PRODUCT($F$12:$F434),16))</f>
        <v>1.13926177211996</v>
      </c>
      <c r="H435" s="14">
        <f t="shared" ca="1" si="171"/>
        <v>1.1091092146346</v>
      </c>
      <c r="I435" s="14">
        <f t="shared" ca="1" si="172"/>
        <v>1.02718628</v>
      </c>
      <c r="J435" s="13">
        <f t="shared" si="162"/>
        <v>2.5000000000000001E-2</v>
      </c>
      <c r="K435" s="29">
        <f t="shared" si="163"/>
        <v>44774</v>
      </c>
      <c r="L435" s="2">
        <f t="shared" si="164"/>
        <v>53</v>
      </c>
      <c r="M435" s="17">
        <f t="shared" si="165"/>
        <v>53</v>
      </c>
      <c r="N435" s="12">
        <f t="shared" si="154"/>
        <v>1.005206796</v>
      </c>
      <c r="O435" s="12">
        <f t="shared" ca="1" si="155"/>
        <v>1.0325346289999999</v>
      </c>
      <c r="P435" s="17">
        <f t="shared" si="166"/>
        <v>0</v>
      </c>
      <c r="Q435" s="14">
        <f t="shared" ca="1" si="156"/>
        <v>32.534628990000002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44956</v>
      </c>
      <c r="V435" s="3"/>
      <c r="W435" s="3"/>
      <c r="X435" s="126">
        <f>[2]Plan1!$A505</f>
        <v>51672</v>
      </c>
      <c r="Y435" s="118" t="str">
        <f>[2]Plan1!$C505</f>
        <v>Corpus Christi</v>
      </c>
      <c r="Z435" s="109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00">
        <f t="shared" si="159"/>
        <v>44852</v>
      </c>
      <c r="B436" s="101">
        <f t="shared" ca="1" si="169"/>
        <v>1033.160267</v>
      </c>
      <c r="C436" s="7">
        <f t="shared" si="160"/>
        <v>1000</v>
      </c>
      <c r="D436" s="81">
        <f t="shared" si="161"/>
        <v>44848</v>
      </c>
      <c r="E436" s="13">
        <f ca="1">IF(D436&lt;$B$1,VLOOKUP(D436,[1]DI!$A$4:$B$15000,2,FALSE),0)</f>
        <v>0.13650000000000001</v>
      </c>
      <c r="F436" s="14">
        <f t="shared" ca="1" si="170"/>
        <v>1.00050788</v>
      </c>
      <c r="G436" s="14">
        <f ca="1">(TRUNC(PRODUCT($F$12:$F435),16))</f>
        <v>1.13984038038878</v>
      </c>
      <c r="H436" s="14">
        <f t="shared" ca="1" si="171"/>
        <v>1.1091092146346</v>
      </c>
      <c r="I436" s="14">
        <f t="shared" ca="1" si="172"/>
        <v>1.02770797</v>
      </c>
      <c r="J436" s="13">
        <f t="shared" si="162"/>
        <v>2.5000000000000001E-2</v>
      </c>
      <c r="K436" s="29">
        <f t="shared" si="163"/>
        <v>44774</v>
      </c>
      <c r="L436" s="2">
        <f t="shared" si="164"/>
        <v>54</v>
      </c>
      <c r="M436" s="17">
        <f t="shared" si="165"/>
        <v>54</v>
      </c>
      <c r="N436" s="12">
        <f t="shared" si="154"/>
        <v>1.0053052979999999</v>
      </c>
      <c r="O436" s="12">
        <f t="shared" ca="1" si="155"/>
        <v>1.033160267</v>
      </c>
      <c r="P436" s="17">
        <f t="shared" si="166"/>
        <v>0</v>
      </c>
      <c r="Q436" s="14">
        <f t="shared" ca="1" si="156"/>
        <v>33.160266999999997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44956</v>
      </c>
      <c r="V436" s="3"/>
      <c r="W436" s="3"/>
      <c r="X436" s="126">
        <f>[2]Plan1!$A506</f>
        <v>51751</v>
      </c>
      <c r="Y436" s="118" t="str">
        <f>[2]Plan1!$C506</f>
        <v>Independência do Brasil</v>
      </c>
      <c r="Z436" s="109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00">
        <f t="shared" si="159"/>
        <v>44853</v>
      </c>
      <c r="B437" s="101">
        <f t="shared" ca="1" si="169"/>
        <v>1033.786278</v>
      </c>
      <c r="C437" s="7">
        <f t="shared" si="160"/>
        <v>1000</v>
      </c>
      <c r="D437" s="81">
        <f t="shared" si="161"/>
        <v>44851</v>
      </c>
      <c r="E437" s="13">
        <f ca="1">IF(D437&lt;$B$1,VLOOKUP(D437,[1]DI!$A$4:$B$15000,2,FALSE),0)</f>
        <v>0.13650000000000001</v>
      </c>
      <c r="F437" s="14">
        <f t="shared" ca="1" si="170"/>
        <v>1.00050788</v>
      </c>
      <c r="G437" s="14">
        <f ca="1">(TRUNC(PRODUCT($F$12:$F436),16))</f>
        <v>1.1404192825211701</v>
      </c>
      <c r="H437" s="14">
        <f t="shared" ca="1" si="171"/>
        <v>1.1091092146346</v>
      </c>
      <c r="I437" s="14">
        <f t="shared" ca="1" si="172"/>
        <v>1.02822992</v>
      </c>
      <c r="J437" s="13">
        <f t="shared" si="162"/>
        <v>2.5000000000000001E-2</v>
      </c>
      <c r="K437" s="29">
        <f t="shared" si="163"/>
        <v>44774</v>
      </c>
      <c r="L437" s="2">
        <f t="shared" si="164"/>
        <v>55</v>
      </c>
      <c r="M437" s="17">
        <f t="shared" si="165"/>
        <v>55</v>
      </c>
      <c r="N437" s="12">
        <f t="shared" si="154"/>
        <v>1.0054038089999999</v>
      </c>
      <c r="O437" s="12">
        <f t="shared" ca="1" si="155"/>
        <v>1.033786278</v>
      </c>
      <c r="P437" s="17">
        <f t="shared" si="166"/>
        <v>0</v>
      </c>
      <c r="Q437" s="14">
        <f t="shared" ca="1" si="156"/>
        <v>33.786278000000003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44956</v>
      </c>
      <c r="V437" s="3"/>
      <c r="W437" s="3"/>
      <c r="X437" s="126">
        <f>[2]Plan1!$A507</f>
        <v>51786</v>
      </c>
      <c r="Y437" s="118" t="str">
        <f>[2]Plan1!$C507</f>
        <v>Nossa Sr.a Aparecida - Padroeira do Brasil</v>
      </c>
      <c r="Z437" s="109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00">
        <f t="shared" si="159"/>
        <v>44854</v>
      </c>
      <c r="B438" s="101">
        <f t="shared" ca="1" si="169"/>
        <v>1034.41267399</v>
      </c>
      <c r="C438" s="7">
        <f t="shared" si="160"/>
        <v>1000</v>
      </c>
      <c r="D438" s="81">
        <f t="shared" si="161"/>
        <v>44852</v>
      </c>
      <c r="E438" s="13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1.14099847866638</v>
      </c>
      <c r="H438" s="14">
        <f t="shared" ca="1" si="171"/>
        <v>1.1091092146346</v>
      </c>
      <c r="I438" s="14">
        <f t="shared" ca="1" si="172"/>
        <v>1.0287521399999999</v>
      </c>
      <c r="J438" s="13">
        <f t="shared" si="162"/>
        <v>2.5000000000000001E-2</v>
      </c>
      <c r="K438" s="29">
        <f t="shared" si="163"/>
        <v>44774</v>
      </c>
      <c r="L438" s="2">
        <f t="shared" si="164"/>
        <v>56</v>
      </c>
      <c r="M438" s="17">
        <f t="shared" si="165"/>
        <v>56</v>
      </c>
      <c r="N438" s="12">
        <f t="shared" si="154"/>
        <v>1.0055023300000001</v>
      </c>
      <c r="O438" s="12">
        <f t="shared" ca="1" si="155"/>
        <v>1.0344126739999999</v>
      </c>
      <c r="P438" s="17">
        <f t="shared" si="166"/>
        <v>0</v>
      </c>
      <c r="Q438" s="14">
        <f t="shared" ca="1" si="156"/>
        <v>34.412673990000002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44956</v>
      </c>
      <c r="V438" s="3"/>
      <c r="W438" s="3"/>
      <c r="X438" s="126">
        <f>[2]Plan1!$A508</f>
        <v>51807</v>
      </c>
      <c r="Y438" s="118" t="str">
        <f>[2]Plan1!$C508</f>
        <v>Finados</v>
      </c>
      <c r="Z438" s="109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00">
        <f t="shared" si="159"/>
        <v>44855</v>
      </c>
      <c r="B439" s="101">
        <f t="shared" ca="1" si="169"/>
        <v>1035.0394429999999</v>
      </c>
      <c r="C439" s="7">
        <f t="shared" si="160"/>
        <v>1000</v>
      </c>
      <c r="D439" s="81">
        <f t="shared" si="161"/>
        <v>44853</v>
      </c>
      <c r="E439" s="13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1.14157796897372</v>
      </c>
      <c r="H439" s="14">
        <f t="shared" ca="1" si="171"/>
        <v>1.1091092146346</v>
      </c>
      <c r="I439" s="14">
        <f t="shared" ca="1" si="172"/>
        <v>1.02927462</v>
      </c>
      <c r="J439" s="13">
        <f t="shared" si="162"/>
        <v>2.5000000000000001E-2</v>
      </c>
      <c r="K439" s="29">
        <f t="shared" si="163"/>
        <v>44774</v>
      </c>
      <c r="L439" s="2">
        <f t="shared" si="164"/>
        <v>57</v>
      </c>
      <c r="M439" s="17">
        <f t="shared" si="165"/>
        <v>57</v>
      </c>
      <c r="N439" s="12">
        <f t="shared" si="154"/>
        <v>1.0056008599999999</v>
      </c>
      <c r="O439" s="12">
        <f t="shared" ca="1" si="155"/>
        <v>1.0350394430000001</v>
      </c>
      <c r="P439" s="17">
        <f t="shared" si="166"/>
        <v>0</v>
      </c>
      <c r="Q439" s="14">
        <f t="shared" ca="1" si="156"/>
        <v>35.039442999999999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44956</v>
      </c>
      <c r="V439" s="3"/>
      <c r="W439" s="3"/>
      <c r="X439" s="126">
        <f>[2]Plan1!$A509</f>
        <v>51820</v>
      </c>
      <c r="Y439" s="118" t="str">
        <f>[2]Plan1!$C509</f>
        <v>Proclamação da República</v>
      </c>
      <c r="Z439" s="109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00">
        <f t="shared" si="159"/>
        <v>44858</v>
      </c>
      <c r="B440" s="101">
        <f t="shared" ca="1" si="169"/>
        <v>1035.6665969999999</v>
      </c>
      <c r="C440" s="7">
        <f t="shared" si="160"/>
        <v>1000</v>
      </c>
      <c r="D440" s="81">
        <f t="shared" si="161"/>
        <v>44854</v>
      </c>
      <c r="E440" s="13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1.14215775359261</v>
      </c>
      <c r="H440" s="14">
        <f t="shared" ca="1" si="171"/>
        <v>1.1091092146346</v>
      </c>
      <c r="I440" s="14">
        <f t="shared" ca="1" si="172"/>
        <v>1.02979737</v>
      </c>
      <c r="J440" s="13">
        <f t="shared" si="162"/>
        <v>2.5000000000000001E-2</v>
      </c>
      <c r="K440" s="29">
        <f t="shared" si="163"/>
        <v>44774</v>
      </c>
      <c r="L440" s="2">
        <f t="shared" si="164"/>
        <v>58</v>
      </c>
      <c r="M440" s="17">
        <f t="shared" si="165"/>
        <v>58</v>
      </c>
      <c r="N440" s="12">
        <f t="shared" si="154"/>
        <v>1.0056993999999999</v>
      </c>
      <c r="O440" s="12">
        <f t="shared" ca="1" si="155"/>
        <v>1.0356665970000001</v>
      </c>
      <c r="P440" s="17">
        <f t="shared" si="166"/>
        <v>0</v>
      </c>
      <c r="Q440" s="14">
        <f t="shared" ca="1" si="156"/>
        <v>35.666597000000003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44956</v>
      </c>
      <c r="V440" s="3"/>
      <c r="W440" s="3"/>
      <c r="X440" s="126">
        <f>[2]Plan1!$A510</f>
        <v>51825</v>
      </c>
      <c r="Y440" s="118" t="str">
        <f>[2]Plan1!$C510</f>
        <v>Dia Nacional de Zumbi e da Consciência Negra</v>
      </c>
      <c r="Z440" s="109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00">
        <f t="shared" si="159"/>
        <v>44859</v>
      </c>
      <c r="B441" s="101">
        <f t="shared" ca="1" si="169"/>
        <v>1036.294126</v>
      </c>
      <c r="C441" s="7">
        <f t="shared" si="160"/>
        <v>1000</v>
      </c>
      <c r="D441" s="81">
        <f t="shared" si="161"/>
        <v>44855</v>
      </c>
      <c r="E441" s="13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1.1427378326725</v>
      </c>
      <c r="H441" s="14">
        <f t="shared" ca="1" si="171"/>
        <v>1.1091092146346</v>
      </c>
      <c r="I441" s="14">
        <f t="shared" ca="1" si="172"/>
        <v>1.03032038</v>
      </c>
      <c r="J441" s="13">
        <f t="shared" si="162"/>
        <v>2.5000000000000001E-2</v>
      </c>
      <c r="K441" s="29">
        <f t="shared" si="163"/>
        <v>44774</v>
      </c>
      <c r="L441" s="2">
        <f t="shared" si="164"/>
        <v>59</v>
      </c>
      <c r="M441" s="17">
        <f t="shared" si="165"/>
        <v>59</v>
      </c>
      <c r="N441" s="12">
        <f t="shared" si="154"/>
        <v>1.0057979500000001</v>
      </c>
      <c r="O441" s="12">
        <f t="shared" ca="1" si="155"/>
        <v>1.036294126</v>
      </c>
      <c r="P441" s="17">
        <f t="shared" si="166"/>
        <v>0</v>
      </c>
      <c r="Q441" s="14">
        <f t="shared" ca="1" si="156"/>
        <v>36.294125999999999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44956</v>
      </c>
      <c r="V441" s="3"/>
      <c r="W441" s="3"/>
      <c r="X441" s="126">
        <f>[2]Plan1!$A511</f>
        <v>51860</v>
      </c>
      <c r="Y441" s="118" t="str">
        <f>[2]Plan1!$C511</f>
        <v>Natal</v>
      </c>
      <c r="Z441" s="109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00">
        <f t="shared" si="159"/>
        <v>44860</v>
      </c>
      <c r="B442" s="101">
        <f t="shared" ca="1" si="169"/>
        <v>1036.9220399999999</v>
      </c>
      <c r="C442" s="7">
        <f t="shared" si="160"/>
        <v>1000</v>
      </c>
      <c r="D442" s="81">
        <f t="shared" si="161"/>
        <v>44858</v>
      </c>
      <c r="E442" s="13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1.1433182063629601</v>
      </c>
      <c r="H442" s="14">
        <f t="shared" ca="1" si="171"/>
        <v>1.1091092146346</v>
      </c>
      <c r="I442" s="14">
        <f t="shared" ca="1" si="172"/>
        <v>1.0308436599999999</v>
      </c>
      <c r="J442" s="13">
        <f t="shared" si="162"/>
        <v>2.5000000000000001E-2</v>
      </c>
      <c r="K442" s="29">
        <f t="shared" si="163"/>
        <v>44774</v>
      </c>
      <c r="L442" s="2">
        <f t="shared" si="164"/>
        <v>60</v>
      </c>
      <c r="M442" s="17">
        <f t="shared" si="165"/>
        <v>60</v>
      </c>
      <c r="N442" s="12">
        <f t="shared" si="154"/>
        <v>1.0058965099999999</v>
      </c>
      <c r="O442" s="12">
        <f t="shared" ca="1" si="155"/>
        <v>1.0369220400000001</v>
      </c>
      <c r="P442" s="17">
        <f t="shared" si="166"/>
        <v>0</v>
      </c>
      <c r="Q442" s="14">
        <f t="shared" ca="1" si="156"/>
        <v>36.922040000000003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44956</v>
      </c>
      <c r="V442" s="3"/>
      <c r="W442" s="3"/>
      <c r="X442" s="126">
        <f>[2]Plan1!$A512</f>
        <v>51867</v>
      </c>
      <c r="Y442" s="118" t="str">
        <f>[2]Plan1!$C512</f>
        <v>Confraternização Universal</v>
      </c>
      <c r="Z442" s="109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00">
        <f t="shared" si="159"/>
        <v>44861</v>
      </c>
      <c r="B443" s="101">
        <f t="shared" ca="1" si="169"/>
        <v>1037.550338</v>
      </c>
      <c r="C443" s="7">
        <f t="shared" si="160"/>
        <v>1000</v>
      </c>
      <c r="D443" s="81">
        <f t="shared" si="161"/>
        <v>44859</v>
      </c>
      <c r="E443" s="13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1.1438988748136101</v>
      </c>
      <c r="H443" s="14">
        <f t="shared" ca="1" si="171"/>
        <v>1.1091092146346</v>
      </c>
      <c r="I443" s="14">
        <f t="shared" ca="1" si="172"/>
        <v>1.03136721</v>
      </c>
      <c r="J443" s="13">
        <f t="shared" si="162"/>
        <v>2.5000000000000001E-2</v>
      </c>
      <c r="K443" s="29">
        <f t="shared" si="163"/>
        <v>44774</v>
      </c>
      <c r="L443" s="2">
        <f t="shared" si="164"/>
        <v>61</v>
      </c>
      <c r="M443" s="17">
        <f t="shared" si="165"/>
        <v>61</v>
      </c>
      <c r="N443" s="12">
        <f t="shared" si="154"/>
        <v>1.0059950790000001</v>
      </c>
      <c r="O443" s="12">
        <f t="shared" ca="1" si="155"/>
        <v>1.037550338</v>
      </c>
      <c r="P443" s="17">
        <f t="shared" si="166"/>
        <v>0</v>
      </c>
      <c r="Q443" s="14">
        <f t="shared" ca="1" si="156"/>
        <v>37.550338000000004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44956</v>
      </c>
      <c r="V443" s="3"/>
      <c r="W443" s="3"/>
      <c r="X443" s="126">
        <f>[2]Plan1!$A513</f>
        <v>51914</v>
      </c>
      <c r="Y443" s="118" t="str">
        <f>[2]Plan1!$C513</f>
        <v>Carnaval</v>
      </c>
      <c r="Z443" s="109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00">
        <f t="shared" si="159"/>
        <v>44862</v>
      </c>
      <c r="B444" s="101">
        <f t="shared" ca="1" si="169"/>
        <v>1038.1790109999999</v>
      </c>
      <c r="C444" s="7">
        <f t="shared" si="160"/>
        <v>1000</v>
      </c>
      <c r="D444" s="81">
        <f t="shared" si="161"/>
        <v>44860</v>
      </c>
      <c r="E444" s="13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1.1444798381741501</v>
      </c>
      <c r="H444" s="14">
        <f t="shared" ca="1" si="171"/>
        <v>1.1091092146346</v>
      </c>
      <c r="I444" s="14">
        <f t="shared" ca="1" si="172"/>
        <v>1.03189102</v>
      </c>
      <c r="J444" s="13">
        <f t="shared" si="162"/>
        <v>2.5000000000000001E-2</v>
      </c>
      <c r="K444" s="29">
        <f t="shared" si="163"/>
        <v>44774</v>
      </c>
      <c r="L444" s="2">
        <f t="shared" si="164"/>
        <v>62</v>
      </c>
      <c r="M444" s="17">
        <f t="shared" si="165"/>
        <v>62</v>
      </c>
      <c r="N444" s="12">
        <f t="shared" si="154"/>
        <v>1.0060936579999999</v>
      </c>
      <c r="O444" s="12">
        <f t="shared" ca="1" si="155"/>
        <v>1.038179011</v>
      </c>
      <c r="P444" s="17">
        <f t="shared" si="166"/>
        <v>0</v>
      </c>
      <c r="Q444" s="14">
        <f t="shared" ca="1" si="156"/>
        <v>38.179011000000003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44956</v>
      </c>
      <c r="V444" s="3"/>
      <c r="W444" s="3"/>
      <c r="X444" s="126">
        <f>[2]Plan1!$A514</f>
        <v>51915</v>
      </c>
      <c r="Y444" s="118" t="str">
        <f>[2]Plan1!$C514</f>
        <v>Carnaval</v>
      </c>
      <c r="Z444" s="109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00">
        <f t="shared" si="159"/>
        <v>44865</v>
      </c>
      <c r="B445" s="101">
        <f t="shared" ca="1" si="169"/>
        <v>1038.808068</v>
      </c>
      <c r="C445" s="7">
        <f t="shared" si="160"/>
        <v>1000</v>
      </c>
      <c r="D445" s="81">
        <f t="shared" si="161"/>
        <v>44861</v>
      </c>
      <c r="E445" s="13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1.14506109659436</v>
      </c>
      <c r="H445" s="14">
        <f t="shared" ca="1" si="171"/>
        <v>1.1091092146346</v>
      </c>
      <c r="I445" s="14">
        <f t="shared" ca="1" si="172"/>
        <v>1.0324150999999999</v>
      </c>
      <c r="J445" s="13">
        <f t="shared" si="162"/>
        <v>2.5000000000000001E-2</v>
      </c>
      <c r="K445" s="29">
        <f t="shared" si="163"/>
        <v>44774</v>
      </c>
      <c r="L445" s="2">
        <f t="shared" si="164"/>
        <v>63</v>
      </c>
      <c r="M445" s="17">
        <f t="shared" si="165"/>
        <v>63</v>
      </c>
      <c r="N445" s="12">
        <f t="shared" si="154"/>
        <v>1.0061922459999999</v>
      </c>
      <c r="O445" s="12">
        <f t="shared" ca="1" si="155"/>
        <v>1.038808068</v>
      </c>
      <c r="P445" s="17">
        <f t="shared" si="166"/>
        <v>0</v>
      </c>
      <c r="Q445" s="14">
        <f t="shared" ca="1" si="156"/>
        <v>38.808067999999999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44956</v>
      </c>
      <c r="V445" s="3"/>
      <c r="W445" s="3"/>
      <c r="X445" s="126">
        <f>[2]Plan1!$A515</f>
        <v>51960</v>
      </c>
      <c r="Y445" s="118" t="str">
        <f>[2]Plan1!$C515</f>
        <v>Paixão de Cristo</v>
      </c>
      <c r="Z445" s="109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00">
        <f t="shared" si="159"/>
        <v>44866</v>
      </c>
      <c r="B446" s="101">
        <f t="shared" ca="1" si="169"/>
        <v>1039.4375009999999</v>
      </c>
      <c r="C446" s="7">
        <f t="shared" si="160"/>
        <v>1000</v>
      </c>
      <c r="D446" s="81">
        <f t="shared" si="161"/>
        <v>44862</v>
      </c>
      <c r="E446" s="13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1.1456426502240999</v>
      </c>
      <c r="H446" s="14">
        <f t="shared" ca="1" si="171"/>
        <v>1.1091092146346</v>
      </c>
      <c r="I446" s="14">
        <f t="shared" ca="1" si="172"/>
        <v>1.03293944</v>
      </c>
      <c r="J446" s="13">
        <f t="shared" si="162"/>
        <v>2.5000000000000001E-2</v>
      </c>
      <c r="K446" s="29">
        <f t="shared" si="163"/>
        <v>44774</v>
      </c>
      <c r="L446" s="2">
        <f t="shared" si="164"/>
        <v>64</v>
      </c>
      <c r="M446" s="17">
        <f t="shared" si="165"/>
        <v>64</v>
      </c>
      <c r="N446" s="12">
        <f t="shared" si="154"/>
        <v>1.006290844</v>
      </c>
      <c r="O446" s="12">
        <f t="shared" ca="1" si="155"/>
        <v>1.0394375010000001</v>
      </c>
      <c r="P446" s="17">
        <f t="shared" si="166"/>
        <v>0</v>
      </c>
      <c r="Q446" s="14">
        <f t="shared" ca="1" si="156"/>
        <v>39.437500999999997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44956</v>
      </c>
      <c r="V446" s="3"/>
      <c r="W446" s="3"/>
      <c r="X446" s="126">
        <f>[2]Plan1!$A516</f>
        <v>51977</v>
      </c>
      <c r="Y446" s="118" t="str">
        <f>[2]Plan1!$C516</f>
        <v>Tiradentes</v>
      </c>
      <c r="Z446" s="109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00">
        <f t="shared" si="159"/>
        <v>44868</v>
      </c>
      <c r="B447" s="101">
        <f t="shared" ca="1" si="169"/>
        <v>1040.067319</v>
      </c>
      <c r="C447" s="7">
        <f t="shared" si="160"/>
        <v>1000</v>
      </c>
      <c r="D447" s="81">
        <f t="shared" si="161"/>
        <v>44865</v>
      </c>
      <c r="E447" s="13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1.1462244992132899</v>
      </c>
      <c r="H447" s="14">
        <f t="shared" ca="1" si="171"/>
        <v>1.1091092146346</v>
      </c>
      <c r="I447" s="14">
        <f t="shared" ca="1" si="172"/>
        <v>1.0334640500000001</v>
      </c>
      <c r="J447" s="13">
        <f t="shared" si="162"/>
        <v>2.5000000000000001E-2</v>
      </c>
      <c r="K447" s="29">
        <f t="shared" si="163"/>
        <v>44774</v>
      </c>
      <c r="L447" s="2">
        <f t="shared" si="164"/>
        <v>65</v>
      </c>
      <c r="M447" s="17">
        <f t="shared" si="165"/>
        <v>65</v>
      </c>
      <c r="N447" s="12">
        <f t="shared" si="154"/>
        <v>1.0063894520000001</v>
      </c>
      <c r="O447" s="12">
        <f t="shared" ca="1" si="155"/>
        <v>1.040067319</v>
      </c>
      <c r="P447" s="17">
        <f t="shared" si="166"/>
        <v>0</v>
      </c>
      <c r="Q447" s="14">
        <f t="shared" ca="1" si="156"/>
        <v>40.067318999999998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44956</v>
      </c>
      <c r="V447" s="3"/>
      <c r="W447" s="3"/>
      <c r="X447" s="126">
        <f>[2]Plan1!$A517</f>
        <v>51987</v>
      </c>
      <c r="Y447" s="118" t="str">
        <f>[2]Plan1!$C517</f>
        <v>Dia do Trabalho</v>
      </c>
      <c r="Z447" s="109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00">
        <f t="shared" si="159"/>
        <v>44869</v>
      </c>
      <c r="B448" s="101">
        <f t="shared" ca="1" si="169"/>
        <v>1040.6975119900001</v>
      </c>
      <c r="C448" s="7">
        <f t="shared" si="160"/>
        <v>1000</v>
      </c>
      <c r="D448" s="81">
        <f t="shared" si="161"/>
        <v>44866</v>
      </c>
      <c r="E448" s="13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1.14680664371195</v>
      </c>
      <c r="H448" s="14">
        <f t="shared" ca="1" si="171"/>
        <v>1.1091092146346</v>
      </c>
      <c r="I448" s="14">
        <f t="shared" ca="1" si="172"/>
        <v>1.0339889200000001</v>
      </c>
      <c r="J448" s="13">
        <f t="shared" si="162"/>
        <v>2.5000000000000001E-2</v>
      </c>
      <c r="K448" s="29">
        <f t="shared" si="163"/>
        <v>44774</v>
      </c>
      <c r="L448" s="2">
        <f t="shared" si="164"/>
        <v>66</v>
      </c>
      <c r="M448" s="17">
        <f t="shared" si="165"/>
        <v>66</v>
      </c>
      <c r="N448" s="12">
        <f t="shared" si="154"/>
        <v>1.0064880700000001</v>
      </c>
      <c r="O448" s="12">
        <f t="shared" ca="1" si="155"/>
        <v>1.0406975119999999</v>
      </c>
      <c r="P448" s="17">
        <f t="shared" si="166"/>
        <v>0</v>
      </c>
      <c r="Q448" s="14">
        <f t="shared" ca="1" si="156"/>
        <v>40.697511990000002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44956</v>
      </c>
      <c r="V448" s="3"/>
      <c r="W448" s="3"/>
      <c r="X448" s="126">
        <f>[2]Plan1!$A518</f>
        <v>52022</v>
      </c>
      <c r="Y448" s="118" t="str">
        <f>[2]Plan1!$C518</f>
        <v>Corpus Christi</v>
      </c>
      <c r="Z448" s="109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00">
        <f t="shared" si="159"/>
        <v>44872</v>
      </c>
      <c r="B449" s="101">
        <f t="shared" ca="1" si="169"/>
        <v>1041.3281009899999</v>
      </c>
      <c r="C449" s="7">
        <f t="shared" si="160"/>
        <v>1000</v>
      </c>
      <c r="D449" s="81">
        <f t="shared" si="161"/>
        <v>44868</v>
      </c>
      <c r="E449" s="13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1.1473890838701599</v>
      </c>
      <c r="H449" s="14">
        <f t="shared" ca="1" si="171"/>
        <v>1.1091092146346</v>
      </c>
      <c r="I449" s="14">
        <f t="shared" ca="1" si="172"/>
        <v>1.03451407</v>
      </c>
      <c r="J449" s="13">
        <f t="shared" si="162"/>
        <v>2.5000000000000001E-2</v>
      </c>
      <c r="K449" s="29">
        <f t="shared" si="163"/>
        <v>44774</v>
      </c>
      <c r="L449" s="2">
        <f t="shared" si="164"/>
        <v>67</v>
      </c>
      <c r="M449" s="17">
        <f t="shared" si="165"/>
        <v>67</v>
      </c>
      <c r="N449" s="12">
        <f t="shared" si="154"/>
        <v>1.0065866969999999</v>
      </c>
      <c r="O449" s="12">
        <f t="shared" ca="1" si="155"/>
        <v>1.041328101</v>
      </c>
      <c r="P449" s="17">
        <f t="shared" si="166"/>
        <v>0</v>
      </c>
      <c r="Q449" s="14">
        <f t="shared" ca="1" si="156"/>
        <v>41.328100990000003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44956</v>
      </c>
      <c r="V449" s="3"/>
      <c r="W449" s="3"/>
      <c r="X449" s="126">
        <f>[2]Plan1!$A519</f>
        <v>52116</v>
      </c>
      <c r="Y449" s="118" t="str">
        <f>[2]Plan1!$C519</f>
        <v>Independência do Brasil</v>
      </c>
      <c r="Z449" s="109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00">
        <f t="shared" si="159"/>
        <v>44873</v>
      </c>
      <c r="B450" s="101">
        <f t="shared" ca="1" si="169"/>
        <v>1041.9590649900001</v>
      </c>
      <c r="C450" s="7">
        <f t="shared" si="160"/>
        <v>1000</v>
      </c>
      <c r="D450" s="81">
        <f t="shared" si="161"/>
        <v>44869</v>
      </c>
      <c r="E450" s="13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1.1479718198380799</v>
      </c>
      <c r="H450" s="14">
        <f t="shared" ca="1" si="171"/>
        <v>1.1091092146346</v>
      </c>
      <c r="I450" s="14">
        <f t="shared" ca="1" si="172"/>
        <v>1.03503948</v>
      </c>
      <c r="J450" s="13">
        <f t="shared" si="162"/>
        <v>2.5000000000000001E-2</v>
      </c>
      <c r="K450" s="29">
        <f t="shared" si="163"/>
        <v>44774</v>
      </c>
      <c r="L450" s="2">
        <f t="shared" si="164"/>
        <v>68</v>
      </c>
      <c r="M450" s="17">
        <f t="shared" si="165"/>
        <v>68</v>
      </c>
      <c r="N450" s="12">
        <f t="shared" si="154"/>
        <v>1.0066853339999999</v>
      </c>
      <c r="O450" s="12">
        <f t="shared" ca="1" si="155"/>
        <v>1.0419590649999999</v>
      </c>
      <c r="P450" s="17">
        <f t="shared" si="166"/>
        <v>0</v>
      </c>
      <c r="Q450" s="14">
        <f t="shared" ca="1" si="156"/>
        <v>41.959064990000002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44956</v>
      </c>
      <c r="V450" s="3"/>
      <c r="W450" s="3"/>
      <c r="X450" s="126">
        <f>[2]Plan1!$A520</f>
        <v>52151</v>
      </c>
      <c r="Y450" s="118" t="str">
        <f>[2]Plan1!$C520</f>
        <v>Nossa Sr.a Aparecida - Padroeira do Brasil</v>
      </c>
      <c r="Z450" s="109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00">
        <f t="shared" si="159"/>
        <v>44874</v>
      </c>
      <c r="B451" s="101">
        <f t="shared" ca="1" si="169"/>
        <v>1042.59040299</v>
      </c>
      <c r="C451" s="7">
        <f t="shared" si="160"/>
        <v>1000</v>
      </c>
      <c r="D451" s="81">
        <f t="shared" si="161"/>
        <v>44872</v>
      </c>
      <c r="E451" s="13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1.1485548517659401</v>
      </c>
      <c r="H451" s="14">
        <f t="shared" ca="1" si="171"/>
        <v>1.1091092146346</v>
      </c>
      <c r="I451" s="14">
        <f t="shared" ca="1" si="172"/>
        <v>1.03556515</v>
      </c>
      <c r="J451" s="13">
        <f t="shared" si="162"/>
        <v>2.5000000000000001E-2</v>
      </c>
      <c r="K451" s="29">
        <f t="shared" si="163"/>
        <v>44774</v>
      </c>
      <c r="L451" s="2">
        <f t="shared" si="164"/>
        <v>69</v>
      </c>
      <c r="M451" s="17">
        <f t="shared" si="165"/>
        <v>69</v>
      </c>
      <c r="N451" s="12">
        <f t="shared" si="154"/>
        <v>1.00678398</v>
      </c>
      <c r="O451" s="12">
        <f t="shared" ca="1" si="155"/>
        <v>1.0425904029999999</v>
      </c>
      <c r="P451" s="17">
        <f t="shared" si="166"/>
        <v>0</v>
      </c>
      <c r="Q451" s="14">
        <f t="shared" ca="1" si="156"/>
        <v>42.590402990000001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44956</v>
      </c>
      <c r="V451" s="3"/>
      <c r="W451" s="3"/>
      <c r="X451" s="126">
        <f>[2]Plan1!$A521</f>
        <v>52172</v>
      </c>
      <c r="Y451" s="118" t="str">
        <f>[2]Plan1!$C521</f>
        <v>Finados</v>
      </c>
      <c r="Z451" s="109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00">
        <f t="shared" si="159"/>
        <v>44875</v>
      </c>
      <c r="B452" s="101">
        <f t="shared" ca="1" si="169"/>
        <v>1043.2221279999999</v>
      </c>
      <c r="C452" s="7">
        <f t="shared" si="160"/>
        <v>1000</v>
      </c>
      <c r="D452" s="81">
        <f t="shared" si="161"/>
        <v>44873</v>
      </c>
      <c r="E452" s="13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1.1491381798040501</v>
      </c>
      <c r="H452" s="14">
        <f t="shared" ca="1" si="171"/>
        <v>1.1091092146346</v>
      </c>
      <c r="I452" s="14">
        <f t="shared" ca="1" si="172"/>
        <v>1.03609109</v>
      </c>
      <c r="J452" s="13">
        <f t="shared" si="162"/>
        <v>2.5000000000000001E-2</v>
      </c>
      <c r="K452" s="29">
        <f t="shared" si="163"/>
        <v>44774</v>
      </c>
      <c r="L452" s="2">
        <f t="shared" si="164"/>
        <v>70</v>
      </c>
      <c r="M452" s="17">
        <f t="shared" si="165"/>
        <v>70</v>
      </c>
      <c r="N452" s="12">
        <f t="shared" si="154"/>
        <v>1.0068826360000001</v>
      </c>
      <c r="O452" s="12">
        <f t="shared" ca="1" si="155"/>
        <v>1.043222128</v>
      </c>
      <c r="P452" s="17">
        <f t="shared" si="166"/>
        <v>0</v>
      </c>
      <c r="Q452" s="14">
        <f t="shared" ca="1" si="156"/>
        <v>43.222127999999998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44956</v>
      </c>
      <c r="V452" s="3"/>
      <c r="W452" s="3"/>
      <c r="X452" s="126">
        <f>[2]Plan1!$A522</f>
        <v>52185</v>
      </c>
      <c r="Y452" s="118" t="str">
        <f>[2]Plan1!$C522</f>
        <v>Proclamação da República</v>
      </c>
      <c r="Z452" s="109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00">
        <f t="shared" si="159"/>
        <v>44876</v>
      </c>
      <c r="B453" s="101">
        <f t="shared" ca="1" si="169"/>
        <v>1043.8542379999999</v>
      </c>
      <c r="C453" s="7">
        <f t="shared" si="160"/>
        <v>1000</v>
      </c>
      <c r="D453" s="81">
        <f t="shared" si="161"/>
        <v>44874</v>
      </c>
      <c r="E453" s="13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1.1497218041028101</v>
      </c>
      <c r="H453" s="14">
        <f t="shared" ca="1" si="171"/>
        <v>1.1091092146346</v>
      </c>
      <c r="I453" s="14">
        <f t="shared" ca="1" si="172"/>
        <v>1.0366173000000001</v>
      </c>
      <c r="J453" s="13">
        <f t="shared" si="162"/>
        <v>2.5000000000000001E-2</v>
      </c>
      <c r="K453" s="29">
        <f t="shared" si="163"/>
        <v>44774</v>
      </c>
      <c r="L453" s="2">
        <f t="shared" si="164"/>
        <v>71</v>
      </c>
      <c r="M453" s="17">
        <f t="shared" si="165"/>
        <v>71</v>
      </c>
      <c r="N453" s="12">
        <f t="shared" si="154"/>
        <v>1.006981302</v>
      </c>
      <c r="O453" s="12">
        <f t="shared" ca="1" si="155"/>
        <v>1.043854238</v>
      </c>
      <c r="P453" s="17">
        <f t="shared" si="166"/>
        <v>0</v>
      </c>
      <c r="Q453" s="14">
        <f t="shared" ca="1" si="156"/>
        <v>43.854238000000002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44956</v>
      </c>
      <c r="V453" s="3"/>
      <c r="W453" s="3"/>
      <c r="X453" s="126">
        <f>[2]Plan1!$A523</f>
        <v>52190</v>
      </c>
      <c r="Y453" s="118" t="str">
        <f>[2]Plan1!$C523</f>
        <v>Dia Nacional de Zumbi e da Consciência Negra</v>
      </c>
      <c r="Z453" s="109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00">
        <f t="shared" si="159"/>
        <v>44879</v>
      </c>
      <c r="B454" s="101">
        <f t="shared" ca="1" si="169"/>
        <v>1044.486735</v>
      </c>
      <c r="C454" s="7">
        <f t="shared" si="160"/>
        <v>1000</v>
      </c>
      <c r="D454" s="81">
        <f t="shared" si="161"/>
        <v>44875</v>
      </c>
      <c r="E454" s="13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1.15030572481268</v>
      </c>
      <c r="H454" s="14">
        <f t="shared" ca="1" si="171"/>
        <v>1.1091092146346</v>
      </c>
      <c r="I454" s="14">
        <f t="shared" ca="1" si="172"/>
        <v>1.0371437800000001</v>
      </c>
      <c r="J454" s="13">
        <f t="shared" si="162"/>
        <v>2.5000000000000001E-2</v>
      </c>
      <c r="K454" s="29">
        <f t="shared" si="163"/>
        <v>44774</v>
      </c>
      <c r="L454" s="2">
        <f t="shared" si="164"/>
        <v>72</v>
      </c>
      <c r="M454" s="17">
        <f t="shared" si="165"/>
        <v>72</v>
      </c>
      <c r="N454" s="12">
        <f t="shared" si="154"/>
        <v>1.0070799779999999</v>
      </c>
      <c r="O454" s="12">
        <f t="shared" ca="1" si="155"/>
        <v>1.044486735</v>
      </c>
      <c r="P454" s="17">
        <f t="shared" si="166"/>
        <v>0</v>
      </c>
      <c r="Q454" s="14">
        <f t="shared" ca="1" si="156"/>
        <v>44.486735000000003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44956</v>
      </c>
      <c r="V454" s="3"/>
      <c r="W454" s="3"/>
      <c r="X454" s="126">
        <f>[2]Plan1!$A524</f>
        <v>52225</v>
      </c>
      <c r="Y454" s="118" t="str">
        <f>[2]Plan1!$C524</f>
        <v>Natal</v>
      </c>
      <c r="Z454" s="109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00">
        <f t="shared" si="159"/>
        <v>44881</v>
      </c>
      <c r="B455" s="101">
        <f t="shared" ca="1" si="169"/>
        <v>1045.1196169899999</v>
      </c>
      <c r="C455" s="7">
        <f t="shared" si="160"/>
        <v>1000</v>
      </c>
      <c r="D455" s="81">
        <f t="shared" si="161"/>
        <v>44876</v>
      </c>
      <c r="E455" s="13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1.1508899420842</v>
      </c>
      <c r="H455" s="14">
        <f t="shared" ca="1" si="171"/>
        <v>1.1091092146346</v>
      </c>
      <c r="I455" s="14">
        <f t="shared" ca="1" si="172"/>
        <v>1.03767053</v>
      </c>
      <c r="J455" s="13">
        <f t="shared" si="162"/>
        <v>2.5000000000000001E-2</v>
      </c>
      <c r="K455" s="29">
        <f t="shared" si="163"/>
        <v>44774</v>
      </c>
      <c r="L455" s="2">
        <f t="shared" si="164"/>
        <v>73</v>
      </c>
      <c r="M455" s="17">
        <f t="shared" si="165"/>
        <v>73</v>
      </c>
      <c r="N455" s="12">
        <f t="shared" si="154"/>
        <v>1.0071786629999999</v>
      </c>
      <c r="O455" s="12">
        <f t="shared" ca="1" si="155"/>
        <v>1.0451196169999999</v>
      </c>
      <c r="P455" s="17">
        <f t="shared" si="166"/>
        <v>0</v>
      </c>
      <c r="Q455" s="14">
        <f t="shared" ca="1" si="156"/>
        <v>45.119616989999997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44956</v>
      </c>
      <c r="V455" s="3"/>
      <c r="W455" s="3"/>
      <c r="X455" s="126">
        <f>[2]Plan1!$A525</f>
        <v>52232</v>
      </c>
      <c r="Y455" s="118" t="str">
        <f>[2]Plan1!$C525</f>
        <v>Confraternização Universal</v>
      </c>
      <c r="Z455" s="109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00">
        <f t="shared" si="159"/>
        <v>44882</v>
      </c>
      <c r="B456" s="101">
        <f t="shared" ca="1" si="169"/>
        <v>1045.7528739899999</v>
      </c>
      <c r="C456" s="7">
        <f t="shared" si="160"/>
        <v>1000</v>
      </c>
      <c r="D456" s="81">
        <f t="shared" si="161"/>
        <v>44879</v>
      </c>
      <c r="E456" s="13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1.1514744560679799</v>
      </c>
      <c r="H456" s="14">
        <f t="shared" ca="1" si="171"/>
        <v>1.1091092146346</v>
      </c>
      <c r="I456" s="14">
        <f t="shared" ca="1" si="172"/>
        <v>1.0381975400000001</v>
      </c>
      <c r="J456" s="13">
        <f t="shared" si="162"/>
        <v>2.5000000000000001E-2</v>
      </c>
      <c r="K456" s="29">
        <f t="shared" si="163"/>
        <v>44774</v>
      </c>
      <c r="L456" s="2">
        <f t="shared" si="164"/>
        <v>74</v>
      </c>
      <c r="M456" s="17">
        <f t="shared" si="165"/>
        <v>74</v>
      </c>
      <c r="N456" s="12">
        <f t="shared" si="154"/>
        <v>1.007277357</v>
      </c>
      <c r="O456" s="12">
        <f t="shared" ca="1" si="155"/>
        <v>1.0457528739999999</v>
      </c>
      <c r="P456" s="17">
        <f t="shared" si="166"/>
        <v>0</v>
      </c>
      <c r="Q456" s="14">
        <f t="shared" ca="1" si="156"/>
        <v>45.752873989999998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44956</v>
      </c>
      <c r="V456" s="3"/>
      <c r="W456" s="3"/>
      <c r="X456" s="126">
        <f>[2]Plan1!$A526</f>
        <v>52271</v>
      </c>
      <c r="Y456" s="118" t="str">
        <f>[2]Plan1!$C526</f>
        <v>Carnaval</v>
      </c>
      <c r="Z456" s="109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00">
        <f t="shared" si="159"/>
        <v>44883</v>
      </c>
      <c r="B457" s="101">
        <f t="shared" ca="1" si="169"/>
        <v>1046.38651899</v>
      </c>
      <c r="C457" s="7">
        <f t="shared" si="160"/>
        <v>1000</v>
      </c>
      <c r="D457" s="81">
        <f t="shared" si="161"/>
        <v>44881</v>
      </c>
      <c r="E457" s="13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1.15205926691473</v>
      </c>
      <c r="H457" s="14">
        <f t="shared" ca="1" si="171"/>
        <v>1.1091092146346</v>
      </c>
      <c r="I457" s="14">
        <f t="shared" ca="1" si="172"/>
        <v>1.0387248200000001</v>
      </c>
      <c r="J457" s="13">
        <f t="shared" si="162"/>
        <v>2.5000000000000001E-2</v>
      </c>
      <c r="K457" s="29">
        <f t="shared" si="163"/>
        <v>44774</v>
      </c>
      <c r="L457" s="2">
        <f t="shared" si="164"/>
        <v>75</v>
      </c>
      <c r="M457" s="17">
        <f t="shared" si="165"/>
        <v>75</v>
      </c>
      <c r="N457" s="12">
        <f t="shared" si="154"/>
        <v>1.0073760620000001</v>
      </c>
      <c r="O457" s="12">
        <f t="shared" ca="1" si="155"/>
        <v>1.0463865189999999</v>
      </c>
      <c r="P457" s="17">
        <f t="shared" si="166"/>
        <v>0</v>
      </c>
      <c r="Q457" s="14">
        <f t="shared" ca="1" si="156"/>
        <v>46.386518989999999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44956</v>
      </c>
      <c r="V457" s="3"/>
      <c r="W457" s="3"/>
      <c r="X457" s="126">
        <f>[2]Plan1!$A527</f>
        <v>52272</v>
      </c>
      <c r="Y457" s="118" t="str">
        <f>[2]Plan1!$C527</f>
        <v>Carnaval</v>
      </c>
      <c r="Z457" s="109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00">
        <f t="shared" si="159"/>
        <v>44886</v>
      </c>
      <c r="B458" s="101">
        <f t="shared" ca="1" si="169"/>
        <v>1047.0205490000001</v>
      </c>
      <c r="C458" s="7">
        <f t="shared" si="160"/>
        <v>1000</v>
      </c>
      <c r="D458" s="81">
        <f t="shared" si="161"/>
        <v>44882</v>
      </c>
      <c r="E458" s="13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1.15264437477521</v>
      </c>
      <c r="H458" s="14">
        <f t="shared" ca="1" si="171"/>
        <v>1.1091092146346</v>
      </c>
      <c r="I458" s="14">
        <f t="shared" ca="1" si="172"/>
        <v>1.03925237</v>
      </c>
      <c r="J458" s="13">
        <f t="shared" si="162"/>
        <v>2.5000000000000001E-2</v>
      </c>
      <c r="K458" s="29">
        <f t="shared" si="163"/>
        <v>44774</v>
      </c>
      <c r="L458" s="2">
        <f t="shared" si="164"/>
        <v>76</v>
      </c>
      <c r="M458" s="17">
        <f t="shared" si="165"/>
        <v>76</v>
      </c>
      <c r="N458" s="12">
        <f t="shared" si="154"/>
        <v>1.007474776</v>
      </c>
      <c r="O458" s="12">
        <f t="shared" ca="1" si="155"/>
        <v>1.047020549</v>
      </c>
      <c r="P458" s="17">
        <f t="shared" si="166"/>
        <v>0</v>
      </c>
      <c r="Q458" s="14">
        <f t="shared" ca="1" si="156"/>
        <v>47.020549000000003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44956</v>
      </c>
      <c r="V458" s="3"/>
      <c r="W458" s="3"/>
      <c r="X458" s="126">
        <f>[2]Plan1!$A528</f>
        <v>52317</v>
      </c>
      <c r="Y458" s="118" t="str">
        <f>[2]Plan1!$C528</f>
        <v>Paixão de Cristo</v>
      </c>
      <c r="Z458" s="109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00">
        <f t="shared" si="159"/>
        <v>44887</v>
      </c>
      <c r="B459" s="101">
        <f t="shared" ca="1" si="169"/>
        <v>1047.654955</v>
      </c>
      <c r="C459" s="7">
        <f t="shared" si="160"/>
        <v>1000</v>
      </c>
      <c r="D459" s="81">
        <f t="shared" si="161"/>
        <v>44883</v>
      </c>
      <c r="E459" s="13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1.15322977980027</v>
      </c>
      <c r="H459" s="14">
        <f t="shared" ca="1" si="171"/>
        <v>1.1091092146346</v>
      </c>
      <c r="I459" s="14">
        <f t="shared" ca="1" si="172"/>
        <v>1.0397801799999999</v>
      </c>
      <c r="J459" s="13">
        <f t="shared" si="162"/>
        <v>2.5000000000000001E-2</v>
      </c>
      <c r="K459" s="29">
        <f t="shared" si="163"/>
        <v>44774</v>
      </c>
      <c r="L459" s="2">
        <f t="shared" si="164"/>
        <v>77</v>
      </c>
      <c r="M459" s="17">
        <f t="shared" si="165"/>
        <v>77</v>
      </c>
      <c r="N459" s="12">
        <f t="shared" si="154"/>
        <v>1.0075734999999999</v>
      </c>
      <c r="O459" s="12">
        <f t="shared" ca="1" si="155"/>
        <v>1.0476549550000001</v>
      </c>
      <c r="P459" s="17">
        <f t="shared" si="166"/>
        <v>0</v>
      </c>
      <c r="Q459" s="14">
        <f t="shared" ca="1" si="156"/>
        <v>47.654955000000001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44956</v>
      </c>
      <c r="V459" s="3"/>
      <c r="W459" s="3"/>
      <c r="X459" s="126">
        <f>[2]Plan1!$A529</f>
        <v>52342</v>
      </c>
      <c r="Y459" s="118" t="str">
        <f>[2]Plan1!$C529</f>
        <v>Tiradentes</v>
      </c>
      <c r="Z459" s="109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00">
        <f t="shared" si="159"/>
        <v>44888</v>
      </c>
      <c r="B460" s="101">
        <f t="shared" ca="1" si="169"/>
        <v>1048.289747</v>
      </c>
      <c r="C460" s="7">
        <f t="shared" si="160"/>
        <v>1000</v>
      </c>
      <c r="D460" s="81">
        <f t="shared" si="161"/>
        <v>44886</v>
      </c>
      <c r="E460" s="13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1.15381548214084</v>
      </c>
      <c r="H460" s="14">
        <f t="shared" ca="1" si="171"/>
        <v>1.1091092146346</v>
      </c>
      <c r="I460" s="14">
        <f t="shared" ca="1" si="172"/>
        <v>1.04030826</v>
      </c>
      <c r="J460" s="13">
        <f t="shared" si="162"/>
        <v>2.5000000000000001E-2</v>
      </c>
      <c r="K460" s="29">
        <f t="shared" si="163"/>
        <v>44774</v>
      </c>
      <c r="L460" s="2">
        <f t="shared" si="164"/>
        <v>78</v>
      </c>
      <c r="M460" s="17">
        <f t="shared" si="165"/>
        <v>78</v>
      </c>
      <c r="N460" s="12">
        <f t="shared" ref="N460:N523" si="173">ROUND((J460+1)^(M460/252),9)</f>
        <v>1.0076722330000001</v>
      </c>
      <c r="O460" s="12">
        <f t="shared" ref="O460:O523" ca="1" si="174">ROUND(I460*N460,9)</f>
        <v>1.0482897470000001</v>
      </c>
      <c r="P460" s="17">
        <f t="shared" si="166"/>
        <v>0</v>
      </c>
      <c r="Q460" s="14">
        <f t="shared" ref="Q460:Q523" ca="1" si="175">TRUNC(((O460-1)*C460),8)</f>
        <v>48.289746999999998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44956</v>
      </c>
      <c r="V460" s="3"/>
      <c r="W460" s="3"/>
      <c r="X460" s="126">
        <f>[2]Plan1!$A530</f>
        <v>52352</v>
      </c>
      <c r="Y460" s="118" t="str">
        <f>[2]Plan1!$C530</f>
        <v>Dia do Trabalho</v>
      </c>
      <c r="Z460" s="109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00">
        <f t="shared" ref="A461:A524" si="178">WORKDAY($A460,1,$X$166:$X$544)</f>
        <v>44889</v>
      </c>
      <c r="B461" s="101">
        <f t="shared" ca="1" si="169"/>
        <v>1048.924937</v>
      </c>
      <c r="C461" s="7">
        <f t="shared" ref="C461:C524" si="179">(C460-S460)</f>
        <v>1000</v>
      </c>
      <c r="D461" s="81">
        <f t="shared" ref="D461:D524" si="180">WORKDAY($A461,-2,$X$160:$X$544)</f>
        <v>44887</v>
      </c>
      <c r="E461" s="13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1.15440148194791</v>
      </c>
      <c r="H461" s="14">
        <f t="shared" ca="1" si="171"/>
        <v>1.1091092146346</v>
      </c>
      <c r="I461" s="14">
        <f t="shared" ca="1" si="172"/>
        <v>1.0408366200000001</v>
      </c>
      <c r="J461" s="13">
        <f t="shared" ref="J461:J524" si="181">J460</f>
        <v>2.5000000000000001E-2</v>
      </c>
      <c r="K461" s="29">
        <f t="shared" ref="K461:K524" si="182">IF(P460&gt;0,VLOOKUP(P460,X$12:AH$150,2),K460)</f>
        <v>44774</v>
      </c>
      <c r="L461" s="2">
        <f t="shared" ref="L461:L524" si="183">IF(A461&gt;K461,IF(NETWORKDAYS(K461,A461,$X$160:$X$544)-1=0,1,NETWORKDAYS(K461,A461,$X$160:$X$544)-1),0)</f>
        <v>79</v>
      </c>
      <c r="M461" s="17">
        <f t="shared" ref="M461:M524" si="184">IF(AND(L461=1,L460=1),1,IF(L461&gt;0,IF(L461=L460,L461+1,L461),0))</f>
        <v>79</v>
      </c>
      <c r="N461" s="12">
        <f t="shared" si="173"/>
        <v>1.0077709770000001</v>
      </c>
      <c r="O461" s="12">
        <f t="shared" ca="1" si="174"/>
        <v>1.048924937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48.924937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44956</v>
      </c>
      <c r="V461" s="3"/>
      <c r="W461" s="3"/>
      <c r="X461" s="126">
        <f>[2]Plan1!$A531</f>
        <v>52379</v>
      </c>
      <c r="Y461" s="118" t="str">
        <f>[2]Plan1!$C531</f>
        <v>Corpus Christi</v>
      </c>
      <c r="Z461" s="109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00">
        <f t="shared" si="178"/>
        <v>44890</v>
      </c>
      <c r="B462" s="101">
        <f t="shared" ref="B462:B525" ca="1" si="188">IF(D462&lt;=TODAY(),C462+Q462,IF(AND(D462&gt;TODAY(),A462&lt;=$B$1),IF(VLOOKUP(TODAY(),$A$10:$E$5000,4,FALSE)=0,"n.d",C462+Q462),"n.d"))</f>
        <v>1049.560502</v>
      </c>
      <c r="C462" s="7">
        <f t="shared" si="179"/>
        <v>1000</v>
      </c>
      <c r="D462" s="81">
        <f t="shared" si="180"/>
        <v>44888</v>
      </c>
      <c r="E462" s="13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1.15498777937256</v>
      </c>
      <c r="H462" s="14">
        <f t="shared" ref="H462:H525" ca="1" si="190">IF(P461&gt;0,G461,H461)</f>
        <v>1.1091092146346</v>
      </c>
      <c r="I462" s="14">
        <f t="shared" ref="I462:I525" ca="1" si="191">ROUND(G462/H462,8)</f>
        <v>1.04136524</v>
      </c>
      <c r="J462" s="13">
        <f t="shared" si="181"/>
        <v>2.5000000000000001E-2</v>
      </c>
      <c r="K462" s="29">
        <f t="shared" si="182"/>
        <v>44774</v>
      </c>
      <c r="L462" s="2">
        <f t="shared" si="183"/>
        <v>80</v>
      </c>
      <c r="M462" s="17">
        <f t="shared" si="184"/>
        <v>80</v>
      </c>
      <c r="N462" s="12">
        <f t="shared" si="173"/>
        <v>1.007869729</v>
      </c>
      <c r="O462" s="12">
        <f t="shared" ca="1" si="174"/>
        <v>1.0495605020000001</v>
      </c>
      <c r="P462" s="17">
        <f t="shared" si="185"/>
        <v>0</v>
      </c>
      <c r="Q462" s="14">
        <f t="shared" ca="1" si="175"/>
        <v>49.560502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44956</v>
      </c>
      <c r="V462" s="3"/>
      <c r="W462" s="3"/>
      <c r="X462" s="126">
        <f>[2]Plan1!$A532</f>
        <v>52481</v>
      </c>
      <c r="Y462" s="118" t="str">
        <f>[2]Plan1!$C532</f>
        <v>Independência do Brasil</v>
      </c>
      <c r="Z462" s="109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00">
        <f t="shared" si="178"/>
        <v>44893</v>
      </c>
      <c r="B463" s="101">
        <f t="shared" ca="1" si="188"/>
        <v>1050.196445</v>
      </c>
      <c r="C463" s="7">
        <f t="shared" si="179"/>
        <v>1000</v>
      </c>
      <c r="D463" s="81">
        <f t="shared" si="180"/>
        <v>44889</v>
      </c>
      <c r="E463" s="13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1.1555743745659499</v>
      </c>
      <c r="H463" s="14">
        <f t="shared" ca="1" si="190"/>
        <v>1.1091092146346</v>
      </c>
      <c r="I463" s="14">
        <f t="shared" ca="1" si="191"/>
        <v>1.04189412</v>
      </c>
      <c r="J463" s="13">
        <f t="shared" si="181"/>
        <v>2.5000000000000001E-2</v>
      </c>
      <c r="K463" s="29">
        <f t="shared" si="182"/>
        <v>44774</v>
      </c>
      <c r="L463" s="2">
        <f t="shared" si="183"/>
        <v>81</v>
      </c>
      <c r="M463" s="17">
        <f t="shared" si="184"/>
        <v>81</v>
      </c>
      <c r="N463" s="12">
        <f t="shared" si="173"/>
        <v>1.007968492</v>
      </c>
      <c r="O463" s="12">
        <f t="shared" ca="1" si="174"/>
        <v>1.0501964450000001</v>
      </c>
      <c r="P463" s="17">
        <f t="shared" si="185"/>
        <v>0</v>
      </c>
      <c r="Q463" s="14">
        <f t="shared" ca="1" si="175"/>
        <v>50.196444999999997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44956</v>
      </c>
      <c r="V463" s="3"/>
      <c r="W463" s="3"/>
      <c r="X463" s="126">
        <f>[2]Plan1!$A533</f>
        <v>52516</v>
      </c>
      <c r="Y463" s="118" t="str">
        <f>[2]Plan1!$C533</f>
        <v>Nossa Sr.a Aparecida - Padroeira do Brasil</v>
      </c>
      <c r="Z463" s="109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00">
        <f t="shared" si="178"/>
        <v>44894</v>
      </c>
      <c r="B464" s="101">
        <f t="shared" ca="1" si="188"/>
        <v>1050.8327839999999</v>
      </c>
      <c r="C464" s="7">
        <f t="shared" si="179"/>
        <v>1000</v>
      </c>
      <c r="D464" s="81">
        <f t="shared" si="180"/>
        <v>44890</v>
      </c>
      <c r="E464" s="13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1.1561612676793001</v>
      </c>
      <c r="H464" s="14">
        <f t="shared" ca="1" si="190"/>
        <v>1.1091092146346</v>
      </c>
      <c r="I464" s="14">
        <f t="shared" ca="1" si="191"/>
        <v>1.04242328</v>
      </c>
      <c r="J464" s="13">
        <f t="shared" si="181"/>
        <v>2.5000000000000001E-2</v>
      </c>
      <c r="K464" s="29">
        <f t="shared" si="182"/>
        <v>44774</v>
      </c>
      <c r="L464" s="2">
        <f t="shared" si="183"/>
        <v>82</v>
      </c>
      <c r="M464" s="17">
        <f t="shared" si="184"/>
        <v>82</v>
      </c>
      <c r="N464" s="12">
        <f t="shared" si="173"/>
        <v>1.0080672639999999</v>
      </c>
      <c r="O464" s="12">
        <f t="shared" ca="1" si="174"/>
        <v>1.050832784</v>
      </c>
      <c r="P464" s="17">
        <f t="shared" si="185"/>
        <v>0</v>
      </c>
      <c r="Q464" s="14">
        <f t="shared" ca="1" si="175"/>
        <v>50.832783999999997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44956</v>
      </c>
      <c r="V464" s="3"/>
      <c r="W464" s="3"/>
      <c r="X464" s="126">
        <f>[2]Plan1!$A534</f>
        <v>52537</v>
      </c>
      <c r="Y464" s="118" t="str">
        <f>[2]Plan1!$C534</f>
        <v>Finados</v>
      </c>
      <c r="Z464" s="109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00">
        <f t="shared" si="178"/>
        <v>44895</v>
      </c>
      <c r="B465" s="101">
        <f t="shared" ca="1" si="188"/>
        <v>1051.4695099999999</v>
      </c>
      <c r="C465" s="7">
        <f t="shared" si="179"/>
        <v>1000</v>
      </c>
      <c r="D465" s="81">
        <f t="shared" si="180"/>
        <v>44893</v>
      </c>
      <c r="E465" s="13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1.1567484588639301</v>
      </c>
      <c r="H465" s="14">
        <f t="shared" ca="1" si="190"/>
        <v>1.1091092146346</v>
      </c>
      <c r="I465" s="14">
        <f t="shared" ca="1" si="191"/>
        <v>1.04295271</v>
      </c>
      <c r="J465" s="13">
        <f t="shared" si="181"/>
        <v>2.5000000000000001E-2</v>
      </c>
      <c r="K465" s="29">
        <f t="shared" si="182"/>
        <v>44774</v>
      </c>
      <c r="L465" s="2">
        <f t="shared" si="183"/>
        <v>83</v>
      </c>
      <c r="M465" s="17">
        <f t="shared" si="184"/>
        <v>83</v>
      </c>
      <c r="N465" s="12">
        <f t="shared" si="173"/>
        <v>1.0081660459999999</v>
      </c>
      <c r="O465" s="12">
        <f t="shared" ca="1" si="174"/>
        <v>1.05146951</v>
      </c>
      <c r="P465" s="17">
        <f t="shared" si="185"/>
        <v>0</v>
      </c>
      <c r="Q465" s="14">
        <f t="shared" ca="1" si="175"/>
        <v>51.46951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44956</v>
      </c>
      <c r="V465" s="3"/>
      <c r="W465" s="3"/>
      <c r="X465" s="126">
        <f>[2]Plan1!$A535</f>
        <v>52550</v>
      </c>
      <c r="Y465" s="118" t="str">
        <f>[2]Plan1!$C535</f>
        <v>Proclamação da República</v>
      </c>
      <c r="Z465" s="109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00">
        <f t="shared" si="178"/>
        <v>44896</v>
      </c>
      <c r="B466" s="101">
        <f t="shared" ca="1" si="188"/>
        <v>1052.1066129999999</v>
      </c>
      <c r="C466" s="7">
        <f t="shared" si="179"/>
        <v>1000</v>
      </c>
      <c r="D466" s="81">
        <f t="shared" si="180"/>
        <v>44894</v>
      </c>
      <c r="E466" s="13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1.15733594827122</v>
      </c>
      <c r="H466" s="14">
        <f t="shared" ca="1" si="190"/>
        <v>1.1091092146346</v>
      </c>
      <c r="I466" s="14">
        <f t="shared" ca="1" si="191"/>
        <v>1.0434824</v>
      </c>
      <c r="J466" s="13">
        <f t="shared" si="181"/>
        <v>2.5000000000000001E-2</v>
      </c>
      <c r="K466" s="29">
        <f t="shared" si="182"/>
        <v>44774</v>
      </c>
      <c r="L466" s="2">
        <f t="shared" si="183"/>
        <v>84</v>
      </c>
      <c r="M466" s="17">
        <f t="shared" si="184"/>
        <v>84</v>
      </c>
      <c r="N466" s="12">
        <f t="shared" si="173"/>
        <v>1.0082648380000001</v>
      </c>
      <c r="O466" s="12">
        <f t="shared" ca="1" si="174"/>
        <v>1.0521066130000001</v>
      </c>
      <c r="P466" s="17">
        <f t="shared" si="185"/>
        <v>0</v>
      </c>
      <c r="Q466" s="14">
        <f t="shared" ca="1" si="175"/>
        <v>52.106613000000003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44956</v>
      </c>
      <c r="V466" s="3"/>
      <c r="W466" s="3"/>
      <c r="X466" s="126">
        <f>[2]Plan1!$A536</f>
        <v>52555</v>
      </c>
      <c r="Y466" s="118" t="str">
        <f>[2]Plan1!$C536</f>
        <v>Dia Nacional de Zumbi e da Consciência Negra</v>
      </c>
      <c r="Z466" s="109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00">
        <f t="shared" si="178"/>
        <v>44897</v>
      </c>
      <c r="B467" s="101">
        <f t="shared" ca="1" si="188"/>
        <v>1052.7441129900001</v>
      </c>
      <c r="C467" s="7">
        <f t="shared" si="179"/>
        <v>1000</v>
      </c>
      <c r="D467" s="81">
        <f t="shared" si="180"/>
        <v>44895</v>
      </c>
      <c r="E467" s="13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1.15792373605262</v>
      </c>
      <c r="H467" s="14">
        <f t="shared" ca="1" si="190"/>
        <v>1.1091092146346</v>
      </c>
      <c r="I467" s="14">
        <f t="shared" ca="1" si="191"/>
        <v>1.0440123699999999</v>
      </c>
      <c r="J467" s="13">
        <f t="shared" si="181"/>
        <v>2.5000000000000001E-2</v>
      </c>
      <c r="K467" s="29">
        <f t="shared" si="182"/>
        <v>44774</v>
      </c>
      <c r="L467" s="2">
        <f t="shared" si="183"/>
        <v>85</v>
      </c>
      <c r="M467" s="17">
        <f t="shared" si="184"/>
        <v>85</v>
      </c>
      <c r="N467" s="12">
        <f t="shared" si="173"/>
        <v>1.0083636389999999</v>
      </c>
      <c r="O467" s="12">
        <f t="shared" ca="1" si="174"/>
        <v>1.0527441129999999</v>
      </c>
      <c r="P467" s="17">
        <f t="shared" si="185"/>
        <v>0</v>
      </c>
      <c r="Q467" s="14">
        <f t="shared" ca="1" si="175"/>
        <v>52.744112989999998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44956</v>
      </c>
      <c r="V467" s="3"/>
      <c r="W467" s="3"/>
      <c r="X467" s="126">
        <f>[2]Plan1!$A537</f>
        <v>52590</v>
      </c>
      <c r="Y467" s="118" t="str">
        <f>[2]Plan1!$C537</f>
        <v>Natal</v>
      </c>
      <c r="Z467" s="109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00">
        <f t="shared" si="178"/>
        <v>44900</v>
      </c>
      <c r="B468" s="101">
        <f t="shared" ca="1" si="188"/>
        <v>1053.3819900000001</v>
      </c>
      <c r="C468" s="7">
        <f t="shared" si="179"/>
        <v>1000</v>
      </c>
      <c r="D468" s="81">
        <f t="shared" si="180"/>
        <v>44896</v>
      </c>
      <c r="E468" s="13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1.15851182235969</v>
      </c>
      <c r="H468" s="14">
        <f t="shared" ca="1" si="190"/>
        <v>1.1091092146346</v>
      </c>
      <c r="I468" s="14">
        <f t="shared" ca="1" si="191"/>
        <v>1.0445426</v>
      </c>
      <c r="J468" s="13">
        <f t="shared" si="181"/>
        <v>2.5000000000000001E-2</v>
      </c>
      <c r="K468" s="29">
        <f t="shared" si="182"/>
        <v>44774</v>
      </c>
      <c r="L468" s="2">
        <f t="shared" si="183"/>
        <v>86</v>
      </c>
      <c r="M468" s="17">
        <f t="shared" si="184"/>
        <v>86</v>
      </c>
      <c r="N468" s="12">
        <f t="shared" si="173"/>
        <v>1.0084624499999999</v>
      </c>
      <c r="O468" s="12">
        <f t="shared" ca="1" si="174"/>
        <v>1.0533819900000001</v>
      </c>
      <c r="P468" s="17">
        <f t="shared" si="185"/>
        <v>0</v>
      </c>
      <c r="Q468" s="14">
        <f t="shared" ca="1" si="175"/>
        <v>53.381990000000002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44956</v>
      </c>
      <c r="V468" s="3"/>
      <c r="W468" s="3"/>
      <c r="X468" s="126">
        <f>[2]Plan1!$A538</f>
        <v>52597</v>
      </c>
      <c r="Y468" s="118" t="str">
        <f>[2]Plan1!$C538</f>
        <v>Confraternização Universal</v>
      </c>
      <c r="Z468" s="109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00">
        <f t="shared" si="178"/>
        <v>44901</v>
      </c>
      <c r="B469" s="101">
        <f t="shared" ca="1" si="188"/>
        <v>1054.0202529999999</v>
      </c>
      <c r="C469" s="7">
        <f t="shared" si="179"/>
        <v>1000</v>
      </c>
      <c r="D469" s="81">
        <f t="shared" si="180"/>
        <v>44897</v>
      </c>
      <c r="E469" s="13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1.15910020734403</v>
      </c>
      <c r="H469" s="14">
        <f t="shared" ca="1" si="190"/>
        <v>1.1091092146346</v>
      </c>
      <c r="I469" s="14">
        <f t="shared" ca="1" si="191"/>
        <v>1.0450731</v>
      </c>
      <c r="J469" s="13">
        <f t="shared" si="181"/>
        <v>2.5000000000000001E-2</v>
      </c>
      <c r="K469" s="29">
        <f t="shared" si="182"/>
        <v>44774</v>
      </c>
      <c r="L469" s="2">
        <f t="shared" si="183"/>
        <v>87</v>
      </c>
      <c r="M469" s="17">
        <f t="shared" si="184"/>
        <v>87</v>
      </c>
      <c r="N469" s="12">
        <f t="shared" si="173"/>
        <v>1.00856127</v>
      </c>
      <c r="O469" s="12">
        <f t="shared" ca="1" si="174"/>
        <v>1.054020253</v>
      </c>
      <c r="P469" s="17">
        <f t="shared" si="185"/>
        <v>0</v>
      </c>
      <c r="Q469" s="14">
        <f t="shared" ca="1" si="175"/>
        <v>54.020252999999997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44956</v>
      </c>
      <c r="V469" s="3"/>
      <c r="W469" s="3"/>
      <c r="X469" s="126">
        <f>[2]Plan1!$A539</f>
        <v>52656</v>
      </c>
      <c r="Y469" s="118" t="str">
        <f>[2]Plan1!$C539</f>
        <v>Carnaval</v>
      </c>
      <c r="Z469" s="109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00">
        <f t="shared" si="178"/>
        <v>44902</v>
      </c>
      <c r="B470" s="101">
        <f t="shared" ca="1" si="188"/>
        <v>1054.6589049900001</v>
      </c>
      <c r="C470" s="7">
        <f t="shared" si="179"/>
        <v>1000</v>
      </c>
      <c r="D470" s="81">
        <f t="shared" si="180"/>
        <v>44900</v>
      </c>
      <c r="E470" s="13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1.15968889115734</v>
      </c>
      <c r="H470" s="14">
        <f t="shared" ca="1" si="190"/>
        <v>1.1091092146346</v>
      </c>
      <c r="I470" s="14">
        <f t="shared" ca="1" si="191"/>
        <v>1.0456038700000001</v>
      </c>
      <c r="J470" s="13">
        <f t="shared" si="181"/>
        <v>2.5000000000000001E-2</v>
      </c>
      <c r="K470" s="29">
        <f t="shared" si="182"/>
        <v>44774</v>
      </c>
      <c r="L470" s="2">
        <f t="shared" si="183"/>
        <v>88</v>
      </c>
      <c r="M470" s="17">
        <f t="shared" si="184"/>
        <v>88</v>
      </c>
      <c r="N470" s="12">
        <f t="shared" si="173"/>
        <v>1.008660101</v>
      </c>
      <c r="O470" s="12">
        <f t="shared" ca="1" si="174"/>
        <v>1.0546589049999999</v>
      </c>
      <c r="P470" s="17">
        <f t="shared" si="185"/>
        <v>0</v>
      </c>
      <c r="Q470" s="14">
        <f t="shared" ca="1" si="175"/>
        <v>54.658904990000003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44956</v>
      </c>
      <c r="V470" s="3"/>
      <c r="W470" s="3"/>
      <c r="X470" s="126">
        <f>[2]Plan1!$A540</f>
        <v>52657</v>
      </c>
      <c r="Y470" s="118" t="str">
        <f>[2]Plan1!$C540</f>
        <v>Carnaval</v>
      </c>
      <c r="Z470" s="109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00">
        <f t="shared" si="178"/>
        <v>44903</v>
      </c>
      <c r="B471" s="101">
        <f t="shared" ca="1" si="188"/>
        <v>1055.2979439999999</v>
      </c>
      <c r="C471" s="7">
        <f t="shared" si="179"/>
        <v>1000</v>
      </c>
      <c r="D471" s="81">
        <f t="shared" si="180"/>
        <v>44901</v>
      </c>
      <c r="E471" s="13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1.1602778739513799</v>
      </c>
      <c r="H471" s="14">
        <f t="shared" ca="1" si="190"/>
        <v>1.1091092146346</v>
      </c>
      <c r="I471" s="14">
        <f t="shared" ca="1" si="191"/>
        <v>1.0461349099999999</v>
      </c>
      <c r="J471" s="13">
        <f t="shared" si="181"/>
        <v>2.5000000000000001E-2</v>
      </c>
      <c r="K471" s="29">
        <f t="shared" si="182"/>
        <v>44774</v>
      </c>
      <c r="L471" s="2">
        <f t="shared" si="183"/>
        <v>89</v>
      </c>
      <c r="M471" s="17">
        <f t="shared" si="184"/>
        <v>89</v>
      </c>
      <c r="N471" s="12">
        <f t="shared" si="173"/>
        <v>1.008758941</v>
      </c>
      <c r="O471" s="12">
        <f t="shared" ca="1" si="174"/>
        <v>1.0552979440000001</v>
      </c>
      <c r="P471" s="17">
        <f t="shared" si="185"/>
        <v>0</v>
      </c>
      <c r="Q471" s="14">
        <f t="shared" ca="1" si="175"/>
        <v>55.297944000000001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44956</v>
      </c>
      <c r="V471" s="3"/>
      <c r="W471" s="3"/>
      <c r="X471" s="126">
        <f>[2]Plan1!$A541</f>
        <v>52702</v>
      </c>
      <c r="Y471" s="118" t="str">
        <f>[2]Plan1!$C541</f>
        <v>Paixão de Cristo</v>
      </c>
      <c r="Z471" s="109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00">
        <f t="shared" si="178"/>
        <v>44904</v>
      </c>
      <c r="B472" s="101">
        <f t="shared" ca="1" si="188"/>
        <v>1055.9373800000001</v>
      </c>
      <c r="C472" s="7">
        <f t="shared" si="179"/>
        <v>1000</v>
      </c>
      <c r="D472" s="81">
        <f t="shared" si="180"/>
        <v>44902</v>
      </c>
      <c r="E472" s="13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1.1608671558779999</v>
      </c>
      <c r="H472" s="14">
        <f t="shared" ca="1" si="190"/>
        <v>1.1091092146346</v>
      </c>
      <c r="I472" s="14">
        <f t="shared" ca="1" si="191"/>
        <v>1.04666623</v>
      </c>
      <c r="J472" s="13">
        <f t="shared" si="181"/>
        <v>2.5000000000000001E-2</v>
      </c>
      <c r="K472" s="29">
        <f t="shared" si="182"/>
        <v>44774</v>
      </c>
      <c r="L472" s="2">
        <f t="shared" si="183"/>
        <v>90</v>
      </c>
      <c r="M472" s="17">
        <f t="shared" si="184"/>
        <v>90</v>
      </c>
      <c r="N472" s="12">
        <f t="shared" si="173"/>
        <v>1.00885779</v>
      </c>
      <c r="O472" s="12">
        <f t="shared" ca="1" si="174"/>
        <v>1.05593738</v>
      </c>
      <c r="P472" s="17">
        <f t="shared" si="185"/>
        <v>0</v>
      </c>
      <c r="Q472" s="14">
        <f t="shared" ca="1" si="175"/>
        <v>55.937379999999997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44956</v>
      </c>
      <c r="V472" s="3"/>
      <c r="W472" s="3"/>
      <c r="X472" s="126">
        <f>[2]Plan1!$A542</f>
        <v>52708</v>
      </c>
      <c r="Y472" s="118" t="str">
        <f>[2]Plan1!$C542</f>
        <v>Tiradentes</v>
      </c>
      <c r="Z472" s="109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00">
        <f t="shared" si="178"/>
        <v>44907</v>
      </c>
      <c r="B473" s="101">
        <f t="shared" ca="1" si="188"/>
        <v>1056.5771939900001</v>
      </c>
      <c r="C473" s="7">
        <f t="shared" si="179"/>
        <v>1000</v>
      </c>
      <c r="D473" s="81">
        <f t="shared" si="180"/>
        <v>44903</v>
      </c>
      <c r="E473" s="13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1.16145673708913</v>
      </c>
      <c r="H473" s="14">
        <f t="shared" ca="1" si="190"/>
        <v>1.1091092146346</v>
      </c>
      <c r="I473" s="14">
        <f t="shared" ca="1" si="191"/>
        <v>1.0471978099999999</v>
      </c>
      <c r="J473" s="13">
        <f t="shared" si="181"/>
        <v>2.5000000000000001E-2</v>
      </c>
      <c r="K473" s="29">
        <f t="shared" si="182"/>
        <v>44774</v>
      </c>
      <c r="L473" s="2">
        <f t="shared" si="183"/>
        <v>91</v>
      </c>
      <c r="M473" s="17">
        <f t="shared" si="184"/>
        <v>91</v>
      </c>
      <c r="N473" s="12">
        <f t="shared" si="173"/>
        <v>1.00895665</v>
      </c>
      <c r="O473" s="12">
        <f t="shared" ca="1" si="174"/>
        <v>1.0565771939999999</v>
      </c>
      <c r="P473" s="17">
        <f t="shared" si="185"/>
        <v>0</v>
      </c>
      <c r="Q473" s="14">
        <f t="shared" ca="1" si="175"/>
        <v>56.577193989999998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44956</v>
      </c>
      <c r="V473" s="3"/>
      <c r="W473" s="3"/>
      <c r="X473" s="126">
        <f>[2]Plan1!$A543</f>
        <v>52718</v>
      </c>
      <c r="Y473" s="118" t="str">
        <f>[2]Plan1!$C543</f>
        <v>Dia do Trabalho</v>
      </c>
      <c r="Z473" s="109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00">
        <f t="shared" si="178"/>
        <v>44908</v>
      </c>
      <c r="B474" s="101">
        <f t="shared" ca="1" si="188"/>
        <v>1057.217396</v>
      </c>
      <c r="C474" s="7">
        <f t="shared" si="179"/>
        <v>1000</v>
      </c>
      <c r="D474" s="81">
        <f t="shared" si="180"/>
        <v>44904</v>
      </c>
      <c r="E474" s="13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1.1620466177367601</v>
      </c>
      <c r="H474" s="14">
        <f t="shared" ca="1" si="190"/>
        <v>1.1091092146346</v>
      </c>
      <c r="I474" s="14">
        <f t="shared" ca="1" si="191"/>
        <v>1.0477296599999999</v>
      </c>
      <c r="J474" s="13">
        <f t="shared" si="181"/>
        <v>2.5000000000000001E-2</v>
      </c>
      <c r="K474" s="29">
        <f t="shared" si="182"/>
        <v>44774</v>
      </c>
      <c r="L474" s="2">
        <f t="shared" si="183"/>
        <v>92</v>
      </c>
      <c r="M474" s="17">
        <f t="shared" si="184"/>
        <v>92</v>
      </c>
      <c r="N474" s="12">
        <f t="shared" si="173"/>
        <v>1.0090555189999999</v>
      </c>
      <c r="O474" s="12">
        <f t="shared" ca="1" si="174"/>
        <v>1.057217396</v>
      </c>
      <c r="P474" s="17">
        <f t="shared" si="185"/>
        <v>0</v>
      </c>
      <c r="Q474" s="14">
        <f t="shared" ca="1" si="175"/>
        <v>57.217396000000001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44956</v>
      </c>
      <c r="V474" s="3"/>
      <c r="W474" s="3"/>
      <c r="X474" s="126">
        <f>[2]Plan1!$A544</f>
        <v>52764</v>
      </c>
      <c r="Y474" s="118" t="str">
        <f>[2]Plan1!$C544</f>
        <v>Corpus Christi</v>
      </c>
      <c r="Z474" s="109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00">
        <f t="shared" si="178"/>
        <v>44909</v>
      </c>
      <c r="B475" s="101">
        <f t="shared" ca="1" si="188"/>
        <v>1057.857984</v>
      </c>
      <c r="C475" s="7">
        <f t="shared" si="179"/>
        <v>1000</v>
      </c>
      <c r="D475" s="81">
        <f t="shared" si="180"/>
        <v>44907</v>
      </c>
      <c r="E475" s="13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1.1626367979729799</v>
      </c>
      <c r="H475" s="14">
        <f t="shared" ca="1" si="190"/>
        <v>1.1091092146346</v>
      </c>
      <c r="I475" s="14">
        <f t="shared" ca="1" si="191"/>
        <v>1.04826178</v>
      </c>
      <c r="J475" s="13">
        <f t="shared" si="181"/>
        <v>2.5000000000000001E-2</v>
      </c>
      <c r="K475" s="29">
        <f t="shared" si="182"/>
        <v>44774</v>
      </c>
      <c r="L475" s="2">
        <f t="shared" si="183"/>
        <v>93</v>
      </c>
      <c r="M475" s="17">
        <f t="shared" si="184"/>
        <v>93</v>
      </c>
      <c r="N475" s="12">
        <f t="shared" si="173"/>
        <v>1.0091543970000001</v>
      </c>
      <c r="O475" s="12">
        <f t="shared" ca="1" si="174"/>
        <v>1.057857984</v>
      </c>
      <c r="P475" s="17">
        <f t="shared" si="185"/>
        <v>0</v>
      </c>
      <c r="Q475" s="14">
        <f t="shared" ca="1" si="175"/>
        <v>57.857984000000002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44956</v>
      </c>
      <c r="V475" s="3"/>
      <c r="W475" s="3"/>
      <c r="X475" s="126">
        <f>[2]Plan1!$A545</f>
        <v>52847</v>
      </c>
      <c r="Y475" s="118" t="str">
        <f>[2]Plan1!$C545</f>
        <v>Independência do Brasil</v>
      </c>
      <c r="Z475" s="109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00">
        <f t="shared" si="178"/>
        <v>44910</v>
      </c>
      <c r="B476" s="101">
        <f t="shared" ca="1" si="188"/>
        <v>1058.4989619999999</v>
      </c>
      <c r="C476" s="7">
        <f t="shared" si="179"/>
        <v>1000</v>
      </c>
      <c r="D476" s="81">
        <f t="shared" si="180"/>
        <v>44908</v>
      </c>
      <c r="E476" s="13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1.16322727794993</v>
      </c>
      <c r="H476" s="14">
        <f t="shared" ca="1" si="190"/>
        <v>1.1091092146346</v>
      </c>
      <c r="I476" s="14">
        <f t="shared" ca="1" si="191"/>
        <v>1.0487941700000001</v>
      </c>
      <c r="J476" s="13">
        <f t="shared" si="181"/>
        <v>2.5000000000000001E-2</v>
      </c>
      <c r="K476" s="29">
        <f t="shared" si="182"/>
        <v>44774</v>
      </c>
      <c r="L476" s="2">
        <f t="shared" si="183"/>
        <v>94</v>
      </c>
      <c r="M476" s="17">
        <f t="shared" si="184"/>
        <v>94</v>
      </c>
      <c r="N476" s="12">
        <f t="shared" si="173"/>
        <v>1.0092532860000001</v>
      </c>
      <c r="O476" s="12">
        <f t="shared" ca="1" si="174"/>
        <v>1.058498962</v>
      </c>
      <c r="P476" s="17">
        <f t="shared" si="185"/>
        <v>0</v>
      </c>
      <c r="Q476" s="14">
        <f t="shared" ca="1" si="175"/>
        <v>58.498961999999999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44956</v>
      </c>
      <c r="V476" s="3"/>
      <c r="W476" s="3"/>
      <c r="X476" s="126">
        <f>[2]Plan1!$A546</f>
        <v>52882</v>
      </c>
      <c r="Y476" s="118" t="str">
        <f>[2]Plan1!$C546</f>
        <v>Nossa Sr.a Aparecida - Padroeira do Brasil</v>
      </c>
      <c r="Z476" s="109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00">
        <f t="shared" si="178"/>
        <v>44911</v>
      </c>
      <c r="B477" s="101">
        <f t="shared" ca="1" si="188"/>
        <v>1059.140328</v>
      </c>
      <c r="C477" s="7">
        <f t="shared" si="179"/>
        <v>1000</v>
      </c>
      <c r="D477" s="81">
        <f t="shared" si="180"/>
        <v>44909</v>
      </c>
      <c r="E477" s="13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1.16381805781986</v>
      </c>
      <c r="H477" s="14">
        <f t="shared" ca="1" si="190"/>
        <v>1.1091092146346</v>
      </c>
      <c r="I477" s="14">
        <f t="shared" ca="1" si="191"/>
        <v>1.04932683</v>
      </c>
      <c r="J477" s="13">
        <f t="shared" si="181"/>
        <v>2.5000000000000001E-2</v>
      </c>
      <c r="K477" s="29">
        <f t="shared" si="182"/>
        <v>44774</v>
      </c>
      <c r="L477" s="2">
        <f t="shared" si="183"/>
        <v>95</v>
      </c>
      <c r="M477" s="17">
        <f t="shared" si="184"/>
        <v>95</v>
      </c>
      <c r="N477" s="12">
        <f t="shared" si="173"/>
        <v>1.0093521839999999</v>
      </c>
      <c r="O477" s="12">
        <f t="shared" ca="1" si="174"/>
        <v>1.059140328</v>
      </c>
      <c r="P477" s="17">
        <f t="shared" si="185"/>
        <v>0</v>
      </c>
      <c r="Q477" s="14">
        <f t="shared" ca="1" si="175"/>
        <v>59.140327999999997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44956</v>
      </c>
      <c r="V477" s="3"/>
      <c r="W477" s="3"/>
      <c r="X477" s="126">
        <f>[2]Plan1!$A547</f>
        <v>52903</v>
      </c>
      <c r="Y477" s="118" t="str">
        <f>[2]Plan1!$C547</f>
        <v>Finados</v>
      </c>
      <c r="Z477" s="109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00">
        <f t="shared" si="178"/>
        <v>44914</v>
      </c>
      <c r="B478" s="101">
        <f t="shared" ca="1" si="188"/>
        <v>1059.7820810000001</v>
      </c>
      <c r="C478" s="7">
        <f t="shared" si="179"/>
        <v>1000</v>
      </c>
      <c r="D478" s="81">
        <f t="shared" si="180"/>
        <v>44910</v>
      </c>
      <c r="E478" s="13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1.1644091377350601</v>
      </c>
      <c r="H478" s="14">
        <f t="shared" ca="1" si="190"/>
        <v>1.1091092146346</v>
      </c>
      <c r="I478" s="14">
        <f t="shared" ca="1" si="191"/>
        <v>1.0498597599999999</v>
      </c>
      <c r="J478" s="13">
        <f t="shared" si="181"/>
        <v>2.5000000000000001E-2</v>
      </c>
      <c r="K478" s="29">
        <f t="shared" si="182"/>
        <v>44774</v>
      </c>
      <c r="L478" s="2">
        <f t="shared" si="183"/>
        <v>96</v>
      </c>
      <c r="M478" s="17">
        <f t="shared" si="184"/>
        <v>96</v>
      </c>
      <c r="N478" s="12">
        <f t="shared" si="173"/>
        <v>1.0094510919999999</v>
      </c>
      <c r="O478" s="12">
        <f t="shared" ca="1" si="174"/>
        <v>1.059782081</v>
      </c>
      <c r="P478" s="17">
        <f t="shared" si="185"/>
        <v>0</v>
      </c>
      <c r="Q478" s="14">
        <f t="shared" ca="1" si="175"/>
        <v>59.782080999999998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44956</v>
      </c>
      <c r="V478" s="3"/>
      <c r="W478" s="3"/>
      <c r="X478" s="126">
        <f>[2]Plan1!$A548</f>
        <v>52916</v>
      </c>
      <c r="Y478" s="118" t="str">
        <f>[2]Plan1!$C548</f>
        <v>Proclamação da República</v>
      </c>
      <c r="Z478" s="109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00">
        <f t="shared" si="178"/>
        <v>44915</v>
      </c>
      <c r="B479" s="101">
        <f t="shared" ca="1" si="188"/>
        <v>1060.42423199</v>
      </c>
      <c r="C479" s="7">
        <f t="shared" si="179"/>
        <v>1000</v>
      </c>
      <c r="D479" s="81">
        <f t="shared" si="180"/>
        <v>44911</v>
      </c>
      <c r="E479" s="13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1.1650005178479399</v>
      </c>
      <c r="H479" s="14">
        <f t="shared" ca="1" si="190"/>
        <v>1.1091092146346</v>
      </c>
      <c r="I479" s="14">
        <f t="shared" ca="1" si="191"/>
        <v>1.0503929700000001</v>
      </c>
      <c r="J479" s="13">
        <f t="shared" si="181"/>
        <v>2.5000000000000001E-2</v>
      </c>
      <c r="K479" s="29">
        <f t="shared" si="182"/>
        <v>44774</v>
      </c>
      <c r="L479" s="2">
        <f t="shared" si="183"/>
        <v>97</v>
      </c>
      <c r="M479" s="17">
        <f t="shared" si="184"/>
        <v>97</v>
      </c>
      <c r="N479" s="12">
        <f t="shared" si="173"/>
        <v>1.009550009</v>
      </c>
      <c r="O479" s="12">
        <f t="shared" ca="1" si="174"/>
        <v>1.0604242319999999</v>
      </c>
      <c r="P479" s="17">
        <f t="shared" si="185"/>
        <v>0</v>
      </c>
      <c r="Q479" s="14">
        <f t="shared" ca="1" si="175"/>
        <v>60.424231990000003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44956</v>
      </c>
      <c r="V479" s="3"/>
      <c r="W479" s="3"/>
      <c r="X479" s="126">
        <f>[2]Plan1!$A549</f>
        <v>52921</v>
      </c>
      <c r="Y479" s="118" t="str">
        <f>[2]Plan1!$C549</f>
        <v>Dia Nacional de Zumbi e da Consciência Negra</v>
      </c>
      <c r="Z479" s="109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00">
        <f t="shared" si="178"/>
        <v>44916</v>
      </c>
      <c r="B480" s="101">
        <f t="shared" ca="1" si="188"/>
        <v>1061.0667619999999</v>
      </c>
      <c r="C480" s="7">
        <f t="shared" si="179"/>
        <v>1000</v>
      </c>
      <c r="D480" s="81">
        <f t="shared" si="180"/>
        <v>44914</v>
      </c>
      <c r="E480" s="13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1.1655921983109401</v>
      </c>
      <c r="H480" s="14">
        <f t="shared" ca="1" si="190"/>
        <v>1.1091092146346</v>
      </c>
      <c r="I480" s="14">
        <f t="shared" ca="1" si="191"/>
        <v>1.05092644</v>
      </c>
      <c r="J480" s="13">
        <f t="shared" si="181"/>
        <v>2.5000000000000001E-2</v>
      </c>
      <c r="K480" s="29">
        <f t="shared" si="182"/>
        <v>44774</v>
      </c>
      <c r="L480" s="2">
        <f t="shared" si="183"/>
        <v>98</v>
      </c>
      <c r="M480" s="17">
        <f t="shared" si="184"/>
        <v>98</v>
      </c>
      <c r="N480" s="12">
        <f t="shared" si="173"/>
        <v>1.0096489360000001</v>
      </c>
      <c r="O480" s="12">
        <f t="shared" ca="1" si="174"/>
        <v>1.0610667620000001</v>
      </c>
      <c r="P480" s="17">
        <f t="shared" si="185"/>
        <v>0</v>
      </c>
      <c r="Q480" s="14">
        <f t="shared" ca="1" si="175"/>
        <v>61.066761999999997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44956</v>
      </c>
      <c r="V480" s="3"/>
      <c r="W480" s="3"/>
      <c r="X480" s="126">
        <f>[2]Plan1!$A550</f>
        <v>52956</v>
      </c>
      <c r="Y480" s="118" t="str">
        <f>[2]Plan1!$C550</f>
        <v>Natal</v>
      </c>
      <c r="Z480" s="109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00">
        <f t="shared" si="178"/>
        <v>44917</v>
      </c>
      <c r="B481" s="101">
        <f t="shared" ca="1" si="188"/>
        <v>1061.7096799999999</v>
      </c>
      <c r="C481" s="7">
        <f t="shared" si="179"/>
        <v>1000</v>
      </c>
      <c r="D481" s="81">
        <f t="shared" si="180"/>
        <v>44915</v>
      </c>
      <c r="E481" s="13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1.1661841792766201</v>
      </c>
      <c r="H481" s="14">
        <f t="shared" ca="1" si="190"/>
        <v>1.1091092146346</v>
      </c>
      <c r="I481" s="14">
        <f t="shared" ca="1" si="191"/>
        <v>1.0514601800000001</v>
      </c>
      <c r="J481" s="13">
        <f t="shared" si="181"/>
        <v>2.5000000000000001E-2</v>
      </c>
      <c r="K481" s="29">
        <f t="shared" si="182"/>
        <v>44774</v>
      </c>
      <c r="L481" s="2">
        <f t="shared" si="183"/>
        <v>99</v>
      </c>
      <c r="M481" s="17">
        <f t="shared" si="184"/>
        <v>99</v>
      </c>
      <c r="N481" s="12">
        <f t="shared" si="173"/>
        <v>1.009747873</v>
      </c>
      <c r="O481" s="12">
        <f t="shared" ca="1" si="174"/>
        <v>1.0617096800000001</v>
      </c>
      <c r="P481" s="17">
        <f t="shared" si="185"/>
        <v>0</v>
      </c>
      <c r="Q481" s="14">
        <f t="shared" ca="1" si="175"/>
        <v>61.709679999999999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44956</v>
      </c>
      <c r="V481" s="3"/>
      <c r="W481" s="3"/>
      <c r="X481" s="126">
        <f>[2]Plan1!$A551</f>
        <v>52963</v>
      </c>
      <c r="Y481" s="118" t="str">
        <f>[2]Plan1!$C551</f>
        <v>Confraternização Universal</v>
      </c>
      <c r="Z481" s="109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00">
        <f t="shared" si="178"/>
        <v>44918</v>
      </c>
      <c r="B482" s="101">
        <f t="shared" ca="1" si="188"/>
        <v>1062.3529979899999</v>
      </c>
      <c r="C482" s="7">
        <f t="shared" si="179"/>
        <v>1000</v>
      </c>
      <c r="D482" s="81">
        <f t="shared" si="180"/>
        <v>44916</v>
      </c>
      <c r="E482" s="13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1.1667764608975899</v>
      </c>
      <c r="H482" s="14">
        <f t="shared" ca="1" si="190"/>
        <v>1.1091092146346</v>
      </c>
      <c r="I482" s="14">
        <f t="shared" ca="1" si="191"/>
        <v>1.0519942</v>
      </c>
      <c r="J482" s="13">
        <f t="shared" si="181"/>
        <v>2.5000000000000001E-2</v>
      </c>
      <c r="K482" s="29">
        <f t="shared" si="182"/>
        <v>44774</v>
      </c>
      <c r="L482" s="2">
        <f t="shared" si="183"/>
        <v>100</v>
      </c>
      <c r="M482" s="17">
        <f t="shared" si="184"/>
        <v>100</v>
      </c>
      <c r="N482" s="12">
        <f t="shared" si="173"/>
        <v>1.0098468199999999</v>
      </c>
      <c r="O482" s="12">
        <f t="shared" ca="1" si="174"/>
        <v>1.0623529979999999</v>
      </c>
      <c r="P482" s="17">
        <f t="shared" si="185"/>
        <v>0</v>
      </c>
      <c r="Q482" s="14">
        <f t="shared" ca="1" si="175"/>
        <v>62.352997989999999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44956</v>
      </c>
      <c r="V482" s="3"/>
      <c r="W482" s="3"/>
      <c r="X482" s="126">
        <f>[2]Plan1!$A552</f>
        <v>53013</v>
      </c>
      <c r="Y482" s="118" t="str">
        <f>[2]Plan1!$C552</f>
        <v>Carnaval</v>
      </c>
      <c r="Z482" s="109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00">
        <f t="shared" si="178"/>
        <v>44921</v>
      </c>
      <c r="B483" s="101">
        <f t="shared" ca="1" si="188"/>
        <v>1062.996703</v>
      </c>
      <c r="C483" s="7">
        <f t="shared" si="179"/>
        <v>1000</v>
      </c>
      <c r="D483" s="81">
        <f t="shared" si="180"/>
        <v>44917</v>
      </c>
      <c r="E483" s="13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1.16736904332655</v>
      </c>
      <c r="H483" s="14">
        <f t="shared" ca="1" si="190"/>
        <v>1.1091092146346</v>
      </c>
      <c r="I483" s="14">
        <f t="shared" ca="1" si="191"/>
        <v>1.05252849</v>
      </c>
      <c r="J483" s="13">
        <f t="shared" si="181"/>
        <v>2.5000000000000001E-2</v>
      </c>
      <c r="K483" s="29">
        <f t="shared" si="182"/>
        <v>44774</v>
      </c>
      <c r="L483" s="2">
        <f t="shared" si="183"/>
        <v>101</v>
      </c>
      <c r="M483" s="17">
        <f t="shared" si="184"/>
        <v>101</v>
      </c>
      <c r="N483" s="12">
        <f t="shared" si="173"/>
        <v>1.0099457759999999</v>
      </c>
      <c r="O483" s="12">
        <f t="shared" ca="1" si="174"/>
        <v>1.062996703</v>
      </c>
      <c r="P483" s="17">
        <f t="shared" si="185"/>
        <v>0</v>
      </c>
      <c r="Q483" s="14">
        <f t="shared" ca="1" si="175"/>
        <v>62.996702999999997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44956</v>
      </c>
      <c r="V483" s="3"/>
      <c r="W483" s="3"/>
      <c r="X483" s="126">
        <f>[2]Plan1!$A553</f>
        <v>53014</v>
      </c>
      <c r="Y483" s="118" t="str">
        <f>[2]Plan1!$C553</f>
        <v>Carnaval</v>
      </c>
      <c r="Z483" s="109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00">
        <f t="shared" si="178"/>
        <v>44922</v>
      </c>
      <c r="B484" s="101">
        <f t="shared" ca="1" si="188"/>
        <v>1063.640787</v>
      </c>
      <c r="C484" s="7">
        <f t="shared" si="179"/>
        <v>1000</v>
      </c>
      <c r="D484" s="81">
        <f t="shared" si="180"/>
        <v>44918</v>
      </c>
      <c r="E484" s="13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1.16796192671627</v>
      </c>
      <c r="H484" s="14">
        <f t="shared" ca="1" si="190"/>
        <v>1.1091092146346</v>
      </c>
      <c r="I484" s="14">
        <f t="shared" ca="1" si="191"/>
        <v>1.0530630400000001</v>
      </c>
      <c r="J484" s="13">
        <f t="shared" si="181"/>
        <v>2.5000000000000001E-2</v>
      </c>
      <c r="K484" s="29">
        <f t="shared" si="182"/>
        <v>44774</v>
      </c>
      <c r="L484" s="2">
        <f t="shared" si="183"/>
        <v>102</v>
      </c>
      <c r="M484" s="17">
        <f t="shared" si="184"/>
        <v>102</v>
      </c>
      <c r="N484" s="12">
        <f t="shared" si="173"/>
        <v>1.0100447420000001</v>
      </c>
      <c r="O484" s="12">
        <f t="shared" ca="1" si="174"/>
        <v>1.063640787</v>
      </c>
      <c r="P484" s="17">
        <f t="shared" si="185"/>
        <v>0</v>
      </c>
      <c r="Q484" s="14">
        <f t="shared" ca="1" si="175"/>
        <v>63.640787000000003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44956</v>
      </c>
      <c r="V484" s="3"/>
      <c r="W484" s="3"/>
      <c r="X484" s="126">
        <f>[2]Plan1!$A554</f>
        <v>53059</v>
      </c>
      <c r="Y484" s="118" t="str">
        <f>[2]Plan1!$C554</f>
        <v>Paixão de Cristo</v>
      </c>
      <c r="Z484" s="109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00">
        <f t="shared" si="178"/>
        <v>44923</v>
      </c>
      <c r="B485" s="101">
        <f t="shared" ca="1" si="188"/>
        <v>1064.2852700000001</v>
      </c>
      <c r="C485" s="7">
        <f t="shared" si="179"/>
        <v>1000</v>
      </c>
      <c r="D485" s="81">
        <f t="shared" si="180"/>
        <v>44921</v>
      </c>
      <c r="E485" s="13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1.16855511121962</v>
      </c>
      <c r="H485" s="14">
        <f t="shared" ca="1" si="190"/>
        <v>1.1091092146346</v>
      </c>
      <c r="I485" s="14">
        <f t="shared" ca="1" si="191"/>
        <v>1.0535978699999999</v>
      </c>
      <c r="J485" s="13">
        <f t="shared" si="181"/>
        <v>2.5000000000000001E-2</v>
      </c>
      <c r="K485" s="29">
        <f t="shared" si="182"/>
        <v>44774</v>
      </c>
      <c r="L485" s="2">
        <f t="shared" si="183"/>
        <v>103</v>
      </c>
      <c r="M485" s="17">
        <f t="shared" si="184"/>
        <v>103</v>
      </c>
      <c r="N485" s="12">
        <f t="shared" si="173"/>
        <v>1.0101437179999999</v>
      </c>
      <c r="O485" s="12">
        <f t="shared" ca="1" si="174"/>
        <v>1.0642852700000001</v>
      </c>
      <c r="P485" s="17">
        <f t="shared" si="185"/>
        <v>0</v>
      </c>
      <c r="Q485" s="14">
        <f t="shared" ca="1" si="175"/>
        <v>64.285269999999997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44956</v>
      </c>
      <c r="V485" s="3"/>
      <c r="W485" s="3"/>
      <c r="X485" s="126">
        <f>[2]Plan1!$A555</f>
        <v>53073</v>
      </c>
      <c r="Y485" s="118" t="str">
        <f>[2]Plan1!$C555</f>
        <v>Tiradentes</v>
      </c>
      <c r="Z485" s="127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00">
        <f t="shared" si="178"/>
        <v>44924</v>
      </c>
      <c r="B486" s="101">
        <f t="shared" ca="1" si="188"/>
        <v>1064.930151</v>
      </c>
      <c r="C486" s="7">
        <f t="shared" si="179"/>
        <v>1000</v>
      </c>
      <c r="D486" s="81">
        <f t="shared" si="180"/>
        <v>44922</v>
      </c>
      <c r="E486" s="13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1.1691485969894999</v>
      </c>
      <c r="H486" s="14">
        <f t="shared" ca="1" si="190"/>
        <v>1.1091092146346</v>
      </c>
      <c r="I486" s="14">
        <f t="shared" ca="1" si="191"/>
        <v>1.0541329800000001</v>
      </c>
      <c r="J486" s="13">
        <f t="shared" si="181"/>
        <v>2.5000000000000001E-2</v>
      </c>
      <c r="K486" s="29">
        <f t="shared" si="182"/>
        <v>44774</v>
      </c>
      <c r="L486" s="2">
        <f t="shared" si="183"/>
        <v>104</v>
      </c>
      <c r="M486" s="17">
        <f t="shared" si="184"/>
        <v>104</v>
      </c>
      <c r="N486" s="12">
        <f t="shared" si="173"/>
        <v>1.0102427030000001</v>
      </c>
      <c r="O486" s="12">
        <f t="shared" ca="1" si="174"/>
        <v>1.064930151</v>
      </c>
      <c r="P486" s="17">
        <f t="shared" si="185"/>
        <v>0</v>
      </c>
      <c r="Q486" s="14">
        <f t="shared" ca="1" si="175"/>
        <v>64.930150999999995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44956</v>
      </c>
      <c r="V486" s="3"/>
      <c r="W486" s="3"/>
      <c r="X486" s="126">
        <f>[2]Plan1!$A556</f>
        <v>53083</v>
      </c>
      <c r="Y486" s="118" t="str">
        <f>[2]Plan1!$C556</f>
        <v>Dia do Trabalho</v>
      </c>
      <c r="Z486" s="127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00">
        <f t="shared" si="178"/>
        <v>44925</v>
      </c>
      <c r="B487" s="101">
        <f t="shared" ca="1" si="188"/>
        <v>1065.5754119999999</v>
      </c>
      <c r="C487" s="7">
        <f t="shared" si="179"/>
        <v>1000</v>
      </c>
      <c r="D487" s="81">
        <f t="shared" si="180"/>
        <v>44923</v>
      </c>
      <c r="E487" s="13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1.1697423841789401</v>
      </c>
      <c r="H487" s="14">
        <f t="shared" ca="1" si="190"/>
        <v>1.1091092146346</v>
      </c>
      <c r="I487" s="14">
        <f t="shared" ca="1" si="191"/>
        <v>1.05466835</v>
      </c>
      <c r="J487" s="13">
        <f t="shared" si="181"/>
        <v>2.5000000000000001E-2</v>
      </c>
      <c r="K487" s="29">
        <f t="shared" si="182"/>
        <v>44774</v>
      </c>
      <c r="L487" s="2">
        <f t="shared" si="183"/>
        <v>105</v>
      </c>
      <c r="M487" s="17">
        <f t="shared" si="184"/>
        <v>105</v>
      </c>
      <c r="N487" s="12">
        <f t="shared" si="173"/>
        <v>1.010341698</v>
      </c>
      <c r="O487" s="12">
        <f t="shared" ca="1" si="174"/>
        <v>1.0655754120000001</v>
      </c>
      <c r="P487" s="17">
        <f t="shared" si="185"/>
        <v>0</v>
      </c>
      <c r="Q487" s="14">
        <f t="shared" ca="1" si="175"/>
        <v>65.575412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44956</v>
      </c>
      <c r="V487" s="3"/>
      <c r="W487" s="3"/>
      <c r="X487" s="126">
        <f>[2]Plan1!$A557</f>
        <v>53121</v>
      </c>
      <c r="Y487" s="118" t="str">
        <f>[2]Plan1!$C557</f>
        <v>Corpus Christi</v>
      </c>
      <c r="Z487" s="109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00">
        <f t="shared" si="178"/>
        <v>44928</v>
      </c>
      <c r="B488" s="101">
        <f t="shared" ca="1" si="188"/>
        <v>1066.221061</v>
      </c>
      <c r="C488" s="7">
        <f t="shared" si="179"/>
        <v>1000</v>
      </c>
      <c r="D488" s="81">
        <f t="shared" si="180"/>
        <v>44924</v>
      </c>
      <c r="E488" s="13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1.1703364729410199</v>
      </c>
      <c r="H488" s="14">
        <f t="shared" ca="1" si="190"/>
        <v>1.1091092146346</v>
      </c>
      <c r="I488" s="14">
        <f t="shared" ca="1" si="191"/>
        <v>1.0552039900000001</v>
      </c>
      <c r="J488" s="13">
        <f t="shared" si="181"/>
        <v>2.5000000000000001E-2</v>
      </c>
      <c r="K488" s="29">
        <f t="shared" si="182"/>
        <v>44774</v>
      </c>
      <c r="L488" s="2">
        <f t="shared" si="183"/>
        <v>106</v>
      </c>
      <c r="M488" s="17">
        <f t="shared" si="184"/>
        <v>106</v>
      </c>
      <c r="N488" s="12">
        <f t="shared" si="173"/>
        <v>1.010440703</v>
      </c>
      <c r="O488" s="12">
        <f t="shared" ca="1" si="174"/>
        <v>1.066221061</v>
      </c>
      <c r="P488" s="17">
        <f t="shared" si="185"/>
        <v>0</v>
      </c>
      <c r="Q488" s="14">
        <f t="shared" ca="1" si="175"/>
        <v>66.221061000000006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44956</v>
      </c>
      <c r="V488" s="3"/>
      <c r="W488" s="3"/>
      <c r="X488" s="126">
        <f>[2]Plan1!$A558</f>
        <v>53212</v>
      </c>
      <c r="Y488" s="118" t="str">
        <f>[2]Plan1!$C558</f>
        <v>Independência do Brasil</v>
      </c>
      <c r="Z488" s="109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00">
        <f t="shared" si="178"/>
        <v>44929</v>
      </c>
      <c r="B489" s="101">
        <f t="shared" ca="1" si="188"/>
        <v>1066.8671099999999</v>
      </c>
      <c r="C489" s="7">
        <f t="shared" si="179"/>
        <v>1000</v>
      </c>
      <c r="D489" s="81">
        <f t="shared" si="180"/>
        <v>44925</v>
      </c>
      <c r="E489" s="13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1.17093086342889</v>
      </c>
      <c r="H489" s="14">
        <f t="shared" ca="1" si="190"/>
        <v>1.1091092146346</v>
      </c>
      <c r="I489" s="14">
        <f t="shared" ca="1" si="191"/>
        <v>1.05573991</v>
      </c>
      <c r="J489" s="13">
        <f t="shared" si="181"/>
        <v>2.5000000000000001E-2</v>
      </c>
      <c r="K489" s="29">
        <f t="shared" si="182"/>
        <v>44774</v>
      </c>
      <c r="L489" s="2">
        <f t="shared" si="183"/>
        <v>107</v>
      </c>
      <c r="M489" s="17">
        <f t="shared" si="184"/>
        <v>107</v>
      </c>
      <c r="N489" s="12">
        <f t="shared" si="173"/>
        <v>1.0105397169999999</v>
      </c>
      <c r="O489" s="12">
        <f t="shared" ca="1" si="174"/>
        <v>1.06686711</v>
      </c>
      <c r="P489" s="17">
        <f t="shared" si="185"/>
        <v>0</v>
      </c>
      <c r="Q489" s="14">
        <f t="shared" ca="1" si="175"/>
        <v>66.867109999999997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44956</v>
      </c>
      <c r="V489" s="3"/>
      <c r="W489" s="3"/>
      <c r="X489" s="126">
        <f>[2]Plan1!$A559</f>
        <v>53247</v>
      </c>
      <c r="Y489" s="118" t="str">
        <f>[2]Plan1!$C559</f>
        <v>Nossa Sr.a Aparecida - Padroeira do Brasil</v>
      </c>
      <c r="Z489" s="109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00">
        <f t="shared" si="178"/>
        <v>44930</v>
      </c>
      <c r="B490" s="101">
        <f t="shared" ca="1" si="188"/>
        <v>1067.5135479999999</v>
      </c>
      <c r="C490" s="7">
        <f t="shared" si="179"/>
        <v>1000</v>
      </c>
      <c r="D490" s="81">
        <f t="shared" si="180"/>
        <v>44928</v>
      </c>
      <c r="E490" s="13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1.17152555579581</v>
      </c>
      <c r="H490" s="14">
        <f t="shared" ca="1" si="190"/>
        <v>1.1091092146346</v>
      </c>
      <c r="I490" s="14">
        <f t="shared" ca="1" si="191"/>
        <v>1.0562761000000001</v>
      </c>
      <c r="J490" s="13">
        <f t="shared" si="181"/>
        <v>2.5000000000000001E-2</v>
      </c>
      <c r="K490" s="29">
        <f t="shared" si="182"/>
        <v>44774</v>
      </c>
      <c r="L490" s="2">
        <f t="shared" si="183"/>
        <v>108</v>
      </c>
      <c r="M490" s="17">
        <f t="shared" si="184"/>
        <v>108</v>
      </c>
      <c r="N490" s="12">
        <f t="shared" si="173"/>
        <v>1.010638741</v>
      </c>
      <c r="O490" s="12">
        <f t="shared" ca="1" si="174"/>
        <v>1.067513548</v>
      </c>
      <c r="P490" s="17">
        <f t="shared" si="185"/>
        <v>0</v>
      </c>
      <c r="Q490" s="14">
        <f t="shared" ca="1" si="175"/>
        <v>67.513548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44956</v>
      </c>
      <c r="V490" s="3"/>
      <c r="W490" s="3"/>
      <c r="X490" s="126">
        <f>[2]Plan1!$A560</f>
        <v>53268</v>
      </c>
      <c r="Y490" s="118" t="str">
        <f>[2]Plan1!$C560</f>
        <v>Finados</v>
      </c>
      <c r="Z490" s="109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00">
        <f t="shared" si="178"/>
        <v>44931</v>
      </c>
      <c r="B491" s="101">
        <f t="shared" ca="1" si="188"/>
        <v>1068.16037499</v>
      </c>
      <c r="C491" s="7">
        <f t="shared" si="179"/>
        <v>1000</v>
      </c>
      <c r="D491" s="81">
        <f t="shared" si="180"/>
        <v>44929</v>
      </c>
      <c r="E491" s="13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1.17212055019509</v>
      </c>
      <c r="H491" s="14">
        <f t="shared" ca="1" si="190"/>
        <v>1.1091092146346</v>
      </c>
      <c r="I491" s="14">
        <f t="shared" ca="1" si="191"/>
        <v>1.05681256</v>
      </c>
      <c r="J491" s="13">
        <f t="shared" si="181"/>
        <v>2.5000000000000001E-2</v>
      </c>
      <c r="K491" s="29">
        <f t="shared" si="182"/>
        <v>44774</v>
      </c>
      <c r="L491" s="2">
        <f t="shared" si="183"/>
        <v>109</v>
      </c>
      <c r="M491" s="17">
        <f t="shared" si="184"/>
        <v>109</v>
      </c>
      <c r="N491" s="12">
        <f t="shared" si="173"/>
        <v>1.0107377749999999</v>
      </c>
      <c r="O491" s="12">
        <f t="shared" ca="1" si="174"/>
        <v>1.0681603749999999</v>
      </c>
      <c r="P491" s="17">
        <f t="shared" si="185"/>
        <v>0</v>
      </c>
      <c r="Q491" s="14">
        <f t="shared" ca="1" si="175"/>
        <v>68.160374989999994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44956</v>
      </c>
      <c r="V491" s="3"/>
      <c r="W491" s="3"/>
      <c r="X491" s="126">
        <f>[2]Plan1!$A561</f>
        <v>53281</v>
      </c>
      <c r="Y491" s="118" t="str">
        <f>[2]Plan1!$C561</f>
        <v>Proclamação da República</v>
      </c>
      <c r="Z491" s="109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00">
        <f t="shared" si="178"/>
        <v>44932</v>
      </c>
      <c r="B492" s="101">
        <f t="shared" ca="1" si="188"/>
        <v>1068.807603</v>
      </c>
      <c r="C492" s="7">
        <f t="shared" si="179"/>
        <v>1000</v>
      </c>
      <c r="D492" s="81">
        <f t="shared" si="180"/>
        <v>44930</v>
      </c>
      <c r="E492" s="13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1.17271584678012</v>
      </c>
      <c r="H492" s="14">
        <f t="shared" ca="1" si="190"/>
        <v>1.1091092146346</v>
      </c>
      <c r="I492" s="14">
        <f t="shared" ca="1" si="191"/>
        <v>1.0573493</v>
      </c>
      <c r="J492" s="13">
        <f t="shared" si="181"/>
        <v>2.5000000000000001E-2</v>
      </c>
      <c r="K492" s="29">
        <f t="shared" si="182"/>
        <v>44774</v>
      </c>
      <c r="L492" s="2">
        <f t="shared" si="183"/>
        <v>110</v>
      </c>
      <c r="M492" s="17">
        <f t="shared" si="184"/>
        <v>110</v>
      </c>
      <c r="N492" s="12">
        <f t="shared" si="173"/>
        <v>1.0108368190000001</v>
      </c>
      <c r="O492" s="12">
        <f t="shared" ca="1" si="174"/>
        <v>1.068807603</v>
      </c>
      <c r="P492" s="17">
        <f t="shared" si="185"/>
        <v>0</v>
      </c>
      <c r="Q492" s="14">
        <f t="shared" ca="1" si="175"/>
        <v>68.807603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44956</v>
      </c>
      <c r="V492" s="3"/>
      <c r="W492" s="3"/>
      <c r="X492" s="126">
        <f>[2]Plan1!$A562</f>
        <v>53286</v>
      </c>
      <c r="Y492" s="118" t="str">
        <f>[2]Plan1!$C562</f>
        <v>Dia Nacional de Zumbi e da Consciência Negra</v>
      </c>
      <c r="Z492" s="109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00">
        <f t="shared" si="178"/>
        <v>44935</v>
      </c>
      <c r="B493" s="101">
        <f t="shared" ca="1" si="188"/>
        <v>1069.455209</v>
      </c>
      <c r="C493" s="7">
        <f t="shared" si="179"/>
        <v>1000</v>
      </c>
      <c r="D493" s="81">
        <f t="shared" si="180"/>
        <v>44931</v>
      </c>
      <c r="E493" s="13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1.1733114457043901</v>
      </c>
      <c r="H493" s="14">
        <f t="shared" ca="1" si="190"/>
        <v>1.1091092146346</v>
      </c>
      <c r="I493" s="14">
        <f t="shared" ca="1" si="191"/>
        <v>1.0578863000000001</v>
      </c>
      <c r="J493" s="13">
        <f t="shared" si="181"/>
        <v>2.5000000000000001E-2</v>
      </c>
      <c r="K493" s="29">
        <f t="shared" si="182"/>
        <v>44774</v>
      </c>
      <c r="L493" s="2">
        <f t="shared" si="183"/>
        <v>111</v>
      </c>
      <c r="M493" s="17">
        <f t="shared" si="184"/>
        <v>111</v>
      </c>
      <c r="N493" s="12">
        <f t="shared" si="173"/>
        <v>1.0109358719999999</v>
      </c>
      <c r="O493" s="12">
        <f t="shared" ca="1" si="174"/>
        <v>1.069455209</v>
      </c>
      <c r="P493" s="17">
        <f t="shared" si="185"/>
        <v>0</v>
      </c>
      <c r="Q493" s="14">
        <f t="shared" ca="1" si="175"/>
        <v>69.455208999999996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44956</v>
      </c>
      <c r="V493" s="3"/>
      <c r="W493" s="3"/>
      <c r="X493" s="126">
        <f>[2]Plan1!$A563</f>
        <v>53321</v>
      </c>
      <c r="Y493" s="118" t="str">
        <f>[2]Plan1!$C563</f>
        <v>Natal</v>
      </c>
      <c r="Z493" s="109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00">
        <f t="shared" si="178"/>
        <v>44936</v>
      </c>
      <c r="B494" s="101">
        <f t="shared" ca="1" si="188"/>
        <v>1070.1032150000001</v>
      </c>
      <c r="C494" s="7">
        <f t="shared" si="179"/>
        <v>1000</v>
      </c>
      <c r="D494" s="81">
        <f t="shared" si="180"/>
        <v>44932</v>
      </c>
      <c r="E494" s="13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1.1739073471214301</v>
      </c>
      <c r="H494" s="14">
        <f t="shared" ca="1" si="190"/>
        <v>1.1091092146346</v>
      </c>
      <c r="I494" s="14">
        <f t="shared" ca="1" si="191"/>
        <v>1.0584235799999999</v>
      </c>
      <c r="J494" s="13">
        <f t="shared" si="181"/>
        <v>2.5000000000000001E-2</v>
      </c>
      <c r="K494" s="29">
        <f t="shared" si="182"/>
        <v>44774</v>
      </c>
      <c r="L494" s="2">
        <f t="shared" si="183"/>
        <v>112</v>
      </c>
      <c r="M494" s="17">
        <f t="shared" si="184"/>
        <v>112</v>
      </c>
      <c r="N494" s="12">
        <f t="shared" si="173"/>
        <v>1.0110349350000001</v>
      </c>
      <c r="O494" s="12">
        <f t="shared" ca="1" si="174"/>
        <v>1.0701032150000001</v>
      </c>
      <c r="P494" s="17">
        <f t="shared" si="185"/>
        <v>0</v>
      </c>
      <c r="Q494" s="14">
        <f t="shared" ca="1" si="175"/>
        <v>70.103215000000006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44956</v>
      </c>
      <c r="V494" s="3"/>
      <c r="W494" s="3"/>
      <c r="X494" s="126">
        <f>[2]Plan1!$A564</f>
        <v>53328</v>
      </c>
      <c r="Y494" s="118" t="str">
        <f>[2]Plan1!$C564</f>
        <v>Confraternização Universal</v>
      </c>
      <c r="Z494" s="109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00">
        <f t="shared" si="178"/>
        <v>44937</v>
      </c>
      <c r="B495" s="101">
        <f t="shared" ca="1" si="188"/>
        <v>1070.751612</v>
      </c>
      <c r="C495" s="7">
        <f t="shared" si="179"/>
        <v>1000</v>
      </c>
      <c r="D495" s="81">
        <f t="shared" si="180"/>
        <v>44935</v>
      </c>
      <c r="E495" s="13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1.17450355118489</v>
      </c>
      <c r="H495" s="14">
        <f t="shared" ca="1" si="190"/>
        <v>1.1091092146346</v>
      </c>
      <c r="I495" s="14">
        <f t="shared" ca="1" si="191"/>
        <v>1.0589611299999999</v>
      </c>
      <c r="J495" s="13">
        <f t="shared" si="181"/>
        <v>2.5000000000000001E-2</v>
      </c>
      <c r="K495" s="29">
        <f t="shared" si="182"/>
        <v>44774</v>
      </c>
      <c r="L495" s="2">
        <f t="shared" si="183"/>
        <v>113</v>
      </c>
      <c r="M495" s="17">
        <f t="shared" si="184"/>
        <v>113</v>
      </c>
      <c r="N495" s="12">
        <f t="shared" si="173"/>
        <v>1.011134008</v>
      </c>
      <c r="O495" s="12">
        <f t="shared" ca="1" si="174"/>
        <v>1.070751612</v>
      </c>
      <c r="P495" s="17">
        <f t="shared" si="185"/>
        <v>0</v>
      </c>
      <c r="Q495" s="14">
        <f t="shared" ca="1" si="175"/>
        <v>70.751611999999994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44956</v>
      </c>
      <c r="V495" s="3"/>
      <c r="W495" s="3"/>
      <c r="X495" s="126">
        <f>[2]Plan1!$A565</f>
        <v>53363</v>
      </c>
      <c r="Y495" s="118" t="str">
        <f>[2]Plan1!$C565</f>
        <v>Carnaval</v>
      </c>
      <c r="Z495" s="109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00">
        <f t="shared" si="178"/>
        <v>44938</v>
      </c>
      <c r="B496" s="101">
        <f t="shared" ca="1" si="188"/>
        <v>1071.4004070000001</v>
      </c>
      <c r="C496" s="7">
        <f t="shared" si="179"/>
        <v>1000</v>
      </c>
      <c r="D496" s="81">
        <f t="shared" si="180"/>
        <v>44936</v>
      </c>
      <c r="E496" s="13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1.1751000580484601</v>
      </c>
      <c r="H496" s="14">
        <f t="shared" ca="1" si="190"/>
        <v>1.1091092146346</v>
      </c>
      <c r="I496" s="14">
        <f t="shared" ca="1" si="191"/>
        <v>1.05949896</v>
      </c>
      <c r="J496" s="13">
        <f t="shared" si="181"/>
        <v>2.5000000000000001E-2</v>
      </c>
      <c r="K496" s="29">
        <f t="shared" si="182"/>
        <v>44774</v>
      </c>
      <c r="L496" s="2">
        <f t="shared" si="183"/>
        <v>114</v>
      </c>
      <c r="M496" s="17">
        <f t="shared" si="184"/>
        <v>114</v>
      </c>
      <c r="N496" s="12">
        <f t="shared" si="173"/>
        <v>1.0112330899999999</v>
      </c>
      <c r="O496" s="12">
        <f t="shared" ca="1" si="174"/>
        <v>1.0714004070000001</v>
      </c>
      <c r="P496" s="17">
        <f t="shared" si="185"/>
        <v>0</v>
      </c>
      <c r="Q496" s="14">
        <f t="shared" ca="1" si="175"/>
        <v>71.400407000000001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44956</v>
      </c>
      <c r="V496" s="3"/>
      <c r="W496" s="3"/>
      <c r="X496" s="126">
        <f>[2]Plan1!$A566</f>
        <v>53364</v>
      </c>
      <c r="Y496" s="118" t="str">
        <f>[2]Plan1!$C566</f>
        <v>Carnaval</v>
      </c>
      <c r="Z496" s="109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00">
        <f t="shared" si="178"/>
        <v>44939</v>
      </c>
      <c r="B497" s="101">
        <f t="shared" ca="1" si="188"/>
        <v>1072.049593</v>
      </c>
      <c r="C497" s="7">
        <f t="shared" si="179"/>
        <v>1000</v>
      </c>
      <c r="D497" s="81">
        <f t="shared" si="180"/>
        <v>44937</v>
      </c>
      <c r="E497" s="13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1.1756968678659401</v>
      </c>
      <c r="H497" s="14">
        <f t="shared" ca="1" si="190"/>
        <v>1.1091092146346</v>
      </c>
      <c r="I497" s="14">
        <f t="shared" ca="1" si="191"/>
        <v>1.06003706</v>
      </c>
      <c r="J497" s="13">
        <f t="shared" si="181"/>
        <v>2.5000000000000001E-2</v>
      </c>
      <c r="K497" s="29">
        <f t="shared" si="182"/>
        <v>44774</v>
      </c>
      <c r="L497" s="2">
        <f t="shared" si="183"/>
        <v>115</v>
      </c>
      <c r="M497" s="17">
        <f t="shared" si="184"/>
        <v>115</v>
      </c>
      <c r="N497" s="12">
        <f t="shared" si="173"/>
        <v>1.0113321820000001</v>
      </c>
      <c r="O497" s="12">
        <f t="shared" ca="1" si="174"/>
        <v>1.072049593</v>
      </c>
      <c r="P497" s="17">
        <f t="shared" si="185"/>
        <v>0</v>
      </c>
      <c r="Q497" s="14">
        <f t="shared" ca="1" si="175"/>
        <v>72.049593000000002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44956</v>
      </c>
      <c r="V497" s="3"/>
      <c r="W497" s="3"/>
      <c r="X497" s="126">
        <f>[2]Plan1!$A567</f>
        <v>53409</v>
      </c>
      <c r="Y497" s="118" t="str">
        <f>[2]Plan1!$C567</f>
        <v>Paixão de Cristo</v>
      </c>
      <c r="Z497" s="109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00">
        <f t="shared" si="178"/>
        <v>44942</v>
      </c>
      <c r="B498" s="101">
        <f t="shared" ca="1" si="188"/>
        <v>1072.699169</v>
      </c>
      <c r="C498" s="7">
        <f t="shared" si="179"/>
        <v>1000</v>
      </c>
      <c r="D498" s="81">
        <f t="shared" si="180"/>
        <v>44938</v>
      </c>
      <c r="E498" s="13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1.1762939807912001</v>
      </c>
      <c r="H498" s="14">
        <f t="shared" ca="1" si="190"/>
        <v>1.1091092146346</v>
      </c>
      <c r="I498" s="14">
        <f t="shared" ca="1" si="191"/>
        <v>1.0605754300000001</v>
      </c>
      <c r="J498" s="13">
        <f t="shared" si="181"/>
        <v>2.5000000000000001E-2</v>
      </c>
      <c r="K498" s="29">
        <f t="shared" si="182"/>
        <v>44774</v>
      </c>
      <c r="L498" s="2">
        <f t="shared" si="183"/>
        <v>116</v>
      </c>
      <c r="M498" s="17">
        <f t="shared" si="184"/>
        <v>116</v>
      </c>
      <c r="N498" s="12">
        <f t="shared" si="173"/>
        <v>1.0114312839999999</v>
      </c>
      <c r="O498" s="12">
        <f t="shared" ca="1" si="174"/>
        <v>1.0726991690000001</v>
      </c>
      <c r="P498" s="17">
        <f t="shared" si="185"/>
        <v>0</v>
      </c>
      <c r="Q498" s="14">
        <f t="shared" ca="1" si="175"/>
        <v>72.699168999999998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44956</v>
      </c>
      <c r="V498" s="3"/>
      <c r="W498" s="3"/>
      <c r="X498" s="126">
        <f>[2]Plan1!$A568</f>
        <v>53438</v>
      </c>
      <c r="Y498" s="118" t="str">
        <f>[2]Plan1!$C568</f>
        <v>Tiradentes</v>
      </c>
      <c r="Z498" s="109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00">
        <f t="shared" si="178"/>
        <v>44943</v>
      </c>
      <c r="B499" s="101">
        <f t="shared" ca="1" si="188"/>
        <v>1073.3491349999999</v>
      </c>
      <c r="C499" s="7">
        <f t="shared" si="179"/>
        <v>1000</v>
      </c>
      <c r="D499" s="81">
        <f t="shared" si="180"/>
        <v>44939</v>
      </c>
      <c r="E499" s="13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1.17689139697816</v>
      </c>
      <c r="H499" s="14">
        <f t="shared" ca="1" si="190"/>
        <v>1.1091092146346</v>
      </c>
      <c r="I499" s="14">
        <f t="shared" ca="1" si="191"/>
        <v>1.0611140699999999</v>
      </c>
      <c r="J499" s="13">
        <f t="shared" si="181"/>
        <v>2.5000000000000001E-2</v>
      </c>
      <c r="K499" s="29">
        <f t="shared" si="182"/>
        <v>44774</v>
      </c>
      <c r="L499" s="2">
        <f t="shared" si="183"/>
        <v>117</v>
      </c>
      <c r="M499" s="17">
        <f t="shared" si="184"/>
        <v>117</v>
      </c>
      <c r="N499" s="12">
        <f t="shared" si="173"/>
        <v>1.0115303959999999</v>
      </c>
      <c r="O499" s="12">
        <f t="shared" ca="1" si="174"/>
        <v>1.073349135</v>
      </c>
      <c r="P499" s="17">
        <f t="shared" si="185"/>
        <v>0</v>
      </c>
      <c r="Q499" s="14">
        <f t="shared" ca="1" si="175"/>
        <v>73.349135000000004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44956</v>
      </c>
      <c r="V499" s="3"/>
      <c r="W499" s="3"/>
      <c r="X499" s="126">
        <f>[2]Plan1!$A569</f>
        <v>53448</v>
      </c>
      <c r="Y499" s="118" t="str">
        <f>[2]Plan1!$C569</f>
        <v>Dia do Trabalho</v>
      </c>
      <c r="Z499" s="109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00">
        <f t="shared" si="178"/>
        <v>44944</v>
      </c>
      <c r="B500" s="101">
        <f t="shared" ca="1" si="188"/>
        <v>1073.999501</v>
      </c>
      <c r="C500" s="7">
        <f t="shared" si="179"/>
        <v>1000</v>
      </c>
      <c r="D500" s="81">
        <f t="shared" si="180"/>
        <v>44942</v>
      </c>
      <c r="E500" s="13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1.1774891165808601</v>
      </c>
      <c r="H500" s="14">
        <f t="shared" ca="1" si="190"/>
        <v>1.1091092146346</v>
      </c>
      <c r="I500" s="14">
        <f t="shared" ca="1" si="191"/>
        <v>1.06165299</v>
      </c>
      <c r="J500" s="13">
        <f t="shared" si="181"/>
        <v>2.5000000000000001E-2</v>
      </c>
      <c r="K500" s="29">
        <f t="shared" si="182"/>
        <v>44774</v>
      </c>
      <c r="L500" s="2">
        <f t="shared" si="183"/>
        <v>118</v>
      </c>
      <c r="M500" s="17">
        <f t="shared" si="184"/>
        <v>118</v>
      </c>
      <c r="N500" s="12">
        <f t="shared" si="173"/>
        <v>1.011629517</v>
      </c>
      <c r="O500" s="12">
        <f t="shared" ca="1" si="174"/>
        <v>1.0739995010000001</v>
      </c>
      <c r="P500" s="17">
        <f t="shared" si="185"/>
        <v>0</v>
      </c>
      <c r="Q500" s="14">
        <f t="shared" ca="1" si="175"/>
        <v>73.999500999999995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44956</v>
      </c>
      <c r="V500" s="3"/>
      <c r="W500" s="3"/>
      <c r="X500" s="126">
        <f>[2]Plan1!$A570</f>
        <v>53471</v>
      </c>
      <c r="Y500" s="118" t="str">
        <f>[2]Plan1!$C570</f>
        <v>Corpus Christi</v>
      </c>
      <c r="Z500" s="109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00">
        <f t="shared" si="178"/>
        <v>44945</v>
      </c>
      <c r="B501" s="101">
        <f t="shared" ca="1" si="188"/>
        <v>1074.65025799</v>
      </c>
      <c r="C501" s="7">
        <f t="shared" si="179"/>
        <v>1000</v>
      </c>
      <c r="D501" s="81">
        <f t="shared" si="180"/>
        <v>44943</v>
      </c>
      <c r="E501" s="13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1.1780871397533901</v>
      </c>
      <c r="H501" s="14">
        <f t="shared" ca="1" si="190"/>
        <v>1.1091092146346</v>
      </c>
      <c r="I501" s="14">
        <f t="shared" ca="1" si="191"/>
        <v>1.06219218</v>
      </c>
      <c r="J501" s="13">
        <f t="shared" si="181"/>
        <v>2.5000000000000001E-2</v>
      </c>
      <c r="K501" s="29">
        <f t="shared" si="182"/>
        <v>44774</v>
      </c>
      <c r="L501" s="2">
        <f t="shared" si="183"/>
        <v>119</v>
      </c>
      <c r="M501" s="17">
        <f t="shared" si="184"/>
        <v>119</v>
      </c>
      <c r="N501" s="12">
        <f t="shared" si="173"/>
        <v>1.0117286480000001</v>
      </c>
      <c r="O501" s="12">
        <f t="shared" ca="1" si="174"/>
        <v>1.0746502579999999</v>
      </c>
      <c r="P501" s="17">
        <f t="shared" si="185"/>
        <v>0</v>
      </c>
      <c r="Q501" s="14">
        <f t="shared" ca="1" si="175"/>
        <v>74.65025799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44956</v>
      </c>
      <c r="V501" s="3"/>
      <c r="W501" s="3"/>
      <c r="X501" s="126">
        <f>[2]Plan1!$A571</f>
        <v>53577</v>
      </c>
      <c r="Y501" s="118" t="str">
        <f>[2]Plan1!$C571</f>
        <v>Independência do Brasil</v>
      </c>
      <c r="Z501" s="109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00">
        <f t="shared" si="178"/>
        <v>44946</v>
      </c>
      <c r="B502" s="101">
        <f t="shared" ca="1" si="188"/>
        <v>1075.301416</v>
      </c>
      <c r="C502" s="7">
        <f t="shared" si="179"/>
        <v>1000</v>
      </c>
      <c r="D502" s="81">
        <f t="shared" si="180"/>
        <v>44944</v>
      </c>
      <c r="E502" s="13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1.17868546664992</v>
      </c>
      <c r="H502" s="14">
        <f t="shared" ca="1" si="190"/>
        <v>1.1091092146346</v>
      </c>
      <c r="I502" s="14">
        <f t="shared" ca="1" si="191"/>
        <v>1.0627316499999999</v>
      </c>
      <c r="J502" s="13">
        <f t="shared" si="181"/>
        <v>2.5000000000000001E-2</v>
      </c>
      <c r="K502" s="29">
        <f t="shared" si="182"/>
        <v>44774</v>
      </c>
      <c r="L502" s="2">
        <f t="shared" si="183"/>
        <v>120</v>
      </c>
      <c r="M502" s="17">
        <f t="shared" si="184"/>
        <v>120</v>
      </c>
      <c r="N502" s="12">
        <f t="shared" si="173"/>
        <v>1.011827789</v>
      </c>
      <c r="O502" s="12">
        <f t="shared" ca="1" si="174"/>
        <v>1.0753014160000001</v>
      </c>
      <c r="P502" s="17">
        <f t="shared" si="185"/>
        <v>0</v>
      </c>
      <c r="Q502" s="14">
        <f t="shared" ca="1" si="175"/>
        <v>75.301416000000003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44956</v>
      </c>
      <c r="V502" s="3"/>
      <c r="W502" s="3"/>
      <c r="X502" s="126">
        <f>[2]Plan1!$A572</f>
        <v>53612</v>
      </c>
      <c r="Y502" s="118" t="str">
        <f>[2]Plan1!$C572</f>
        <v>Nossa Sr.a Aparecida - Padroeira do Brasil</v>
      </c>
      <c r="Z502" s="109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00">
        <f t="shared" si="178"/>
        <v>44949</v>
      </c>
      <c r="B503" s="101">
        <f t="shared" ca="1" si="188"/>
        <v>1075.952963</v>
      </c>
      <c r="C503" s="7">
        <f t="shared" si="179"/>
        <v>1000</v>
      </c>
      <c r="D503" s="81">
        <f t="shared" si="180"/>
        <v>44945</v>
      </c>
      <c r="E503" s="13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1.1792840974247301</v>
      </c>
      <c r="H503" s="14">
        <f t="shared" ca="1" si="190"/>
        <v>1.1091092146346</v>
      </c>
      <c r="I503" s="14">
        <f t="shared" ca="1" si="191"/>
        <v>1.0632713899999999</v>
      </c>
      <c r="J503" s="13">
        <f t="shared" si="181"/>
        <v>2.5000000000000001E-2</v>
      </c>
      <c r="K503" s="29">
        <f t="shared" si="182"/>
        <v>44774</v>
      </c>
      <c r="L503" s="2">
        <f t="shared" si="183"/>
        <v>121</v>
      </c>
      <c r="M503" s="17">
        <f t="shared" si="184"/>
        <v>121</v>
      </c>
      <c r="N503" s="12">
        <f t="shared" si="173"/>
        <v>1.0119269390000001</v>
      </c>
      <c r="O503" s="12">
        <f t="shared" ca="1" si="174"/>
        <v>1.075952963</v>
      </c>
      <c r="P503" s="17">
        <f t="shared" si="185"/>
        <v>0</v>
      </c>
      <c r="Q503" s="14">
        <f t="shared" ca="1" si="175"/>
        <v>75.952962999999997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44956</v>
      </c>
      <c r="V503" s="3"/>
      <c r="W503" s="3"/>
      <c r="X503" s="126">
        <f>[2]Plan1!$A573</f>
        <v>53633</v>
      </c>
      <c r="Y503" s="118" t="str">
        <f>[2]Plan1!$C573</f>
        <v>Finados</v>
      </c>
      <c r="Z503" s="109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00">
        <f t="shared" si="178"/>
        <v>44950</v>
      </c>
      <c r="B504" s="101">
        <f t="shared" ca="1" si="188"/>
        <v>1076.6049109999999</v>
      </c>
      <c r="C504" s="7">
        <f t="shared" si="179"/>
        <v>1000</v>
      </c>
      <c r="D504" s="81">
        <f t="shared" si="180"/>
        <v>44946</v>
      </c>
      <c r="E504" s="13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1.1798830322321301</v>
      </c>
      <c r="H504" s="14">
        <f t="shared" ca="1" si="190"/>
        <v>1.1091092146346</v>
      </c>
      <c r="I504" s="14">
        <f t="shared" ca="1" si="191"/>
        <v>1.06381141</v>
      </c>
      <c r="J504" s="13">
        <f t="shared" si="181"/>
        <v>2.5000000000000001E-2</v>
      </c>
      <c r="K504" s="29">
        <f t="shared" si="182"/>
        <v>44774</v>
      </c>
      <c r="L504" s="2">
        <f t="shared" si="183"/>
        <v>122</v>
      </c>
      <c r="M504" s="17">
        <f t="shared" si="184"/>
        <v>122</v>
      </c>
      <c r="N504" s="12">
        <f t="shared" si="173"/>
        <v>1.0120260990000001</v>
      </c>
      <c r="O504" s="12">
        <f t="shared" ca="1" si="174"/>
        <v>1.076604911</v>
      </c>
      <c r="P504" s="17">
        <f t="shared" si="185"/>
        <v>0</v>
      </c>
      <c r="Q504" s="14">
        <f t="shared" ca="1" si="175"/>
        <v>76.604911000000001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44956</v>
      </c>
      <c r="V504" s="3"/>
      <c r="W504" s="3"/>
      <c r="X504" s="126">
        <f>[2]Plan1!$A574</f>
        <v>53646</v>
      </c>
      <c r="Y504" s="118" t="str">
        <f>[2]Plan1!$C574</f>
        <v>Proclamação da República</v>
      </c>
      <c r="Z504" s="109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00">
        <f t="shared" si="178"/>
        <v>44951</v>
      </c>
      <c r="B505" s="101">
        <f t="shared" ca="1" si="188"/>
        <v>1077.257241</v>
      </c>
      <c r="C505" s="7">
        <f t="shared" si="179"/>
        <v>1000</v>
      </c>
      <c r="D505" s="81">
        <f t="shared" si="180"/>
        <v>44949</v>
      </c>
      <c r="E505" s="13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1.1804822712265399</v>
      </c>
      <c r="H505" s="14">
        <f t="shared" ca="1" si="190"/>
        <v>1.1091092146346</v>
      </c>
      <c r="I505" s="14">
        <f t="shared" ca="1" si="191"/>
        <v>1.0643516900000001</v>
      </c>
      <c r="J505" s="13">
        <f t="shared" si="181"/>
        <v>2.5000000000000001E-2</v>
      </c>
      <c r="K505" s="29">
        <f t="shared" si="182"/>
        <v>44774</v>
      </c>
      <c r="L505" s="2">
        <f t="shared" si="183"/>
        <v>123</v>
      </c>
      <c r="M505" s="17">
        <f t="shared" si="184"/>
        <v>123</v>
      </c>
      <c r="N505" s="12">
        <f t="shared" si="173"/>
        <v>1.012125269</v>
      </c>
      <c r="O505" s="12">
        <f t="shared" ca="1" si="174"/>
        <v>1.0772572410000001</v>
      </c>
      <c r="P505" s="17">
        <f t="shared" si="185"/>
        <v>0</v>
      </c>
      <c r="Q505" s="14">
        <f t="shared" ca="1" si="175"/>
        <v>77.257240999999993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44956</v>
      </c>
      <c r="V505" s="3"/>
      <c r="W505" s="3"/>
      <c r="X505" s="126">
        <f>[2]Plan1!$A575</f>
        <v>53651</v>
      </c>
      <c r="Y505" s="118" t="str">
        <f>[2]Plan1!$C575</f>
        <v>Dia Nacional de Zumbi e da Consciência Negra</v>
      </c>
      <c r="Z505" s="109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00">
        <f t="shared" si="178"/>
        <v>44952</v>
      </c>
      <c r="B506" s="101">
        <f t="shared" ca="1" si="188"/>
        <v>1077.9099799999999</v>
      </c>
      <c r="C506" s="7">
        <f t="shared" si="179"/>
        <v>1000</v>
      </c>
      <c r="D506" s="81">
        <f t="shared" si="180"/>
        <v>44950</v>
      </c>
      <c r="E506" s="13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1.18108181456245</v>
      </c>
      <c r="H506" s="14">
        <f t="shared" ca="1" si="190"/>
        <v>1.1091092146346</v>
      </c>
      <c r="I506" s="14">
        <f t="shared" ca="1" si="191"/>
        <v>1.0648922599999999</v>
      </c>
      <c r="J506" s="13">
        <f t="shared" si="181"/>
        <v>2.5000000000000001E-2</v>
      </c>
      <c r="K506" s="29">
        <f t="shared" si="182"/>
        <v>44774</v>
      </c>
      <c r="L506" s="2">
        <f t="shared" si="183"/>
        <v>124</v>
      </c>
      <c r="M506" s="17">
        <f t="shared" si="184"/>
        <v>124</v>
      </c>
      <c r="N506" s="12">
        <f t="shared" si="173"/>
        <v>1.012224448</v>
      </c>
      <c r="O506" s="12">
        <f t="shared" ca="1" si="174"/>
        <v>1.07790998</v>
      </c>
      <c r="P506" s="17">
        <f t="shared" si="185"/>
        <v>0</v>
      </c>
      <c r="Q506" s="14">
        <f t="shared" ca="1" si="175"/>
        <v>77.909980000000004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44956</v>
      </c>
      <c r="V506" s="3"/>
      <c r="W506" s="3"/>
      <c r="X506" s="126">
        <f>[2]Plan1!$A576</f>
        <v>53686</v>
      </c>
      <c r="Y506" s="118" t="str">
        <f>[2]Plan1!$C576</f>
        <v>Natal</v>
      </c>
      <c r="Z506" s="109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00">
        <f t="shared" si="178"/>
        <v>44953</v>
      </c>
      <c r="B507" s="101">
        <f t="shared" ca="1" si="188"/>
        <v>1078.56310199</v>
      </c>
      <c r="C507" s="7">
        <f t="shared" si="179"/>
        <v>1000</v>
      </c>
      <c r="D507" s="81">
        <f t="shared" si="180"/>
        <v>44951</v>
      </c>
      <c r="E507" s="13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1.18168166239443</v>
      </c>
      <c r="H507" s="14">
        <f t="shared" ca="1" si="190"/>
        <v>1.1091092146346</v>
      </c>
      <c r="I507" s="14">
        <f t="shared" ca="1" si="191"/>
        <v>1.06543309</v>
      </c>
      <c r="J507" s="13">
        <f t="shared" si="181"/>
        <v>2.5000000000000001E-2</v>
      </c>
      <c r="K507" s="29">
        <f t="shared" si="182"/>
        <v>44774</v>
      </c>
      <c r="L507" s="2">
        <f t="shared" si="183"/>
        <v>125</v>
      </c>
      <c r="M507" s="17">
        <f t="shared" si="184"/>
        <v>125</v>
      </c>
      <c r="N507" s="12">
        <f t="shared" si="173"/>
        <v>1.012323638</v>
      </c>
      <c r="O507" s="12">
        <f t="shared" ca="1" si="174"/>
        <v>1.0785631019999999</v>
      </c>
      <c r="P507" s="17">
        <f t="shared" si="185"/>
        <v>0</v>
      </c>
      <c r="Q507" s="14">
        <f t="shared" ca="1" si="175"/>
        <v>78.563101990000007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44956</v>
      </c>
      <c r="V507" s="3"/>
      <c r="W507" s="3"/>
      <c r="X507" s="126">
        <f>[2]Plan1!$A577</f>
        <v>53693</v>
      </c>
      <c r="Y507" s="118" t="str">
        <f>[2]Plan1!$C577</f>
        <v>Confraternização Universal</v>
      </c>
      <c r="Z507" s="109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00">
        <f t="shared" si="178"/>
        <v>44956</v>
      </c>
      <c r="B508" s="101">
        <f t="shared" ca="1" si="188"/>
        <v>1079.2166339999999</v>
      </c>
      <c r="C508" s="7">
        <f t="shared" si="179"/>
        <v>1000</v>
      </c>
      <c r="D508" s="81">
        <f t="shared" si="180"/>
        <v>44952</v>
      </c>
      <c r="E508" s="13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1.1822818148771199</v>
      </c>
      <c r="H508" s="14">
        <f t="shared" ca="1" si="190"/>
        <v>1.1091092146346</v>
      </c>
      <c r="I508" s="14">
        <f t="shared" ca="1" si="191"/>
        <v>1.06597421</v>
      </c>
      <c r="J508" s="13">
        <f t="shared" si="181"/>
        <v>2.5000000000000001E-2</v>
      </c>
      <c r="K508" s="29">
        <f t="shared" si="182"/>
        <v>44774</v>
      </c>
      <c r="L508" s="2">
        <f t="shared" si="183"/>
        <v>126</v>
      </c>
      <c r="M508" s="17">
        <f t="shared" si="184"/>
        <v>126</v>
      </c>
      <c r="N508" s="12">
        <f t="shared" si="173"/>
        <v>1.0124228369999999</v>
      </c>
      <c r="O508" s="12">
        <f t="shared" ca="1" si="174"/>
        <v>1.079216634</v>
      </c>
      <c r="P508" s="17">
        <f t="shared" si="185"/>
        <v>4</v>
      </c>
      <c r="Q508" s="14">
        <f t="shared" ca="1" si="175"/>
        <v>79.216633999999999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44956</v>
      </c>
      <c r="V508" s="3"/>
      <c r="W508" s="3"/>
      <c r="X508" s="126">
        <f>[2]Plan1!$A578</f>
        <v>53748</v>
      </c>
      <c r="Y508" s="118" t="str">
        <f>[2]Plan1!$C578</f>
        <v>Carnaval</v>
      </c>
      <c r="Z508" s="109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00">
        <f t="shared" si="178"/>
        <v>44957</v>
      </c>
      <c r="B509" s="101">
        <f t="shared" ca="1" si="188"/>
        <v>1000.605921</v>
      </c>
      <c r="C509" s="7">
        <f t="shared" si="179"/>
        <v>1000</v>
      </c>
      <c r="D509" s="81">
        <f t="shared" si="180"/>
        <v>44953</v>
      </c>
      <c r="E509" s="13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1.1828822721652601</v>
      </c>
      <c r="H509" s="14">
        <f t="shared" ca="1" si="190"/>
        <v>1.1822818148771199</v>
      </c>
      <c r="I509" s="14">
        <f t="shared" ca="1" si="191"/>
        <v>1.00050788</v>
      </c>
      <c r="J509" s="13">
        <f t="shared" si="181"/>
        <v>2.5000000000000001E-2</v>
      </c>
      <c r="K509" s="29">
        <f t="shared" si="182"/>
        <v>44956</v>
      </c>
      <c r="L509" s="2">
        <f t="shared" si="183"/>
        <v>1</v>
      </c>
      <c r="M509" s="17">
        <f t="shared" si="184"/>
        <v>1</v>
      </c>
      <c r="N509" s="12">
        <f t="shared" si="173"/>
        <v>1.0000979910000001</v>
      </c>
      <c r="O509" s="12">
        <f t="shared" ca="1" si="174"/>
        <v>1.000605921</v>
      </c>
      <c r="P509" s="17">
        <f t="shared" si="185"/>
        <v>0</v>
      </c>
      <c r="Q509" s="14">
        <f t="shared" ca="1" si="175"/>
        <v>0.60592100000000004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45138</v>
      </c>
      <c r="V509" s="3"/>
      <c r="W509" s="3"/>
      <c r="X509" s="126">
        <f>[2]Plan1!$A579</f>
        <v>53749</v>
      </c>
      <c r="Y509" s="118" t="str">
        <f>[2]Plan1!$C579</f>
        <v>Carnaval</v>
      </c>
      <c r="Z509" s="109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00">
        <f t="shared" si="178"/>
        <v>44958</v>
      </c>
      <c r="B510" s="101">
        <f t="shared" ca="1" si="188"/>
        <v>1001.21221099</v>
      </c>
      <c r="C510" s="7">
        <f t="shared" si="179"/>
        <v>1000</v>
      </c>
      <c r="D510" s="81">
        <f t="shared" si="180"/>
        <v>44956</v>
      </c>
      <c r="E510" s="13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1.18348303441365</v>
      </c>
      <c r="H510" s="14">
        <f t="shared" ca="1" si="190"/>
        <v>1.1822818148771199</v>
      </c>
      <c r="I510" s="14">
        <f t="shared" ca="1" si="191"/>
        <v>1.00101602</v>
      </c>
      <c r="J510" s="13">
        <f t="shared" si="181"/>
        <v>2.5000000000000001E-2</v>
      </c>
      <c r="K510" s="29">
        <f t="shared" si="182"/>
        <v>44956</v>
      </c>
      <c r="L510" s="2">
        <f t="shared" si="183"/>
        <v>2</v>
      </c>
      <c r="M510" s="17">
        <f t="shared" si="184"/>
        <v>2</v>
      </c>
      <c r="N510" s="12">
        <f t="shared" si="173"/>
        <v>1.0001959920000001</v>
      </c>
      <c r="O510" s="12">
        <f t="shared" ca="1" si="174"/>
        <v>1.0012122109999999</v>
      </c>
      <c r="P510" s="17">
        <f t="shared" si="185"/>
        <v>0</v>
      </c>
      <c r="Q510" s="14">
        <f t="shared" ca="1" si="175"/>
        <v>1.21221099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45138</v>
      </c>
      <c r="V510" s="3"/>
      <c r="W510" s="3"/>
      <c r="X510" s="126">
        <f>[2]Plan1!$A580</f>
        <v>53794</v>
      </c>
      <c r="Y510" s="118" t="str">
        <f>[2]Plan1!$C580</f>
        <v>Paixão de Cristo</v>
      </c>
      <c r="Z510" s="109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00">
        <f t="shared" si="178"/>
        <v>44959</v>
      </c>
      <c r="B511" s="101">
        <f t="shared" ca="1" si="188"/>
        <v>1001.818861</v>
      </c>
      <c r="C511" s="7">
        <f t="shared" si="179"/>
        <v>1000</v>
      </c>
      <c r="D511" s="81">
        <f t="shared" si="180"/>
        <v>44957</v>
      </c>
      <c r="E511" s="13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1.1840841017771699</v>
      </c>
      <c r="H511" s="14">
        <f t="shared" ca="1" si="190"/>
        <v>1.1822818148771199</v>
      </c>
      <c r="I511" s="14">
        <f t="shared" ca="1" si="191"/>
        <v>1.00152441</v>
      </c>
      <c r="J511" s="13">
        <f t="shared" si="181"/>
        <v>2.5000000000000001E-2</v>
      </c>
      <c r="K511" s="29">
        <f t="shared" si="182"/>
        <v>44956</v>
      </c>
      <c r="L511" s="2">
        <f t="shared" si="183"/>
        <v>3</v>
      </c>
      <c r="M511" s="17">
        <f t="shared" si="184"/>
        <v>3</v>
      </c>
      <c r="N511" s="12">
        <f t="shared" si="173"/>
        <v>1.000294003</v>
      </c>
      <c r="O511" s="12">
        <f t="shared" ca="1" si="174"/>
        <v>1.0018188610000001</v>
      </c>
      <c r="P511" s="17">
        <f t="shared" si="185"/>
        <v>0</v>
      </c>
      <c r="Q511" s="14">
        <f t="shared" ca="1" si="175"/>
        <v>1.8188610000000001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45138</v>
      </c>
      <c r="V511" s="3"/>
      <c r="W511" s="3"/>
      <c r="X511" s="126">
        <f>[2]Plan1!$A581</f>
        <v>53803</v>
      </c>
      <c r="Y511" s="118" t="str">
        <f>[2]Plan1!$C581</f>
        <v>Tiradentes</v>
      </c>
      <c r="Z511" s="109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00">
        <f t="shared" si="178"/>
        <v>44960</v>
      </c>
      <c r="B512" s="101">
        <f t="shared" ca="1" si="188"/>
        <v>1002.42589</v>
      </c>
      <c r="C512" s="7">
        <f t="shared" si="179"/>
        <v>1000</v>
      </c>
      <c r="D512" s="81">
        <f t="shared" si="180"/>
        <v>44958</v>
      </c>
      <c r="E512" s="13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1.18468547441078</v>
      </c>
      <c r="H512" s="14">
        <f t="shared" ca="1" si="190"/>
        <v>1.1822818148771199</v>
      </c>
      <c r="I512" s="14">
        <f t="shared" ca="1" si="191"/>
        <v>1.00203307</v>
      </c>
      <c r="J512" s="13">
        <f t="shared" si="181"/>
        <v>2.5000000000000001E-2</v>
      </c>
      <c r="K512" s="29">
        <f t="shared" si="182"/>
        <v>44956</v>
      </c>
      <c r="L512" s="2">
        <f t="shared" si="183"/>
        <v>4</v>
      </c>
      <c r="M512" s="17">
        <f t="shared" si="184"/>
        <v>4</v>
      </c>
      <c r="N512" s="12">
        <f t="shared" si="173"/>
        <v>1.0003920230000001</v>
      </c>
      <c r="O512" s="12">
        <f t="shared" ca="1" si="174"/>
        <v>1.00242589</v>
      </c>
      <c r="P512" s="17">
        <f t="shared" si="185"/>
        <v>0</v>
      </c>
      <c r="Q512" s="14">
        <f t="shared" ca="1" si="175"/>
        <v>2.4258899999999999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45138</v>
      </c>
      <c r="V512" s="3"/>
      <c r="W512" s="3"/>
      <c r="X512" s="126">
        <f>[2]Plan1!$A582</f>
        <v>53813</v>
      </c>
      <c r="Y512" s="118" t="str">
        <f>[2]Plan1!$C582</f>
        <v>Dia do Trabalho</v>
      </c>
      <c r="Z512" s="109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00">
        <f t="shared" si="178"/>
        <v>44963</v>
      </c>
      <c r="B513" s="101">
        <f t="shared" ca="1" si="188"/>
        <v>1003.033279</v>
      </c>
      <c r="C513" s="7">
        <f t="shared" si="179"/>
        <v>1000</v>
      </c>
      <c r="D513" s="81">
        <f t="shared" si="180"/>
        <v>44959</v>
      </c>
      <c r="E513" s="13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1.1852871524695201</v>
      </c>
      <c r="H513" s="14">
        <f t="shared" ca="1" si="190"/>
        <v>1.1822818148771199</v>
      </c>
      <c r="I513" s="14">
        <f t="shared" ca="1" si="191"/>
        <v>1.0025419799999999</v>
      </c>
      <c r="J513" s="13">
        <f t="shared" si="181"/>
        <v>2.5000000000000001E-2</v>
      </c>
      <c r="K513" s="29">
        <f t="shared" si="182"/>
        <v>44956</v>
      </c>
      <c r="L513" s="2">
        <f t="shared" si="183"/>
        <v>5</v>
      </c>
      <c r="M513" s="17">
        <f t="shared" si="184"/>
        <v>5</v>
      </c>
      <c r="N513" s="12">
        <f t="shared" si="173"/>
        <v>1.000490053</v>
      </c>
      <c r="O513" s="12">
        <f t="shared" ca="1" si="174"/>
        <v>1.0030332790000001</v>
      </c>
      <c r="P513" s="17">
        <f t="shared" si="185"/>
        <v>0</v>
      </c>
      <c r="Q513" s="14">
        <f t="shared" ca="1" si="175"/>
        <v>3.0332789999999998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45138</v>
      </c>
      <c r="V513" s="3"/>
      <c r="W513" s="3"/>
      <c r="X513" s="126">
        <f>[2]Plan1!$A583</f>
        <v>53856</v>
      </c>
      <c r="Y513" s="118" t="str">
        <f>[2]Plan1!$C583</f>
        <v>Corpus Christi</v>
      </c>
      <c r="Z513" s="109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00">
        <f t="shared" si="178"/>
        <v>44964</v>
      </c>
      <c r="B514" s="101">
        <f t="shared" ca="1" si="188"/>
        <v>1003.641036</v>
      </c>
      <c r="C514" s="7">
        <f t="shared" si="179"/>
        <v>1000</v>
      </c>
      <c r="D514" s="81">
        <f t="shared" si="180"/>
        <v>44960</v>
      </c>
      <c r="E514" s="13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1.18588913610852</v>
      </c>
      <c r="H514" s="14">
        <f t="shared" ca="1" si="190"/>
        <v>1.1822818148771199</v>
      </c>
      <c r="I514" s="14">
        <f t="shared" ca="1" si="191"/>
        <v>1.0030511499999999</v>
      </c>
      <c r="J514" s="13">
        <f t="shared" si="181"/>
        <v>2.5000000000000001E-2</v>
      </c>
      <c r="K514" s="29">
        <f t="shared" si="182"/>
        <v>44956</v>
      </c>
      <c r="L514" s="2">
        <f t="shared" si="183"/>
        <v>6</v>
      </c>
      <c r="M514" s="17">
        <f t="shared" si="184"/>
        <v>6</v>
      </c>
      <c r="N514" s="12">
        <f t="shared" si="173"/>
        <v>1.0005880920000001</v>
      </c>
      <c r="O514" s="12">
        <f t="shared" ca="1" si="174"/>
        <v>1.0036410360000001</v>
      </c>
      <c r="P514" s="17">
        <f t="shared" si="185"/>
        <v>0</v>
      </c>
      <c r="Q514" s="14">
        <f t="shared" ca="1" si="175"/>
        <v>3.6410360000000002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45138</v>
      </c>
      <c r="V514" s="3"/>
      <c r="W514" s="3"/>
      <c r="X514" s="126">
        <f>[2]Plan1!$A584</f>
        <v>53942</v>
      </c>
      <c r="Y514" s="118" t="str">
        <f>[2]Plan1!$C584</f>
        <v>Independência do Brasil</v>
      </c>
      <c r="Z514" s="109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00">
        <f t="shared" si="178"/>
        <v>44965</v>
      </c>
      <c r="B515" s="101">
        <f t="shared" ca="1" si="188"/>
        <v>1004.2491639899999</v>
      </c>
      <c r="C515" s="7">
        <f t="shared" si="179"/>
        <v>1000</v>
      </c>
      <c r="D515" s="81">
        <f t="shared" si="180"/>
        <v>44963</v>
      </c>
      <c r="E515" s="13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1.1864914254829699</v>
      </c>
      <c r="H515" s="14">
        <f t="shared" ca="1" si="190"/>
        <v>1.1822818148771199</v>
      </c>
      <c r="I515" s="14">
        <f t="shared" ca="1" si="191"/>
        <v>1.00356058</v>
      </c>
      <c r="J515" s="13">
        <f t="shared" si="181"/>
        <v>2.5000000000000001E-2</v>
      </c>
      <c r="K515" s="29">
        <f t="shared" si="182"/>
        <v>44956</v>
      </c>
      <c r="L515" s="2">
        <f t="shared" si="183"/>
        <v>7</v>
      </c>
      <c r="M515" s="17">
        <f t="shared" si="184"/>
        <v>7</v>
      </c>
      <c r="N515" s="12">
        <f t="shared" si="173"/>
        <v>1.0006861410000001</v>
      </c>
      <c r="O515" s="12">
        <f t="shared" ca="1" si="174"/>
        <v>1.004249164</v>
      </c>
      <c r="P515" s="17">
        <f t="shared" si="185"/>
        <v>0</v>
      </c>
      <c r="Q515" s="14">
        <f t="shared" ca="1" si="175"/>
        <v>4.2491639899999996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45138</v>
      </c>
      <c r="V515" s="3"/>
      <c r="W515" s="3"/>
      <c r="X515" s="126">
        <f>[2]Plan1!$A585</f>
        <v>53977</v>
      </c>
      <c r="Y515" s="118" t="str">
        <f>[2]Plan1!$C585</f>
        <v>Nossa Sr.a Aparecida - Padroeira do Brasil</v>
      </c>
      <c r="Z515" s="109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00">
        <f t="shared" si="178"/>
        <v>44966</v>
      </c>
      <c r="B516" s="101">
        <f t="shared" ca="1" si="188"/>
        <v>1004.857662</v>
      </c>
      <c r="C516" s="7">
        <f t="shared" si="179"/>
        <v>1000</v>
      </c>
      <c r="D516" s="81">
        <f t="shared" si="180"/>
        <v>44964</v>
      </c>
      <c r="E516" s="13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1.18709402074814</v>
      </c>
      <c r="H516" s="14">
        <f t="shared" ca="1" si="190"/>
        <v>1.1822818148771199</v>
      </c>
      <c r="I516" s="14">
        <f t="shared" ca="1" si="191"/>
        <v>1.0040702699999999</v>
      </c>
      <c r="J516" s="13">
        <f t="shared" si="181"/>
        <v>2.5000000000000001E-2</v>
      </c>
      <c r="K516" s="29">
        <f t="shared" si="182"/>
        <v>44956</v>
      </c>
      <c r="L516" s="2">
        <f t="shared" si="183"/>
        <v>8</v>
      </c>
      <c r="M516" s="17">
        <f t="shared" si="184"/>
        <v>8</v>
      </c>
      <c r="N516" s="12">
        <f t="shared" si="173"/>
        <v>1.0007842</v>
      </c>
      <c r="O516" s="12">
        <f t="shared" ca="1" si="174"/>
        <v>1.004857662</v>
      </c>
      <c r="P516" s="17">
        <f t="shared" si="185"/>
        <v>0</v>
      </c>
      <c r="Q516" s="14">
        <f t="shared" ca="1" si="175"/>
        <v>4.8576620000000004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45138</v>
      </c>
      <c r="V516" s="3"/>
      <c r="W516" s="3"/>
      <c r="X516" s="126">
        <f>[2]Plan1!$A586</f>
        <v>53998</v>
      </c>
      <c r="Y516" s="118" t="str">
        <f>[2]Plan1!$C586</f>
        <v>Finados</v>
      </c>
      <c r="Z516" s="109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00">
        <f t="shared" si="178"/>
        <v>44967</v>
      </c>
      <c r="B517" s="101">
        <f t="shared" ca="1" si="188"/>
        <v>1005.466529</v>
      </c>
      <c r="C517" s="7">
        <f t="shared" si="179"/>
        <v>1000</v>
      </c>
      <c r="D517" s="81">
        <f t="shared" si="180"/>
        <v>44965</v>
      </c>
      <c r="E517" s="13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1.1876969220594</v>
      </c>
      <c r="H517" s="14">
        <f t="shared" ca="1" si="190"/>
        <v>1.1822818148771199</v>
      </c>
      <c r="I517" s="14">
        <f t="shared" ca="1" si="191"/>
        <v>1.00458022</v>
      </c>
      <c r="J517" s="13">
        <f t="shared" si="181"/>
        <v>2.5000000000000001E-2</v>
      </c>
      <c r="K517" s="29">
        <f t="shared" si="182"/>
        <v>44956</v>
      </c>
      <c r="L517" s="2">
        <f t="shared" si="183"/>
        <v>9</v>
      </c>
      <c r="M517" s="17">
        <f t="shared" si="184"/>
        <v>9</v>
      </c>
      <c r="N517" s="12">
        <f t="shared" si="173"/>
        <v>1.000882268</v>
      </c>
      <c r="O517" s="12">
        <f t="shared" ca="1" si="174"/>
        <v>1.005466529</v>
      </c>
      <c r="P517" s="17">
        <f t="shared" si="185"/>
        <v>0</v>
      </c>
      <c r="Q517" s="14">
        <f t="shared" ca="1" si="175"/>
        <v>5.4665290000000004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45138</v>
      </c>
      <c r="V517" s="3"/>
      <c r="W517" s="3"/>
      <c r="X517" s="126">
        <f>[2]Plan1!$A587</f>
        <v>54011</v>
      </c>
      <c r="Y517" s="118" t="str">
        <f>[2]Plan1!$C587</f>
        <v>Proclamação da República</v>
      </c>
      <c r="Z517" s="109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00">
        <f t="shared" si="178"/>
        <v>44970</v>
      </c>
      <c r="B518" s="101">
        <f t="shared" ca="1" si="188"/>
        <v>1006.0757559899999</v>
      </c>
      <c r="C518" s="7">
        <f t="shared" si="179"/>
        <v>1000</v>
      </c>
      <c r="D518" s="81">
        <f t="shared" si="180"/>
        <v>44966</v>
      </c>
      <c r="E518" s="13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1.18830012957217</v>
      </c>
      <c r="H518" s="14">
        <f t="shared" ca="1" si="190"/>
        <v>1.1822818148771199</v>
      </c>
      <c r="I518" s="14">
        <f t="shared" ca="1" si="191"/>
        <v>1.0050904199999999</v>
      </c>
      <c r="J518" s="13">
        <f t="shared" si="181"/>
        <v>2.5000000000000001E-2</v>
      </c>
      <c r="K518" s="29">
        <f t="shared" si="182"/>
        <v>44956</v>
      </c>
      <c r="L518" s="2">
        <f t="shared" si="183"/>
        <v>10</v>
      </c>
      <c r="M518" s="17">
        <f t="shared" si="184"/>
        <v>10</v>
      </c>
      <c r="N518" s="12">
        <f t="shared" si="173"/>
        <v>1.000980346</v>
      </c>
      <c r="O518" s="12">
        <f t="shared" ca="1" si="174"/>
        <v>1.006075756</v>
      </c>
      <c r="P518" s="17">
        <f t="shared" si="185"/>
        <v>0</v>
      </c>
      <c r="Q518" s="14">
        <f t="shared" ca="1" si="175"/>
        <v>6.0757559900000002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45138</v>
      </c>
      <c r="V518" s="3"/>
      <c r="W518" s="3"/>
      <c r="X518" s="126">
        <f>[2]Plan1!$A588</f>
        <v>54016</v>
      </c>
      <c r="Y518" s="118" t="str">
        <f>[2]Plan1!$C588</f>
        <v>Dia Nacional de Zumbi e da Consciência Negra</v>
      </c>
      <c r="Z518" s="109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00">
        <f t="shared" si="178"/>
        <v>44971</v>
      </c>
      <c r="B519" s="101">
        <f t="shared" ca="1" si="188"/>
        <v>1006.6853630000001</v>
      </c>
      <c r="C519" s="7">
        <f t="shared" si="179"/>
        <v>1000</v>
      </c>
      <c r="D519" s="81">
        <f t="shared" si="180"/>
        <v>44967</v>
      </c>
      <c r="E519" s="13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1.18890364344198</v>
      </c>
      <c r="H519" s="14">
        <f t="shared" ca="1" si="190"/>
        <v>1.1822818148771199</v>
      </c>
      <c r="I519" s="14">
        <f t="shared" ca="1" si="191"/>
        <v>1.00560089</v>
      </c>
      <c r="J519" s="13">
        <f t="shared" si="181"/>
        <v>2.5000000000000001E-2</v>
      </c>
      <c r="K519" s="29">
        <f t="shared" si="182"/>
        <v>44956</v>
      </c>
      <c r="L519" s="2">
        <f t="shared" si="183"/>
        <v>11</v>
      </c>
      <c r="M519" s="17">
        <f t="shared" si="184"/>
        <v>11</v>
      </c>
      <c r="N519" s="12">
        <f t="shared" si="173"/>
        <v>1.001078433</v>
      </c>
      <c r="O519" s="12">
        <f t="shared" ca="1" si="174"/>
        <v>1.0066853630000001</v>
      </c>
      <c r="P519" s="17">
        <f t="shared" si="185"/>
        <v>0</v>
      </c>
      <c r="Q519" s="14">
        <f t="shared" ca="1" si="175"/>
        <v>6.6853629999999997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45138</v>
      </c>
      <c r="V519" s="3"/>
      <c r="W519" s="3"/>
      <c r="X519" s="126">
        <f>[2]Plan1!$A589</f>
        <v>54051</v>
      </c>
      <c r="Y519" s="118" t="str">
        <f>[2]Plan1!$C589</f>
        <v>Natal</v>
      </c>
      <c r="Z519" s="109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00">
        <f t="shared" si="178"/>
        <v>44972</v>
      </c>
      <c r="B520" s="101">
        <f t="shared" ca="1" si="188"/>
        <v>1007.29533</v>
      </c>
      <c r="C520" s="7">
        <f t="shared" si="179"/>
        <v>1000</v>
      </c>
      <c r="D520" s="81">
        <f t="shared" si="180"/>
        <v>44970</v>
      </c>
      <c r="E520" s="13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1.1895074638244101</v>
      </c>
      <c r="H520" s="14">
        <f t="shared" ca="1" si="190"/>
        <v>1.1822818148771199</v>
      </c>
      <c r="I520" s="14">
        <f t="shared" ca="1" si="191"/>
        <v>1.00611161</v>
      </c>
      <c r="J520" s="13">
        <f t="shared" si="181"/>
        <v>2.5000000000000001E-2</v>
      </c>
      <c r="K520" s="29">
        <f t="shared" si="182"/>
        <v>44956</v>
      </c>
      <c r="L520" s="2">
        <f t="shared" si="183"/>
        <v>12</v>
      </c>
      <c r="M520" s="17">
        <f t="shared" si="184"/>
        <v>12</v>
      </c>
      <c r="N520" s="12">
        <f t="shared" si="173"/>
        <v>1.00117653</v>
      </c>
      <c r="O520" s="12">
        <f t="shared" ca="1" si="174"/>
        <v>1.00729533</v>
      </c>
      <c r="P520" s="17">
        <f t="shared" si="185"/>
        <v>0</v>
      </c>
      <c r="Q520" s="14">
        <f t="shared" ca="1" si="175"/>
        <v>7.2953299999999999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45138</v>
      </c>
      <c r="V520" s="3"/>
      <c r="W520" s="3"/>
      <c r="X520" s="126">
        <f>[2]Plan1!$A590</f>
        <v>54058</v>
      </c>
      <c r="Y520" s="118" t="str">
        <f>[2]Plan1!$C590</f>
        <v>Confraternização Universal</v>
      </c>
      <c r="Z520" s="109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00">
        <f t="shared" si="178"/>
        <v>44973</v>
      </c>
      <c r="B521" s="101">
        <f t="shared" ca="1" si="188"/>
        <v>1007.90567799</v>
      </c>
      <c r="C521" s="7">
        <f t="shared" si="179"/>
        <v>1000</v>
      </c>
      <c r="D521" s="81">
        <f t="shared" si="180"/>
        <v>44971</v>
      </c>
      <c r="E521" s="13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1.1901115908751401</v>
      </c>
      <c r="H521" s="14">
        <f t="shared" ca="1" si="190"/>
        <v>1.1822818148771199</v>
      </c>
      <c r="I521" s="14">
        <f t="shared" ca="1" si="191"/>
        <v>1.0066226</v>
      </c>
      <c r="J521" s="13">
        <f t="shared" si="181"/>
        <v>2.5000000000000001E-2</v>
      </c>
      <c r="K521" s="29">
        <f t="shared" si="182"/>
        <v>44956</v>
      </c>
      <c r="L521" s="2">
        <f t="shared" si="183"/>
        <v>13</v>
      </c>
      <c r="M521" s="17">
        <f t="shared" si="184"/>
        <v>13</v>
      </c>
      <c r="N521" s="12">
        <f t="shared" si="173"/>
        <v>1.0012746370000001</v>
      </c>
      <c r="O521" s="12">
        <f t="shared" ca="1" si="174"/>
        <v>1.007905678</v>
      </c>
      <c r="P521" s="17">
        <f t="shared" si="185"/>
        <v>0</v>
      </c>
      <c r="Q521" s="14">
        <f t="shared" ca="1" si="175"/>
        <v>7.90567799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45138</v>
      </c>
      <c r="V521" s="3"/>
      <c r="W521" s="3"/>
      <c r="X521" s="126">
        <f>[2]Plan1!$A591</f>
        <v>54105</v>
      </c>
      <c r="Y521" s="118" t="str">
        <f>[2]Plan1!$C591</f>
        <v>Carnaval</v>
      </c>
      <c r="Z521" s="109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00">
        <f t="shared" si="178"/>
        <v>44974</v>
      </c>
      <c r="B522" s="101">
        <f t="shared" ca="1" si="188"/>
        <v>1008.51638599</v>
      </c>
      <c r="C522" s="7">
        <f t="shared" si="179"/>
        <v>1000</v>
      </c>
      <c r="D522" s="81">
        <f t="shared" si="180"/>
        <v>44972</v>
      </c>
      <c r="E522" s="13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1.19071602474991</v>
      </c>
      <c r="H522" s="14">
        <f t="shared" ca="1" si="190"/>
        <v>1.1822818148771199</v>
      </c>
      <c r="I522" s="14">
        <f t="shared" ca="1" si="191"/>
        <v>1.0071338400000001</v>
      </c>
      <c r="J522" s="13">
        <f t="shared" si="181"/>
        <v>2.5000000000000001E-2</v>
      </c>
      <c r="K522" s="29">
        <f t="shared" si="182"/>
        <v>44956</v>
      </c>
      <c r="L522" s="2">
        <f t="shared" si="183"/>
        <v>14</v>
      </c>
      <c r="M522" s="17">
        <f t="shared" si="184"/>
        <v>14</v>
      </c>
      <c r="N522" s="12">
        <f t="shared" si="173"/>
        <v>1.0013727530000001</v>
      </c>
      <c r="O522" s="12">
        <f t="shared" ca="1" si="174"/>
        <v>1.0085163859999999</v>
      </c>
      <c r="P522" s="17">
        <f t="shared" si="185"/>
        <v>0</v>
      </c>
      <c r="Q522" s="14">
        <f t="shared" ca="1" si="175"/>
        <v>8.5163859899999999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45138</v>
      </c>
      <c r="V522" s="3"/>
      <c r="W522" s="3"/>
      <c r="X522" s="126">
        <f>[2]Plan1!$A592</f>
        <v>54106</v>
      </c>
      <c r="Y522" s="118" t="str">
        <f>[2]Plan1!$C592</f>
        <v>Carnaval</v>
      </c>
      <c r="Z522" s="109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00">
        <f t="shared" si="178"/>
        <v>44979</v>
      </c>
      <c r="B523" s="101">
        <f t="shared" ca="1" si="188"/>
        <v>1009.127464</v>
      </c>
      <c r="C523" s="7">
        <f t="shared" si="179"/>
        <v>1000</v>
      </c>
      <c r="D523" s="81">
        <f t="shared" si="180"/>
        <v>44973</v>
      </c>
      <c r="E523" s="13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1.1913207656045599</v>
      </c>
      <c r="H523" s="14">
        <f t="shared" ca="1" si="190"/>
        <v>1.1822818148771199</v>
      </c>
      <c r="I523" s="14">
        <f t="shared" ca="1" si="191"/>
        <v>1.0076453400000001</v>
      </c>
      <c r="J523" s="13">
        <f t="shared" si="181"/>
        <v>2.5000000000000001E-2</v>
      </c>
      <c r="K523" s="29">
        <f t="shared" si="182"/>
        <v>44956</v>
      </c>
      <c r="L523" s="2">
        <f t="shared" si="183"/>
        <v>15</v>
      </c>
      <c r="M523" s="17">
        <f t="shared" si="184"/>
        <v>15</v>
      </c>
      <c r="N523" s="12">
        <f t="shared" si="173"/>
        <v>1.001470879</v>
      </c>
      <c r="O523" s="12">
        <f t="shared" ca="1" si="174"/>
        <v>1.0091274640000001</v>
      </c>
      <c r="P523" s="17">
        <f t="shared" si="185"/>
        <v>0</v>
      </c>
      <c r="Q523" s="14">
        <f t="shared" ca="1" si="175"/>
        <v>9.1274639999999998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45138</v>
      </c>
      <c r="V523" s="3"/>
      <c r="W523" s="3"/>
      <c r="X523" s="126">
        <f>[2]Plan1!$A593</f>
        <v>54151</v>
      </c>
      <c r="Y523" s="118" t="str">
        <f>[2]Plan1!$C593</f>
        <v>Paixão de Cristo</v>
      </c>
      <c r="Z523" s="109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00">
        <f t="shared" si="178"/>
        <v>44980</v>
      </c>
      <c r="B524" s="101">
        <f t="shared" ca="1" si="188"/>
        <v>1009.738924</v>
      </c>
      <c r="C524" s="7">
        <f t="shared" si="179"/>
        <v>1000</v>
      </c>
      <c r="D524" s="81">
        <f t="shared" si="180"/>
        <v>44974</v>
      </c>
      <c r="E524" s="13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1.1919258135949999</v>
      </c>
      <c r="H524" s="14">
        <f t="shared" ca="1" si="190"/>
        <v>1.1822818148771199</v>
      </c>
      <c r="I524" s="14">
        <f t="shared" ca="1" si="191"/>
        <v>1.00815711</v>
      </c>
      <c r="J524" s="13">
        <f t="shared" si="181"/>
        <v>2.5000000000000001E-2</v>
      </c>
      <c r="K524" s="29">
        <f t="shared" si="182"/>
        <v>44956</v>
      </c>
      <c r="L524" s="2">
        <f t="shared" si="183"/>
        <v>16</v>
      </c>
      <c r="M524" s="17">
        <f t="shared" si="184"/>
        <v>16</v>
      </c>
      <c r="N524" s="12">
        <f t="shared" ref="N524:N587" si="192">ROUND((J524+1)^(M524/252),9)</f>
        <v>1.0015690150000001</v>
      </c>
      <c r="O524" s="12">
        <f t="shared" ref="O524:O587" ca="1" si="193">ROUND(I524*N524,9)</f>
        <v>1.0097389240000001</v>
      </c>
      <c r="P524" s="17">
        <f t="shared" si="185"/>
        <v>0</v>
      </c>
      <c r="Q524" s="14">
        <f t="shared" ref="Q524:Q587" ca="1" si="194">TRUNC(((O524-1)*C524),8)</f>
        <v>9.7389240000000008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45138</v>
      </c>
      <c r="V524" s="3"/>
      <c r="W524" s="3"/>
      <c r="X524" s="126">
        <f>[2]Plan1!$A594</f>
        <v>54169</v>
      </c>
      <c r="Y524" s="118" t="str">
        <f>[2]Plan1!$C594</f>
        <v>Tiradentes</v>
      </c>
      <c r="Z524" s="109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00">
        <f t="shared" ref="A525:A588" si="197">WORKDAY($A524,1,$X$166:$X$544)</f>
        <v>44981</v>
      </c>
      <c r="B525" s="101">
        <f t="shared" ca="1" si="188"/>
        <v>1010.350743</v>
      </c>
      <c r="C525" s="7">
        <f t="shared" ref="C525:C588" si="198">(C524-S524)</f>
        <v>1000</v>
      </c>
      <c r="D525" s="81">
        <f t="shared" ref="D525:D588" si="199">WORKDAY($A525,-2,$X$160:$X$544)</f>
        <v>44979</v>
      </c>
      <c r="E525" s="13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1.19253116887721</v>
      </c>
      <c r="H525" s="14">
        <f t="shared" ca="1" si="190"/>
        <v>1.1822818148771199</v>
      </c>
      <c r="I525" s="14">
        <f t="shared" ca="1" si="191"/>
        <v>1.0086691299999999</v>
      </c>
      <c r="J525" s="13">
        <f t="shared" ref="J525:J588" si="200">J524</f>
        <v>2.5000000000000001E-2</v>
      </c>
      <c r="K525" s="29">
        <f t="shared" ref="K525:K588" si="201">IF(P524&gt;0,VLOOKUP(P524,X$12:AH$150,2),K524)</f>
        <v>44956</v>
      </c>
      <c r="L525" s="2">
        <f t="shared" ref="L525:L588" si="202">IF(A525&gt;K525,IF(NETWORKDAYS(K525,A525,$X$160:$X$544)-1=0,1,NETWORKDAYS(K525,A525,$X$160:$X$544)-1),0)</f>
        <v>17</v>
      </c>
      <c r="M525" s="17">
        <f t="shared" ref="M525:M588" si="203">IF(AND(L525=1,L524=1),1,IF(L525&gt;0,IF(L525=L524,L525+1,L525),0))</f>
        <v>17</v>
      </c>
      <c r="N525" s="12">
        <f t="shared" si="192"/>
        <v>1.00166716</v>
      </c>
      <c r="O525" s="12">
        <f t="shared" ca="1" si="193"/>
        <v>1.0103507430000001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10.350743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45138</v>
      </c>
      <c r="V525" s="3"/>
      <c r="W525" s="3"/>
      <c r="X525" s="126">
        <f>[2]Plan1!$A595</f>
        <v>54179</v>
      </c>
      <c r="Y525" s="118" t="str">
        <f>[2]Plan1!$C595</f>
        <v>Dia do Trabalho</v>
      </c>
      <c r="Z525" s="109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00">
        <f t="shared" si="197"/>
        <v>44984</v>
      </c>
      <c r="B526" s="101">
        <f t="shared" ref="B526:B589" ca="1" si="207">IF(D526&lt;=TODAY(),C526+Q526,IF(AND(D526&gt;TODAY(),A526&lt;=$B$1),IF(VLOOKUP(TODAY(),$A$10:$E$5000,4,FALSE)=0,"n.d",C526+Q526),"n.d"))</f>
        <v>1010.962932</v>
      </c>
      <c r="C526" s="7">
        <f t="shared" si="198"/>
        <v>1000</v>
      </c>
      <c r="D526" s="81">
        <f t="shared" si="199"/>
        <v>44980</v>
      </c>
      <c r="E526" s="13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1.1931368316072599</v>
      </c>
      <c r="H526" s="14">
        <f t="shared" ref="H526:H589" ca="1" si="209">IF(P525&gt;0,G525,H525)</f>
        <v>1.1822818148771199</v>
      </c>
      <c r="I526" s="14">
        <f t="shared" ref="I526:I589" ca="1" si="210">ROUND(G526/H526,8)</f>
        <v>1.0091814100000001</v>
      </c>
      <c r="J526" s="13">
        <f t="shared" si="200"/>
        <v>2.5000000000000001E-2</v>
      </c>
      <c r="K526" s="29">
        <f t="shared" si="201"/>
        <v>44956</v>
      </c>
      <c r="L526" s="2">
        <f t="shared" si="202"/>
        <v>18</v>
      </c>
      <c r="M526" s="17">
        <f t="shared" si="203"/>
        <v>18</v>
      </c>
      <c r="N526" s="12">
        <f t="shared" si="192"/>
        <v>1.001765314</v>
      </c>
      <c r="O526" s="12">
        <f t="shared" ca="1" si="193"/>
        <v>1.010962932</v>
      </c>
      <c r="P526" s="17">
        <f t="shared" si="204"/>
        <v>0</v>
      </c>
      <c r="Q526" s="14">
        <f t="shared" ca="1" si="194"/>
        <v>10.962932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45138</v>
      </c>
      <c r="V526" s="3"/>
      <c r="W526" s="3"/>
      <c r="X526" s="126">
        <f>[2]Plan1!$A596</f>
        <v>54213</v>
      </c>
      <c r="Y526" s="118" t="str">
        <f>[2]Plan1!$C596</f>
        <v>Corpus Christi</v>
      </c>
      <c r="Z526" s="109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00">
        <f t="shared" si="197"/>
        <v>44985</v>
      </c>
      <c r="B527" s="101">
        <f t="shared" ca="1" si="207"/>
        <v>1011.575503</v>
      </c>
      <c r="C527" s="7">
        <f t="shared" si="198"/>
        <v>1000</v>
      </c>
      <c r="D527" s="81">
        <f t="shared" si="199"/>
        <v>44981</v>
      </c>
      <c r="E527" s="13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1.1937428019412899</v>
      </c>
      <c r="H527" s="14">
        <f t="shared" ca="1" si="209"/>
        <v>1.1822818148771199</v>
      </c>
      <c r="I527" s="14">
        <f t="shared" ca="1" si="210"/>
        <v>1.0096939599999999</v>
      </c>
      <c r="J527" s="13">
        <f t="shared" si="200"/>
        <v>2.5000000000000001E-2</v>
      </c>
      <c r="K527" s="29">
        <f t="shared" si="201"/>
        <v>44956</v>
      </c>
      <c r="L527" s="2">
        <f t="shared" si="202"/>
        <v>19</v>
      </c>
      <c r="M527" s="17">
        <f t="shared" si="203"/>
        <v>19</v>
      </c>
      <c r="N527" s="12">
        <f t="shared" si="192"/>
        <v>1.0018634790000001</v>
      </c>
      <c r="O527" s="12">
        <f t="shared" ca="1" si="193"/>
        <v>1.011575503</v>
      </c>
      <c r="P527" s="17">
        <f t="shared" si="204"/>
        <v>0</v>
      </c>
      <c r="Q527" s="14">
        <f t="shared" ca="1" si="194"/>
        <v>11.575502999999999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45138</v>
      </c>
      <c r="V527" s="3"/>
      <c r="W527" s="3"/>
      <c r="X527" s="126">
        <f>[2]Plan1!$A597</f>
        <v>54308</v>
      </c>
      <c r="Y527" s="118" t="str">
        <f>[2]Plan1!$C597</f>
        <v>Independência do Brasil</v>
      </c>
      <c r="Z527" s="109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00">
        <f t="shared" si="197"/>
        <v>44986</v>
      </c>
      <c r="B528" s="101">
        <f t="shared" ca="1" si="207"/>
        <v>1012.188435</v>
      </c>
      <c r="C528" s="7">
        <f t="shared" si="198"/>
        <v>1000</v>
      </c>
      <c r="D528" s="81">
        <f t="shared" si="199"/>
        <v>44984</v>
      </c>
      <c r="E528" s="13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1.1943490800355401</v>
      </c>
      <c r="H528" s="14">
        <f t="shared" ca="1" si="209"/>
        <v>1.1822818148771199</v>
      </c>
      <c r="I528" s="14">
        <f t="shared" ca="1" si="210"/>
        <v>1.01020676</v>
      </c>
      <c r="J528" s="13">
        <f t="shared" si="200"/>
        <v>2.5000000000000001E-2</v>
      </c>
      <c r="K528" s="29">
        <f t="shared" si="201"/>
        <v>44956</v>
      </c>
      <c r="L528" s="2">
        <f t="shared" si="202"/>
        <v>20</v>
      </c>
      <c r="M528" s="17">
        <f t="shared" si="203"/>
        <v>20</v>
      </c>
      <c r="N528" s="12">
        <f t="shared" si="192"/>
        <v>1.001961653</v>
      </c>
      <c r="O528" s="12">
        <f t="shared" ca="1" si="193"/>
        <v>1.0121884350000001</v>
      </c>
      <c r="P528" s="17">
        <f t="shared" si="204"/>
        <v>0</v>
      </c>
      <c r="Q528" s="14">
        <f t="shared" ca="1" si="194"/>
        <v>12.188435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45138</v>
      </c>
      <c r="V528" s="3"/>
      <c r="W528" s="3"/>
      <c r="X528" s="126">
        <f>[2]Plan1!$A598</f>
        <v>54343</v>
      </c>
      <c r="Y528" s="118" t="str">
        <f>[2]Plan1!$C598</f>
        <v>Nossa Sr.a Aparecida - Padroeira do Brasil</v>
      </c>
      <c r="Z528" s="109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00">
        <f t="shared" si="197"/>
        <v>44987</v>
      </c>
      <c r="B529" s="101">
        <f t="shared" ca="1" si="207"/>
        <v>1012.801737</v>
      </c>
      <c r="C529" s="7">
        <f t="shared" si="198"/>
        <v>1000</v>
      </c>
      <c r="D529" s="81">
        <f t="shared" si="199"/>
        <v>44985</v>
      </c>
      <c r="E529" s="13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1.1949556660463101</v>
      </c>
      <c r="H529" s="14">
        <f t="shared" ca="1" si="209"/>
        <v>1.1822818148771199</v>
      </c>
      <c r="I529" s="14">
        <f t="shared" ca="1" si="210"/>
        <v>1.01071982</v>
      </c>
      <c r="J529" s="13">
        <f t="shared" si="200"/>
        <v>2.5000000000000001E-2</v>
      </c>
      <c r="K529" s="29">
        <f t="shared" si="201"/>
        <v>44956</v>
      </c>
      <c r="L529" s="2">
        <f t="shared" si="202"/>
        <v>21</v>
      </c>
      <c r="M529" s="17">
        <f t="shared" si="203"/>
        <v>21</v>
      </c>
      <c r="N529" s="12">
        <f t="shared" si="192"/>
        <v>1.0020598359999999</v>
      </c>
      <c r="O529" s="12">
        <f t="shared" ca="1" si="193"/>
        <v>1.012801737</v>
      </c>
      <c r="P529" s="17">
        <f t="shared" si="204"/>
        <v>0</v>
      </c>
      <c r="Q529" s="14">
        <f t="shared" ca="1" si="194"/>
        <v>12.801736999999999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45138</v>
      </c>
      <c r="V529" s="3"/>
      <c r="W529" s="3"/>
      <c r="X529" s="126">
        <f>[2]Plan1!$A599</f>
        <v>54364</v>
      </c>
      <c r="Y529" s="118" t="str">
        <f>[2]Plan1!$C599</f>
        <v>Finados</v>
      </c>
      <c r="Z529" s="109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00">
        <f t="shared" si="197"/>
        <v>44988</v>
      </c>
      <c r="B530" s="101">
        <f t="shared" ca="1" si="207"/>
        <v>1013.41542</v>
      </c>
      <c r="C530" s="7">
        <f t="shared" si="198"/>
        <v>1000</v>
      </c>
      <c r="D530" s="81">
        <f t="shared" si="199"/>
        <v>44986</v>
      </c>
      <c r="E530" s="13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1.19556256012998</v>
      </c>
      <c r="H530" s="14">
        <f t="shared" ca="1" si="209"/>
        <v>1.1822818148771199</v>
      </c>
      <c r="I530" s="14">
        <f t="shared" ca="1" si="210"/>
        <v>1.01123315</v>
      </c>
      <c r="J530" s="13">
        <f t="shared" si="200"/>
        <v>2.5000000000000001E-2</v>
      </c>
      <c r="K530" s="29">
        <f t="shared" si="201"/>
        <v>44956</v>
      </c>
      <c r="L530" s="2">
        <f t="shared" si="202"/>
        <v>22</v>
      </c>
      <c r="M530" s="17">
        <f t="shared" si="203"/>
        <v>22</v>
      </c>
      <c r="N530" s="12">
        <f t="shared" si="192"/>
        <v>1.0021580290000001</v>
      </c>
      <c r="O530" s="12">
        <f t="shared" ca="1" si="193"/>
        <v>1.0134154200000001</v>
      </c>
      <c r="P530" s="17">
        <f t="shared" si="204"/>
        <v>0</v>
      </c>
      <c r="Q530" s="14">
        <f t="shared" ca="1" si="194"/>
        <v>13.415419999999999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45138</v>
      </c>
      <c r="V530" s="3"/>
      <c r="W530" s="3"/>
      <c r="X530" s="126">
        <f>[2]Plan1!$A600</f>
        <v>54377</v>
      </c>
      <c r="Y530" s="118" t="str">
        <f>[2]Plan1!$C600</f>
        <v>Proclamação da República</v>
      </c>
      <c r="Z530" s="109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00">
        <f t="shared" si="197"/>
        <v>44991</v>
      </c>
      <c r="B531" s="101">
        <f t="shared" ca="1" si="207"/>
        <v>1014.02946499</v>
      </c>
      <c r="C531" s="7">
        <f t="shared" si="198"/>
        <v>1000</v>
      </c>
      <c r="D531" s="81">
        <f t="shared" si="199"/>
        <v>44987</v>
      </c>
      <c r="E531" s="13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1.1961697624430201</v>
      </c>
      <c r="H531" s="14">
        <f t="shared" ca="1" si="209"/>
        <v>1.1822818148771199</v>
      </c>
      <c r="I531" s="14">
        <f t="shared" ca="1" si="210"/>
        <v>1.01174673</v>
      </c>
      <c r="J531" s="13">
        <f t="shared" si="200"/>
        <v>2.5000000000000001E-2</v>
      </c>
      <c r="K531" s="29">
        <f t="shared" si="201"/>
        <v>44956</v>
      </c>
      <c r="L531" s="2">
        <f t="shared" si="202"/>
        <v>23</v>
      </c>
      <c r="M531" s="17">
        <f t="shared" si="203"/>
        <v>23</v>
      </c>
      <c r="N531" s="12">
        <f t="shared" si="192"/>
        <v>1.0022562319999999</v>
      </c>
      <c r="O531" s="12">
        <f t="shared" ca="1" si="193"/>
        <v>1.0140294649999999</v>
      </c>
      <c r="P531" s="17">
        <f t="shared" si="204"/>
        <v>0</v>
      </c>
      <c r="Q531" s="14">
        <f t="shared" ca="1" si="194"/>
        <v>14.029464989999999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45138</v>
      </c>
      <c r="V531" s="3"/>
      <c r="W531" s="3"/>
      <c r="X531" s="126">
        <f>[2]Plan1!$A601</f>
        <v>54382</v>
      </c>
      <c r="Y531" s="118" t="str">
        <f>[2]Plan1!$C601</f>
        <v>Dia Nacional de Zumbi e da Consciência Negra</v>
      </c>
      <c r="Z531" s="109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00">
        <f t="shared" si="197"/>
        <v>44992</v>
      </c>
      <c r="B532" s="101">
        <f t="shared" ca="1" si="207"/>
        <v>1014.6438920000001</v>
      </c>
      <c r="C532" s="7">
        <f t="shared" si="198"/>
        <v>1000</v>
      </c>
      <c r="D532" s="81">
        <f t="shared" si="199"/>
        <v>44988</v>
      </c>
      <c r="E532" s="13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1.1967772731419699</v>
      </c>
      <c r="H532" s="14">
        <f t="shared" ca="1" si="209"/>
        <v>1.1822818148771199</v>
      </c>
      <c r="I532" s="14">
        <f t="shared" ca="1" si="210"/>
        <v>1.01226058</v>
      </c>
      <c r="J532" s="13">
        <f t="shared" si="200"/>
        <v>2.5000000000000001E-2</v>
      </c>
      <c r="K532" s="29">
        <f t="shared" si="201"/>
        <v>44956</v>
      </c>
      <c r="L532" s="2">
        <f t="shared" si="202"/>
        <v>24</v>
      </c>
      <c r="M532" s="17">
        <f t="shared" si="203"/>
        <v>24</v>
      </c>
      <c r="N532" s="12">
        <f t="shared" si="192"/>
        <v>1.0023544449999999</v>
      </c>
      <c r="O532" s="12">
        <f t="shared" ca="1" si="193"/>
        <v>1.014643892</v>
      </c>
      <c r="P532" s="17">
        <f t="shared" si="204"/>
        <v>0</v>
      </c>
      <c r="Q532" s="14">
        <f t="shared" ca="1" si="194"/>
        <v>14.643891999999999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45138</v>
      </c>
      <c r="V532" s="3"/>
      <c r="W532" s="3"/>
      <c r="X532" s="126">
        <f>[2]Plan1!$A602</f>
        <v>54417</v>
      </c>
      <c r="Y532" s="118" t="str">
        <f>[2]Plan1!$C602</f>
        <v>Natal</v>
      </c>
      <c r="Z532" s="109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00">
        <f t="shared" si="197"/>
        <v>44993</v>
      </c>
      <c r="B533" s="101">
        <f t="shared" ca="1" si="207"/>
        <v>1015.258679</v>
      </c>
      <c r="C533" s="7">
        <f t="shared" si="198"/>
        <v>1000</v>
      </c>
      <c r="D533" s="81">
        <f t="shared" si="199"/>
        <v>44991</v>
      </c>
      <c r="E533" s="13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1.1973850923834599</v>
      </c>
      <c r="H533" s="14">
        <f t="shared" ca="1" si="209"/>
        <v>1.1822818148771199</v>
      </c>
      <c r="I533" s="14">
        <f t="shared" ca="1" si="210"/>
        <v>1.0127746799999999</v>
      </c>
      <c r="J533" s="13">
        <f t="shared" si="200"/>
        <v>2.5000000000000001E-2</v>
      </c>
      <c r="K533" s="29">
        <f t="shared" si="201"/>
        <v>44956</v>
      </c>
      <c r="L533" s="2">
        <f t="shared" si="202"/>
        <v>25</v>
      </c>
      <c r="M533" s="17">
        <f t="shared" si="203"/>
        <v>25</v>
      </c>
      <c r="N533" s="12">
        <f t="shared" si="192"/>
        <v>1.002452667</v>
      </c>
      <c r="O533" s="12">
        <f t="shared" ca="1" si="193"/>
        <v>1.015258679</v>
      </c>
      <c r="P533" s="17">
        <f t="shared" si="204"/>
        <v>0</v>
      </c>
      <c r="Q533" s="14">
        <f t="shared" ca="1" si="194"/>
        <v>15.258679000000001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45138</v>
      </c>
      <c r="V533" s="3"/>
      <c r="W533" s="3"/>
      <c r="X533" s="126">
        <f>[2]Plan1!$A603</f>
        <v>54424</v>
      </c>
      <c r="Y533" s="118" t="str">
        <f>[2]Plan1!$C603</f>
        <v>Confraternização Universal</v>
      </c>
      <c r="Z533" s="109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00">
        <f t="shared" si="197"/>
        <v>44994</v>
      </c>
      <c r="B534" s="101">
        <f t="shared" ca="1" si="207"/>
        <v>1015.873848</v>
      </c>
      <c r="C534" s="7">
        <f t="shared" si="198"/>
        <v>1000</v>
      </c>
      <c r="D534" s="81">
        <f t="shared" si="199"/>
        <v>44992</v>
      </c>
      <c r="E534" s="13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1.1979932203241701</v>
      </c>
      <c r="H534" s="14">
        <f t="shared" ca="1" si="209"/>
        <v>1.1822818148771199</v>
      </c>
      <c r="I534" s="14">
        <f t="shared" ca="1" si="210"/>
        <v>1.01328905</v>
      </c>
      <c r="J534" s="13">
        <f t="shared" si="200"/>
        <v>2.5000000000000001E-2</v>
      </c>
      <c r="K534" s="29">
        <f t="shared" si="201"/>
        <v>44956</v>
      </c>
      <c r="L534" s="2">
        <f t="shared" si="202"/>
        <v>26</v>
      </c>
      <c r="M534" s="17">
        <f t="shared" si="203"/>
        <v>26</v>
      </c>
      <c r="N534" s="12">
        <f t="shared" si="192"/>
        <v>1.0025508990000001</v>
      </c>
      <c r="O534" s="12">
        <f t="shared" ca="1" si="193"/>
        <v>1.015873848</v>
      </c>
      <c r="P534" s="17">
        <f t="shared" si="204"/>
        <v>0</v>
      </c>
      <c r="Q534" s="14">
        <f t="shared" ca="1" si="194"/>
        <v>15.873848000000001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45138</v>
      </c>
      <c r="V534" s="3"/>
      <c r="W534" s="3"/>
      <c r="X534" s="126">
        <f>[2]Plan1!$A604</f>
        <v>54483</v>
      </c>
      <c r="Y534" s="118" t="str">
        <f>[2]Plan1!$C604</f>
        <v>Carnaval</v>
      </c>
      <c r="Z534" s="109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00">
        <f t="shared" si="197"/>
        <v>44995</v>
      </c>
      <c r="B535" s="101">
        <f t="shared" ca="1" si="207"/>
        <v>1016.489388</v>
      </c>
      <c r="C535" s="7">
        <f t="shared" si="198"/>
        <v>1000</v>
      </c>
      <c r="D535" s="81">
        <f t="shared" si="199"/>
        <v>44993</v>
      </c>
      <c r="E535" s="13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1.1986016571209099</v>
      </c>
      <c r="H535" s="14">
        <f t="shared" ca="1" si="209"/>
        <v>1.1822818148771199</v>
      </c>
      <c r="I535" s="14">
        <f t="shared" ca="1" si="210"/>
        <v>1.0138036800000001</v>
      </c>
      <c r="J535" s="13">
        <f t="shared" si="200"/>
        <v>2.5000000000000001E-2</v>
      </c>
      <c r="K535" s="29">
        <f t="shared" si="201"/>
        <v>44956</v>
      </c>
      <c r="L535" s="2">
        <f t="shared" si="202"/>
        <v>27</v>
      </c>
      <c r="M535" s="17">
        <f t="shared" si="203"/>
        <v>27</v>
      </c>
      <c r="N535" s="12">
        <f t="shared" si="192"/>
        <v>1.0026491399999999</v>
      </c>
      <c r="O535" s="12">
        <f t="shared" ca="1" si="193"/>
        <v>1.0164893880000001</v>
      </c>
      <c r="P535" s="17">
        <f t="shared" si="204"/>
        <v>0</v>
      </c>
      <c r="Q535" s="14">
        <f t="shared" ca="1" si="194"/>
        <v>16.489388000000002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45138</v>
      </c>
      <c r="V535" s="3"/>
      <c r="W535" s="3"/>
      <c r="X535" s="126">
        <f>[2]Plan1!$A605</f>
        <v>54484</v>
      </c>
      <c r="Y535" s="118" t="str">
        <f>[2]Plan1!$C605</f>
        <v>Carnaval</v>
      </c>
      <c r="Z535" s="109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00">
        <f t="shared" si="197"/>
        <v>44998</v>
      </c>
      <c r="B536" s="101">
        <f t="shared" ca="1" si="207"/>
        <v>1017.1052999999999</v>
      </c>
      <c r="C536" s="7">
        <f t="shared" si="198"/>
        <v>1000</v>
      </c>
      <c r="D536" s="81">
        <f t="shared" si="199"/>
        <v>44994</v>
      </c>
      <c r="E536" s="13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1.1992104029305299</v>
      </c>
      <c r="H536" s="14">
        <f t="shared" ca="1" si="209"/>
        <v>1.1822818148771199</v>
      </c>
      <c r="I536" s="14">
        <f t="shared" ca="1" si="210"/>
        <v>1.0143185699999999</v>
      </c>
      <c r="J536" s="13">
        <f t="shared" si="200"/>
        <v>2.5000000000000001E-2</v>
      </c>
      <c r="K536" s="29">
        <f t="shared" si="201"/>
        <v>44956</v>
      </c>
      <c r="L536" s="2">
        <f t="shared" si="202"/>
        <v>28</v>
      </c>
      <c r="M536" s="17">
        <f t="shared" si="203"/>
        <v>28</v>
      </c>
      <c r="N536" s="12">
        <f t="shared" si="192"/>
        <v>1.002747391</v>
      </c>
      <c r="O536" s="12">
        <f t="shared" ca="1" si="193"/>
        <v>1.0171053000000001</v>
      </c>
      <c r="P536" s="17">
        <f t="shared" si="204"/>
        <v>0</v>
      </c>
      <c r="Q536" s="14">
        <f t="shared" ca="1" si="194"/>
        <v>17.1053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45138</v>
      </c>
      <c r="V536" s="3"/>
      <c r="W536" s="3"/>
      <c r="X536" s="126">
        <f>[2]Plan1!$A606</f>
        <v>54529</v>
      </c>
      <c r="Y536" s="118" t="str">
        <f>[2]Plan1!$C606</f>
        <v>Paixão de Cristo</v>
      </c>
      <c r="Z536" s="109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00">
        <f t="shared" si="197"/>
        <v>44999</v>
      </c>
      <c r="B537" s="101">
        <f t="shared" ca="1" si="207"/>
        <v>1017.72158299</v>
      </c>
      <c r="C537" s="7">
        <f t="shared" si="198"/>
        <v>1000</v>
      </c>
      <c r="D537" s="81">
        <f t="shared" si="199"/>
        <v>44995</v>
      </c>
      <c r="E537" s="13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1.1998194579099699</v>
      </c>
      <c r="H537" s="14">
        <f t="shared" ca="1" si="209"/>
        <v>1.1822818148771199</v>
      </c>
      <c r="I537" s="14">
        <f t="shared" ca="1" si="210"/>
        <v>1.0148337199999999</v>
      </c>
      <c r="J537" s="13">
        <f t="shared" si="200"/>
        <v>2.5000000000000001E-2</v>
      </c>
      <c r="K537" s="29">
        <f t="shared" si="201"/>
        <v>44956</v>
      </c>
      <c r="L537" s="2">
        <f t="shared" si="202"/>
        <v>29</v>
      </c>
      <c r="M537" s="17">
        <f t="shared" si="203"/>
        <v>29</v>
      </c>
      <c r="N537" s="12">
        <f t="shared" si="192"/>
        <v>1.0028456509999999</v>
      </c>
      <c r="O537" s="12">
        <f t="shared" ca="1" si="193"/>
        <v>1.0177215829999999</v>
      </c>
      <c r="P537" s="17">
        <f t="shared" si="204"/>
        <v>0</v>
      </c>
      <c r="Q537" s="14">
        <f t="shared" ca="1" si="194"/>
        <v>17.721582990000002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45138</v>
      </c>
      <c r="V537" s="3"/>
      <c r="W537" s="3"/>
      <c r="X537" s="126">
        <f>[2]Plan1!$A607</f>
        <v>54534</v>
      </c>
      <c r="Y537" s="118" t="str">
        <f>[2]Plan1!$C607</f>
        <v>Tiradentes</v>
      </c>
      <c r="Z537" s="109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00">
        <f t="shared" si="197"/>
        <v>45000</v>
      </c>
      <c r="B538" s="101">
        <f t="shared" ca="1" si="207"/>
        <v>1018.33824899</v>
      </c>
      <c r="C538" s="7">
        <f t="shared" si="198"/>
        <v>1000</v>
      </c>
      <c r="D538" s="81">
        <f t="shared" si="199"/>
        <v>44998</v>
      </c>
      <c r="E538" s="13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1.20042882221626</v>
      </c>
      <c r="H538" s="14">
        <f t="shared" ca="1" si="209"/>
        <v>1.1822818148771199</v>
      </c>
      <c r="I538" s="14">
        <f t="shared" ca="1" si="210"/>
        <v>1.0153491400000001</v>
      </c>
      <c r="J538" s="13">
        <f t="shared" si="200"/>
        <v>2.5000000000000001E-2</v>
      </c>
      <c r="K538" s="29">
        <f t="shared" si="201"/>
        <v>44956</v>
      </c>
      <c r="L538" s="2">
        <f t="shared" si="202"/>
        <v>30</v>
      </c>
      <c r="M538" s="17">
        <f t="shared" si="203"/>
        <v>30</v>
      </c>
      <c r="N538" s="12">
        <f t="shared" si="192"/>
        <v>1.002943922</v>
      </c>
      <c r="O538" s="12">
        <f t="shared" ca="1" si="193"/>
        <v>1.0183382489999999</v>
      </c>
      <c r="P538" s="17">
        <f t="shared" si="204"/>
        <v>0</v>
      </c>
      <c r="Q538" s="14">
        <f t="shared" ca="1" si="194"/>
        <v>18.33824899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45138</v>
      </c>
      <c r="V538" s="3"/>
      <c r="W538" s="3"/>
      <c r="X538" s="126">
        <f>[2]Plan1!$A608</f>
        <v>54544</v>
      </c>
      <c r="Y538" s="118" t="str">
        <f>[2]Plan1!$C608</f>
        <v>Dia do Trabalho</v>
      </c>
      <c r="Z538" s="109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00">
        <f t="shared" si="197"/>
        <v>45001</v>
      </c>
      <c r="B539" s="101">
        <f t="shared" ca="1" si="207"/>
        <v>1018.95527499</v>
      </c>
      <c r="C539" s="7">
        <f t="shared" si="198"/>
        <v>1000</v>
      </c>
      <c r="D539" s="81">
        <f t="shared" si="199"/>
        <v>44999</v>
      </c>
      <c r="E539" s="13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1.2010384960064799</v>
      </c>
      <c r="H539" s="14">
        <f t="shared" ca="1" si="209"/>
        <v>1.1822818148771199</v>
      </c>
      <c r="I539" s="14">
        <f t="shared" ca="1" si="210"/>
        <v>1.0158648100000001</v>
      </c>
      <c r="J539" s="13">
        <f t="shared" si="200"/>
        <v>2.5000000000000001E-2</v>
      </c>
      <c r="K539" s="29">
        <f t="shared" si="201"/>
        <v>44956</v>
      </c>
      <c r="L539" s="2">
        <f t="shared" si="202"/>
        <v>31</v>
      </c>
      <c r="M539" s="17">
        <f t="shared" si="203"/>
        <v>31</v>
      </c>
      <c r="N539" s="12">
        <f t="shared" si="192"/>
        <v>1.003042201</v>
      </c>
      <c r="O539" s="12">
        <f t="shared" ca="1" si="193"/>
        <v>1.0189552749999999</v>
      </c>
      <c r="P539" s="17">
        <f t="shared" si="204"/>
        <v>0</v>
      </c>
      <c r="Q539" s="14">
        <f t="shared" ca="1" si="194"/>
        <v>18.955274989999999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45138</v>
      </c>
      <c r="V539" s="3"/>
      <c r="W539" s="3"/>
      <c r="X539" s="126">
        <f>[2]Plan1!$A609</f>
        <v>54591</v>
      </c>
      <c r="Y539" s="118" t="str">
        <f>[2]Plan1!$C609</f>
        <v>Corpus Christi</v>
      </c>
      <c r="Z539" s="109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00">
        <f t="shared" si="197"/>
        <v>45002</v>
      </c>
      <c r="B540" s="101">
        <f t="shared" ca="1" si="207"/>
        <v>1019.572685</v>
      </c>
      <c r="C540" s="7">
        <f t="shared" si="198"/>
        <v>1000</v>
      </c>
      <c r="D540" s="81">
        <f t="shared" si="199"/>
        <v>45000</v>
      </c>
      <c r="E540" s="13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1.2016484794378299</v>
      </c>
      <c r="H540" s="14">
        <f t="shared" ca="1" si="209"/>
        <v>1.1822818148771199</v>
      </c>
      <c r="I540" s="14">
        <f t="shared" ca="1" si="210"/>
        <v>1.0163807499999999</v>
      </c>
      <c r="J540" s="13">
        <f t="shared" si="200"/>
        <v>2.5000000000000001E-2</v>
      </c>
      <c r="K540" s="29">
        <f t="shared" si="201"/>
        <v>44956</v>
      </c>
      <c r="L540" s="2">
        <f t="shared" si="202"/>
        <v>32</v>
      </c>
      <c r="M540" s="17">
        <f t="shared" si="203"/>
        <v>32</v>
      </c>
      <c r="N540" s="12">
        <f t="shared" si="192"/>
        <v>1.0031404909999999</v>
      </c>
      <c r="O540" s="12">
        <f t="shared" ca="1" si="193"/>
        <v>1.019572685</v>
      </c>
      <c r="P540" s="17">
        <f t="shared" si="204"/>
        <v>0</v>
      </c>
      <c r="Q540" s="14">
        <f t="shared" ca="1" si="194"/>
        <v>19.572685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45138</v>
      </c>
      <c r="V540" s="3"/>
      <c r="W540" s="3"/>
      <c r="X540" s="126">
        <f>[2]Plan1!$A610</f>
        <v>54673</v>
      </c>
      <c r="Y540" s="118" t="str">
        <f>[2]Plan1!$C610</f>
        <v>Independência do Brasil</v>
      </c>
      <c r="Z540" s="109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00">
        <f t="shared" si="197"/>
        <v>45005</v>
      </c>
      <c r="B541" s="101">
        <f t="shared" ca="1" si="207"/>
        <v>1020.190466</v>
      </c>
      <c r="C541" s="7">
        <f t="shared" si="198"/>
        <v>1000</v>
      </c>
      <c r="D541" s="81">
        <f t="shared" si="199"/>
        <v>45001</v>
      </c>
      <c r="E541" s="13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1.20225877266757</v>
      </c>
      <c r="H541" s="14">
        <f t="shared" ca="1" si="209"/>
        <v>1.1822818148771199</v>
      </c>
      <c r="I541" s="14">
        <f t="shared" ca="1" si="210"/>
        <v>1.01689695</v>
      </c>
      <c r="J541" s="13">
        <f t="shared" si="200"/>
        <v>2.5000000000000001E-2</v>
      </c>
      <c r="K541" s="29">
        <f t="shared" si="201"/>
        <v>44956</v>
      </c>
      <c r="L541" s="2">
        <f t="shared" si="202"/>
        <v>33</v>
      </c>
      <c r="M541" s="17">
        <f t="shared" si="203"/>
        <v>33</v>
      </c>
      <c r="N541" s="12">
        <f t="shared" si="192"/>
        <v>1.0032387899999999</v>
      </c>
      <c r="O541" s="12">
        <f t="shared" ca="1" si="193"/>
        <v>1.0201904660000001</v>
      </c>
      <c r="P541" s="17">
        <f t="shared" si="204"/>
        <v>0</v>
      </c>
      <c r="Q541" s="14">
        <f t="shared" ca="1" si="194"/>
        <v>20.190466000000001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45138</v>
      </c>
      <c r="V541" s="3"/>
      <c r="W541" s="3"/>
      <c r="X541" s="126">
        <f>[2]Plan1!$A611</f>
        <v>54708</v>
      </c>
      <c r="Y541" s="118" t="str">
        <f>[2]Plan1!$C611</f>
        <v>Nossa Sr.a Aparecida - Padroeira do Brasil</v>
      </c>
      <c r="Z541" s="109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00">
        <f t="shared" si="197"/>
        <v>45006</v>
      </c>
      <c r="B542" s="101">
        <f t="shared" ca="1" si="207"/>
        <v>1020.808619</v>
      </c>
      <c r="C542" s="7">
        <f t="shared" si="198"/>
        <v>1000</v>
      </c>
      <c r="D542" s="81">
        <f t="shared" si="199"/>
        <v>45002</v>
      </c>
      <c r="E542" s="13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1.20286937585303</v>
      </c>
      <c r="H542" s="14">
        <f t="shared" ca="1" si="209"/>
        <v>1.1822818148771199</v>
      </c>
      <c r="I542" s="14">
        <f t="shared" ca="1" si="210"/>
        <v>1.0174134100000001</v>
      </c>
      <c r="J542" s="13">
        <f t="shared" si="200"/>
        <v>2.5000000000000001E-2</v>
      </c>
      <c r="K542" s="29">
        <f t="shared" si="201"/>
        <v>44956</v>
      </c>
      <c r="L542" s="2">
        <f t="shared" si="202"/>
        <v>34</v>
      </c>
      <c r="M542" s="17">
        <f t="shared" si="203"/>
        <v>34</v>
      </c>
      <c r="N542" s="12">
        <f t="shared" si="192"/>
        <v>1.0033370989999999</v>
      </c>
      <c r="O542" s="12">
        <f t="shared" ca="1" si="193"/>
        <v>1.0208086190000001</v>
      </c>
      <c r="P542" s="17">
        <f t="shared" si="204"/>
        <v>0</v>
      </c>
      <c r="Q542" s="14">
        <f t="shared" ca="1" si="194"/>
        <v>20.808619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45138</v>
      </c>
      <c r="V542" s="3"/>
      <c r="W542" s="3"/>
      <c r="X542" s="126">
        <f>[2]Plan1!$A612</f>
        <v>54729</v>
      </c>
      <c r="Y542" s="118" t="str">
        <f>[2]Plan1!$C612</f>
        <v>Finados</v>
      </c>
      <c r="Z542" s="109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00">
        <f t="shared" si="197"/>
        <v>45007</v>
      </c>
      <c r="B543" s="101">
        <f t="shared" ca="1" si="207"/>
        <v>1021.427155</v>
      </c>
      <c r="C543" s="7">
        <f t="shared" si="198"/>
        <v>1000</v>
      </c>
      <c r="D543" s="81">
        <f t="shared" si="199"/>
        <v>45005</v>
      </c>
      <c r="E543" s="13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1.2034802891516401</v>
      </c>
      <c r="H543" s="14">
        <f t="shared" ca="1" si="209"/>
        <v>1.1822818148771199</v>
      </c>
      <c r="I543" s="14">
        <f t="shared" ca="1" si="210"/>
        <v>1.01793014</v>
      </c>
      <c r="J543" s="13">
        <f t="shared" si="200"/>
        <v>2.5000000000000001E-2</v>
      </c>
      <c r="K543" s="29">
        <f t="shared" si="201"/>
        <v>44956</v>
      </c>
      <c r="L543" s="2">
        <f t="shared" si="202"/>
        <v>35</v>
      </c>
      <c r="M543" s="17">
        <f t="shared" si="203"/>
        <v>35</v>
      </c>
      <c r="N543" s="12">
        <f t="shared" si="192"/>
        <v>1.0034354169999999</v>
      </c>
      <c r="O543" s="12">
        <f t="shared" ca="1" si="193"/>
        <v>1.021427155</v>
      </c>
      <c r="P543" s="17">
        <f t="shared" si="204"/>
        <v>0</v>
      </c>
      <c r="Q543" s="14">
        <f t="shared" ca="1" si="194"/>
        <v>21.427154999999999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45138</v>
      </c>
      <c r="V543" s="3"/>
      <c r="W543" s="3"/>
      <c r="X543" s="126">
        <f>[2]Plan1!$A613</f>
        <v>54742</v>
      </c>
      <c r="Y543" s="118" t="str">
        <f>[2]Plan1!$C613</f>
        <v>Proclamação da República</v>
      </c>
      <c r="Z543" s="109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00">
        <f t="shared" si="197"/>
        <v>45008</v>
      </c>
      <c r="B544" s="101">
        <f t="shared" ca="1" si="207"/>
        <v>1022.046052</v>
      </c>
      <c r="C544" s="7">
        <f t="shared" si="198"/>
        <v>1000</v>
      </c>
      <c r="D544" s="81">
        <f t="shared" si="199"/>
        <v>45006</v>
      </c>
      <c r="E544" s="13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1.2040915127209</v>
      </c>
      <c r="H544" s="14">
        <f t="shared" ca="1" si="209"/>
        <v>1.1822818148771199</v>
      </c>
      <c r="I544" s="14">
        <f t="shared" ca="1" si="210"/>
        <v>1.01844712</v>
      </c>
      <c r="J544" s="13">
        <f t="shared" si="200"/>
        <v>2.5000000000000001E-2</v>
      </c>
      <c r="K544" s="29">
        <f t="shared" si="201"/>
        <v>44956</v>
      </c>
      <c r="L544" s="2">
        <f t="shared" si="202"/>
        <v>36</v>
      </c>
      <c r="M544" s="17">
        <f t="shared" si="203"/>
        <v>36</v>
      </c>
      <c r="N544" s="12">
        <f t="shared" si="192"/>
        <v>1.0035337449999999</v>
      </c>
      <c r="O544" s="12">
        <f t="shared" ca="1" si="193"/>
        <v>1.0220460520000001</v>
      </c>
      <c r="P544" s="17">
        <f t="shared" si="204"/>
        <v>0</v>
      </c>
      <c r="Q544" s="14">
        <f t="shared" ca="1" si="194"/>
        <v>22.046052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45138</v>
      </c>
      <c r="V544" s="3"/>
      <c r="W544" s="3"/>
      <c r="X544" s="126">
        <f>[2]Plan1!$A614</f>
        <v>54747</v>
      </c>
      <c r="Y544" s="118" t="str">
        <f>[2]Plan1!$C614</f>
        <v>Dia Nacional de Zumbi e da Consciência Negra</v>
      </c>
      <c r="Z544" s="109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00">
        <f t="shared" si="197"/>
        <v>45009</v>
      </c>
      <c r="B545" s="101">
        <f t="shared" ca="1" si="207"/>
        <v>1022.665333</v>
      </c>
      <c r="C545" s="7">
        <f t="shared" si="198"/>
        <v>1000</v>
      </c>
      <c r="D545" s="81">
        <f t="shared" si="199"/>
        <v>45007</v>
      </c>
      <c r="E545" s="13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1.2047030467183799</v>
      </c>
      <c r="H545" s="14">
        <f t="shared" ca="1" si="209"/>
        <v>1.1822818148771199</v>
      </c>
      <c r="I545" s="14">
        <f t="shared" ca="1" si="210"/>
        <v>1.01896437</v>
      </c>
      <c r="J545" s="13">
        <f t="shared" si="200"/>
        <v>2.5000000000000001E-2</v>
      </c>
      <c r="K545" s="29">
        <f t="shared" si="201"/>
        <v>44956</v>
      </c>
      <c r="L545" s="2">
        <f t="shared" si="202"/>
        <v>37</v>
      </c>
      <c r="M545" s="17">
        <f t="shared" si="203"/>
        <v>37</v>
      </c>
      <c r="N545" s="12">
        <f t="shared" si="192"/>
        <v>1.0036320830000001</v>
      </c>
      <c r="O545" s="12">
        <f t="shared" ca="1" si="193"/>
        <v>1.022665333</v>
      </c>
      <c r="P545" s="17">
        <f t="shared" si="204"/>
        <v>0</v>
      </c>
      <c r="Q545" s="14">
        <f t="shared" ca="1" si="194"/>
        <v>22.665333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45138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00">
        <f t="shared" si="197"/>
        <v>45012</v>
      </c>
      <c r="B546" s="101">
        <f t="shared" ca="1" si="207"/>
        <v>1023.284986</v>
      </c>
      <c r="C546" s="7">
        <f t="shared" si="198"/>
        <v>1000</v>
      </c>
      <c r="D546" s="81">
        <f t="shared" si="199"/>
        <v>45008</v>
      </c>
      <c r="E546" s="13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1.20531489130174</v>
      </c>
      <c r="H546" s="14">
        <f t="shared" ca="1" si="209"/>
        <v>1.1822818148771199</v>
      </c>
      <c r="I546" s="14">
        <f t="shared" ca="1" si="210"/>
        <v>1.0194818800000001</v>
      </c>
      <c r="J546" s="13">
        <f t="shared" si="200"/>
        <v>2.5000000000000001E-2</v>
      </c>
      <c r="K546" s="29">
        <f t="shared" si="201"/>
        <v>44956</v>
      </c>
      <c r="L546" s="2">
        <f t="shared" si="202"/>
        <v>38</v>
      </c>
      <c r="M546" s="17">
        <f t="shared" si="203"/>
        <v>38</v>
      </c>
      <c r="N546" s="12">
        <f t="shared" si="192"/>
        <v>1.0037304300000001</v>
      </c>
      <c r="O546" s="12">
        <f t="shared" ca="1" si="193"/>
        <v>1.023284986</v>
      </c>
      <c r="P546" s="17">
        <f t="shared" si="204"/>
        <v>0</v>
      </c>
      <c r="Q546" s="14">
        <f t="shared" ca="1" si="194"/>
        <v>23.284986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45138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00">
        <f t="shared" si="197"/>
        <v>45013</v>
      </c>
      <c r="B547" s="101">
        <f t="shared" ca="1" si="207"/>
        <v>1023.905021</v>
      </c>
      <c r="C547" s="7">
        <f t="shared" si="198"/>
        <v>1000</v>
      </c>
      <c r="D547" s="81">
        <f t="shared" si="199"/>
        <v>45009</v>
      </c>
      <c r="E547" s="13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1.20592704662874</v>
      </c>
      <c r="H547" s="14">
        <f t="shared" ca="1" si="209"/>
        <v>1.1822818148771199</v>
      </c>
      <c r="I547" s="14">
        <f t="shared" ca="1" si="210"/>
        <v>1.0199996600000001</v>
      </c>
      <c r="J547" s="13">
        <f t="shared" si="200"/>
        <v>2.5000000000000001E-2</v>
      </c>
      <c r="K547" s="29">
        <f t="shared" si="201"/>
        <v>44956</v>
      </c>
      <c r="L547" s="2">
        <f t="shared" si="202"/>
        <v>39</v>
      </c>
      <c r="M547" s="17">
        <f t="shared" si="203"/>
        <v>39</v>
      </c>
      <c r="N547" s="12">
        <f t="shared" si="192"/>
        <v>1.003828787</v>
      </c>
      <c r="O547" s="12">
        <f t="shared" ca="1" si="193"/>
        <v>1.023905021</v>
      </c>
      <c r="P547" s="17">
        <f t="shared" si="204"/>
        <v>0</v>
      </c>
      <c r="Q547" s="14">
        <f t="shared" ca="1" si="194"/>
        <v>23.905021000000001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45138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00">
        <f t="shared" si="197"/>
        <v>45014</v>
      </c>
      <c r="B548" s="101">
        <f t="shared" ca="1" si="207"/>
        <v>1024.525429</v>
      </c>
      <c r="C548" s="7">
        <f t="shared" si="198"/>
        <v>1000</v>
      </c>
      <c r="D548" s="81">
        <f t="shared" si="199"/>
        <v>45012</v>
      </c>
      <c r="E548" s="13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1.2065395128571801</v>
      </c>
      <c r="H548" s="14">
        <f t="shared" ca="1" si="209"/>
        <v>1.1822818148771199</v>
      </c>
      <c r="I548" s="14">
        <f t="shared" ca="1" si="210"/>
        <v>1.0205177000000001</v>
      </c>
      <c r="J548" s="13">
        <f t="shared" si="200"/>
        <v>2.5000000000000001E-2</v>
      </c>
      <c r="K548" s="29">
        <f t="shared" si="201"/>
        <v>44956</v>
      </c>
      <c r="L548" s="2">
        <f t="shared" si="202"/>
        <v>40</v>
      </c>
      <c r="M548" s="17">
        <f t="shared" si="203"/>
        <v>40</v>
      </c>
      <c r="N548" s="12">
        <f t="shared" si="192"/>
        <v>1.003927153</v>
      </c>
      <c r="O548" s="12">
        <f t="shared" ca="1" si="193"/>
        <v>1.0245254290000001</v>
      </c>
      <c r="P548" s="17">
        <f t="shared" si="204"/>
        <v>0</v>
      </c>
      <c r="Q548" s="14">
        <f t="shared" ca="1" si="194"/>
        <v>24.525428999999999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45138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00">
        <f t="shared" si="197"/>
        <v>45015</v>
      </c>
      <c r="B549" s="101">
        <f t="shared" ca="1" si="207"/>
        <v>1025.146211</v>
      </c>
      <c r="C549" s="7">
        <f t="shared" si="198"/>
        <v>1000</v>
      </c>
      <c r="D549" s="81">
        <f t="shared" si="199"/>
        <v>45013</v>
      </c>
      <c r="E549" s="13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1.2071522901449701</v>
      </c>
      <c r="H549" s="14">
        <f t="shared" ca="1" si="209"/>
        <v>1.1822818148771199</v>
      </c>
      <c r="I549" s="14">
        <f t="shared" ca="1" si="210"/>
        <v>1.0210360000000001</v>
      </c>
      <c r="J549" s="13">
        <f t="shared" si="200"/>
        <v>2.5000000000000001E-2</v>
      </c>
      <c r="K549" s="29">
        <f t="shared" si="201"/>
        <v>44956</v>
      </c>
      <c r="L549" s="2">
        <f t="shared" si="202"/>
        <v>41</v>
      </c>
      <c r="M549" s="17">
        <f t="shared" si="203"/>
        <v>41</v>
      </c>
      <c r="N549" s="12">
        <f t="shared" si="192"/>
        <v>1.0040255300000001</v>
      </c>
      <c r="O549" s="12">
        <f t="shared" ca="1" si="193"/>
        <v>1.025146211</v>
      </c>
      <c r="P549" s="17">
        <f t="shared" si="204"/>
        <v>0</v>
      </c>
      <c r="Q549" s="14">
        <f t="shared" ca="1" si="194"/>
        <v>25.146211000000001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45138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00">
        <f t="shared" si="197"/>
        <v>45016</v>
      </c>
      <c r="B550" s="101">
        <f t="shared" ca="1" si="207"/>
        <v>1025.767364</v>
      </c>
      <c r="C550" s="7">
        <f t="shared" si="198"/>
        <v>1000</v>
      </c>
      <c r="D550" s="81">
        <f t="shared" si="199"/>
        <v>45014</v>
      </c>
      <c r="E550" s="13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1.2077653786500899</v>
      </c>
      <c r="H550" s="14">
        <f t="shared" ca="1" si="209"/>
        <v>1.1822818148771199</v>
      </c>
      <c r="I550" s="14">
        <f t="shared" ca="1" si="210"/>
        <v>1.02155456</v>
      </c>
      <c r="J550" s="13">
        <f t="shared" si="200"/>
        <v>2.5000000000000001E-2</v>
      </c>
      <c r="K550" s="29">
        <f t="shared" si="201"/>
        <v>44956</v>
      </c>
      <c r="L550" s="2">
        <f t="shared" si="202"/>
        <v>42</v>
      </c>
      <c r="M550" s="17">
        <f t="shared" si="203"/>
        <v>42</v>
      </c>
      <c r="N550" s="12">
        <f t="shared" si="192"/>
        <v>1.0041239150000001</v>
      </c>
      <c r="O550" s="12">
        <f t="shared" ca="1" si="193"/>
        <v>1.025767364</v>
      </c>
      <c r="P550" s="17">
        <f t="shared" si="204"/>
        <v>0</v>
      </c>
      <c r="Q550" s="14">
        <f t="shared" ca="1" si="194"/>
        <v>25.767364000000001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45138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00">
        <f t="shared" si="197"/>
        <v>45019</v>
      </c>
      <c r="B551" s="101">
        <f t="shared" ca="1" si="207"/>
        <v>1026.3889019999999</v>
      </c>
      <c r="C551" s="7">
        <f t="shared" si="198"/>
        <v>1000</v>
      </c>
      <c r="D551" s="81">
        <f t="shared" si="199"/>
        <v>45015</v>
      </c>
      <c r="E551" s="13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1.2083787785305999</v>
      </c>
      <c r="H551" s="14">
        <f t="shared" ca="1" si="209"/>
        <v>1.1822818148771199</v>
      </c>
      <c r="I551" s="14">
        <f t="shared" ca="1" si="210"/>
        <v>1.0220733900000001</v>
      </c>
      <c r="J551" s="13">
        <f t="shared" si="200"/>
        <v>2.5000000000000001E-2</v>
      </c>
      <c r="K551" s="29">
        <f t="shared" si="201"/>
        <v>44956</v>
      </c>
      <c r="L551" s="2">
        <f t="shared" si="202"/>
        <v>43</v>
      </c>
      <c r="M551" s="17">
        <f t="shared" si="203"/>
        <v>43</v>
      </c>
      <c r="N551" s="12">
        <f t="shared" si="192"/>
        <v>1.0042223109999999</v>
      </c>
      <c r="O551" s="12">
        <f t="shared" ca="1" si="193"/>
        <v>1.0263889020000001</v>
      </c>
      <c r="P551" s="17">
        <f t="shared" si="204"/>
        <v>0</v>
      </c>
      <c r="Q551" s="14">
        <f t="shared" ca="1" si="194"/>
        <v>26.388902000000002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45138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00">
        <f t="shared" si="197"/>
        <v>45020</v>
      </c>
      <c r="B552" s="101">
        <f t="shared" ca="1" si="207"/>
        <v>1027.010812</v>
      </c>
      <c r="C552" s="7">
        <f t="shared" si="198"/>
        <v>1000</v>
      </c>
      <c r="D552" s="81">
        <f t="shared" si="199"/>
        <v>45016</v>
      </c>
      <c r="E552" s="13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1.20899248994464</v>
      </c>
      <c r="H552" s="14">
        <f t="shared" ca="1" si="209"/>
        <v>1.1822818148771199</v>
      </c>
      <c r="I552" s="14">
        <f t="shared" ca="1" si="210"/>
        <v>1.0225924799999999</v>
      </c>
      <c r="J552" s="13">
        <f t="shared" si="200"/>
        <v>2.5000000000000001E-2</v>
      </c>
      <c r="K552" s="29">
        <f t="shared" si="201"/>
        <v>44956</v>
      </c>
      <c r="L552" s="2">
        <f t="shared" si="202"/>
        <v>44</v>
      </c>
      <c r="M552" s="17">
        <f t="shared" si="203"/>
        <v>44</v>
      </c>
      <c r="N552" s="12">
        <f t="shared" si="192"/>
        <v>1.0043207160000001</v>
      </c>
      <c r="O552" s="12">
        <f t="shared" ca="1" si="193"/>
        <v>1.0270108120000001</v>
      </c>
      <c r="P552" s="17">
        <f t="shared" si="204"/>
        <v>0</v>
      </c>
      <c r="Q552" s="14">
        <f t="shared" ca="1" si="194"/>
        <v>27.010812000000001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45138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00">
        <f t="shared" si="197"/>
        <v>45021</v>
      </c>
      <c r="B553" s="101">
        <f t="shared" ca="1" si="207"/>
        <v>1027.6330949999999</v>
      </c>
      <c r="C553" s="7">
        <f t="shared" si="198"/>
        <v>1000</v>
      </c>
      <c r="D553" s="81">
        <f t="shared" si="199"/>
        <v>45019</v>
      </c>
      <c r="E553" s="13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1.2096065130504301</v>
      </c>
      <c r="H553" s="14">
        <f t="shared" ca="1" si="209"/>
        <v>1.1822818148771199</v>
      </c>
      <c r="I553" s="14">
        <f t="shared" ca="1" si="210"/>
        <v>1.0231118299999999</v>
      </c>
      <c r="J553" s="13">
        <f t="shared" si="200"/>
        <v>2.5000000000000001E-2</v>
      </c>
      <c r="K553" s="29">
        <f t="shared" si="201"/>
        <v>44956</v>
      </c>
      <c r="L553" s="2">
        <f t="shared" si="202"/>
        <v>45</v>
      </c>
      <c r="M553" s="17">
        <f t="shared" si="203"/>
        <v>45</v>
      </c>
      <c r="N553" s="12">
        <f t="shared" si="192"/>
        <v>1.0044191309999999</v>
      </c>
      <c r="O553" s="12">
        <f t="shared" ca="1" si="193"/>
        <v>1.0276330950000001</v>
      </c>
      <c r="P553" s="17">
        <f t="shared" si="204"/>
        <v>0</v>
      </c>
      <c r="Q553" s="14">
        <f t="shared" ca="1" si="194"/>
        <v>27.633095000000001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45138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00">
        <f t="shared" si="197"/>
        <v>45022</v>
      </c>
      <c r="B554" s="101">
        <f t="shared" ca="1" si="207"/>
        <v>1028.2557609999999</v>
      </c>
      <c r="C554" s="7">
        <f t="shared" si="198"/>
        <v>1000</v>
      </c>
      <c r="D554" s="81">
        <f t="shared" si="199"/>
        <v>45020</v>
      </c>
      <c r="E554" s="13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1.2102208480062799</v>
      </c>
      <c r="H554" s="14">
        <f t="shared" ca="1" si="209"/>
        <v>1.1822818148771199</v>
      </c>
      <c r="I554" s="14">
        <f t="shared" ca="1" si="210"/>
        <v>1.0236314500000001</v>
      </c>
      <c r="J554" s="13">
        <f t="shared" si="200"/>
        <v>2.5000000000000001E-2</v>
      </c>
      <c r="K554" s="29">
        <f t="shared" si="201"/>
        <v>44956</v>
      </c>
      <c r="L554" s="2">
        <f t="shared" si="202"/>
        <v>46</v>
      </c>
      <c r="M554" s="17">
        <f t="shared" si="203"/>
        <v>46</v>
      </c>
      <c r="N554" s="12">
        <f t="shared" si="192"/>
        <v>1.0045175550000001</v>
      </c>
      <c r="O554" s="12">
        <f t="shared" ca="1" si="193"/>
        <v>1.028255761</v>
      </c>
      <c r="P554" s="17">
        <f t="shared" si="204"/>
        <v>0</v>
      </c>
      <c r="Q554" s="14">
        <f t="shared" ca="1" si="194"/>
        <v>28.255761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45138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00">
        <f t="shared" si="197"/>
        <v>45026</v>
      </c>
      <c r="B555" s="101">
        <f t="shared" ca="1" si="207"/>
        <v>1028.8788010000001</v>
      </c>
      <c r="C555" s="7">
        <f t="shared" si="198"/>
        <v>1000</v>
      </c>
      <c r="D555" s="81">
        <f t="shared" si="199"/>
        <v>45021</v>
      </c>
      <c r="E555" s="13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1.21083549497057</v>
      </c>
      <c r="H555" s="14">
        <f t="shared" ca="1" si="209"/>
        <v>1.1822818148771199</v>
      </c>
      <c r="I555" s="14">
        <f t="shared" ca="1" si="210"/>
        <v>1.02415133</v>
      </c>
      <c r="J555" s="13">
        <f t="shared" si="200"/>
        <v>2.5000000000000001E-2</v>
      </c>
      <c r="K555" s="29">
        <f t="shared" si="201"/>
        <v>44956</v>
      </c>
      <c r="L555" s="2">
        <f t="shared" si="202"/>
        <v>47</v>
      </c>
      <c r="M555" s="17">
        <f t="shared" si="203"/>
        <v>47</v>
      </c>
      <c r="N555" s="12">
        <f t="shared" si="192"/>
        <v>1.0046159889999999</v>
      </c>
      <c r="O555" s="12">
        <f t="shared" ca="1" si="193"/>
        <v>1.0288788010000001</v>
      </c>
      <c r="P555" s="17">
        <f t="shared" si="204"/>
        <v>0</v>
      </c>
      <c r="Q555" s="14">
        <f t="shared" ca="1" si="194"/>
        <v>28.878800999999999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45138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00">
        <f t="shared" si="197"/>
        <v>45027</v>
      </c>
      <c r="B556" s="101">
        <f t="shared" ca="1" si="207"/>
        <v>1029.502225</v>
      </c>
      <c r="C556" s="7">
        <f t="shared" si="198"/>
        <v>1000</v>
      </c>
      <c r="D556" s="81">
        <f t="shared" si="199"/>
        <v>45022</v>
      </c>
      <c r="E556" s="13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1.2114504541017499</v>
      </c>
      <c r="H556" s="14">
        <f t="shared" ca="1" si="209"/>
        <v>1.1822818148771199</v>
      </c>
      <c r="I556" s="14">
        <f t="shared" ca="1" si="210"/>
        <v>1.0246714800000001</v>
      </c>
      <c r="J556" s="13">
        <f t="shared" si="200"/>
        <v>2.5000000000000001E-2</v>
      </c>
      <c r="K556" s="29">
        <f t="shared" si="201"/>
        <v>44956</v>
      </c>
      <c r="L556" s="2">
        <f t="shared" si="202"/>
        <v>48</v>
      </c>
      <c r="M556" s="17">
        <f t="shared" si="203"/>
        <v>48</v>
      </c>
      <c r="N556" s="12">
        <f t="shared" si="192"/>
        <v>1.004714433</v>
      </c>
      <c r="O556" s="12">
        <f t="shared" ca="1" si="193"/>
        <v>1.0295022250000001</v>
      </c>
      <c r="P556" s="17">
        <f t="shared" si="204"/>
        <v>0</v>
      </c>
      <c r="Q556" s="14">
        <f t="shared" ca="1" si="194"/>
        <v>29.502224999999999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45138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00">
        <f t="shared" si="197"/>
        <v>45028</v>
      </c>
      <c r="B557" s="101">
        <f t="shared" ca="1" si="207"/>
        <v>1030.12602199</v>
      </c>
      <c r="C557" s="7">
        <f t="shared" si="198"/>
        <v>1000</v>
      </c>
      <c r="D557" s="81">
        <f t="shared" si="199"/>
        <v>45026</v>
      </c>
      <c r="E557" s="13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1.21206572555838</v>
      </c>
      <c r="H557" s="14">
        <f t="shared" ca="1" si="209"/>
        <v>1.1822818148771199</v>
      </c>
      <c r="I557" s="14">
        <f t="shared" ca="1" si="210"/>
        <v>1.0251918900000001</v>
      </c>
      <c r="J557" s="13">
        <f t="shared" si="200"/>
        <v>2.5000000000000001E-2</v>
      </c>
      <c r="K557" s="29">
        <f t="shared" si="201"/>
        <v>44956</v>
      </c>
      <c r="L557" s="2">
        <f t="shared" si="202"/>
        <v>49</v>
      </c>
      <c r="M557" s="17">
        <f t="shared" si="203"/>
        <v>49</v>
      </c>
      <c r="N557" s="12">
        <f t="shared" si="192"/>
        <v>1.0048128860000001</v>
      </c>
      <c r="O557" s="12">
        <f t="shared" ca="1" si="193"/>
        <v>1.0301260219999999</v>
      </c>
      <c r="P557" s="17">
        <f t="shared" si="204"/>
        <v>0</v>
      </c>
      <c r="Q557" s="14">
        <f t="shared" ca="1" si="194"/>
        <v>30.126021990000002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45138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00">
        <f t="shared" si="197"/>
        <v>45029</v>
      </c>
      <c r="B558" s="101">
        <f t="shared" ca="1" si="207"/>
        <v>1030.750192</v>
      </c>
      <c r="C558" s="7">
        <f t="shared" si="198"/>
        <v>1000</v>
      </c>
      <c r="D558" s="81">
        <f t="shared" si="199"/>
        <v>45027</v>
      </c>
      <c r="E558" s="13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1.21268130949908</v>
      </c>
      <c r="H558" s="14">
        <f t="shared" ca="1" si="209"/>
        <v>1.1822818148771199</v>
      </c>
      <c r="I558" s="14">
        <f t="shared" ca="1" si="210"/>
        <v>1.0257125600000001</v>
      </c>
      <c r="J558" s="13">
        <f t="shared" si="200"/>
        <v>2.5000000000000001E-2</v>
      </c>
      <c r="K558" s="29">
        <f t="shared" si="201"/>
        <v>44956</v>
      </c>
      <c r="L558" s="2">
        <f t="shared" si="202"/>
        <v>50</v>
      </c>
      <c r="M558" s="17">
        <f t="shared" si="203"/>
        <v>50</v>
      </c>
      <c r="N558" s="12">
        <f t="shared" si="192"/>
        <v>1.0049113489999999</v>
      </c>
      <c r="O558" s="12">
        <f t="shared" ca="1" si="193"/>
        <v>1.030750192</v>
      </c>
      <c r="P558" s="17">
        <f t="shared" si="204"/>
        <v>0</v>
      </c>
      <c r="Q558" s="14">
        <f t="shared" ca="1" si="194"/>
        <v>30.750191999999998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45138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00">
        <f t="shared" si="197"/>
        <v>45030</v>
      </c>
      <c r="B559" s="101">
        <f t="shared" ca="1" si="207"/>
        <v>1031.3747470000001</v>
      </c>
      <c r="C559" s="7">
        <f t="shared" si="198"/>
        <v>1000</v>
      </c>
      <c r="D559" s="81">
        <f t="shared" si="199"/>
        <v>45028</v>
      </c>
      <c r="E559" s="13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1.21329720608255</v>
      </c>
      <c r="H559" s="14">
        <f t="shared" ca="1" si="209"/>
        <v>1.1822818148771199</v>
      </c>
      <c r="I559" s="14">
        <f t="shared" ca="1" si="210"/>
        <v>1.0262335</v>
      </c>
      <c r="J559" s="13">
        <f t="shared" si="200"/>
        <v>2.5000000000000001E-2</v>
      </c>
      <c r="K559" s="29">
        <f t="shared" si="201"/>
        <v>44956</v>
      </c>
      <c r="L559" s="2">
        <f t="shared" si="202"/>
        <v>51</v>
      </c>
      <c r="M559" s="17">
        <f t="shared" si="203"/>
        <v>51</v>
      </c>
      <c r="N559" s="12">
        <f t="shared" si="192"/>
        <v>1.0050098220000001</v>
      </c>
      <c r="O559" s="12">
        <f t="shared" ca="1" si="193"/>
        <v>1.0313747470000001</v>
      </c>
      <c r="P559" s="17">
        <f t="shared" si="204"/>
        <v>0</v>
      </c>
      <c r="Q559" s="14">
        <f t="shared" ca="1" si="194"/>
        <v>31.374746999999999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45138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00">
        <f t="shared" si="197"/>
        <v>45033</v>
      </c>
      <c r="B560" s="101">
        <f t="shared" ca="1" si="207"/>
        <v>1031.999675</v>
      </c>
      <c r="C560" s="7">
        <f t="shared" si="198"/>
        <v>1000</v>
      </c>
      <c r="D560" s="81">
        <f t="shared" si="199"/>
        <v>45029</v>
      </c>
      <c r="E560" s="13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1.2139134154675699</v>
      </c>
      <c r="H560" s="14">
        <f t="shared" ca="1" si="209"/>
        <v>1.1822818148771199</v>
      </c>
      <c r="I560" s="14">
        <f t="shared" ca="1" si="210"/>
        <v>1.0267546999999999</v>
      </c>
      <c r="J560" s="13">
        <f t="shared" si="200"/>
        <v>2.5000000000000001E-2</v>
      </c>
      <c r="K560" s="29">
        <f t="shared" si="201"/>
        <v>44956</v>
      </c>
      <c r="L560" s="2">
        <f t="shared" si="202"/>
        <v>52</v>
      </c>
      <c r="M560" s="17">
        <f t="shared" si="203"/>
        <v>52</v>
      </c>
      <c r="N560" s="12">
        <f t="shared" si="192"/>
        <v>1.005108304</v>
      </c>
      <c r="O560" s="12">
        <f t="shared" ca="1" si="193"/>
        <v>1.031999675</v>
      </c>
      <c r="P560" s="17">
        <f t="shared" si="204"/>
        <v>0</v>
      </c>
      <c r="Q560" s="14">
        <f t="shared" ca="1" si="194"/>
        <v>31.999675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45138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00">
        <f t="shared" si="197"/>
        <v>45034</v>
      </c>
      <c r="B561" s="101">
        <f t="shared" ca="1" si="207"/>
        <v>1032.62498699</v>
      </c>
      <c r="C561" s="7">
        <f t="shared" si="198"/>
        <v>1000</v>
      </c>
      <c r="D561" s="81">
        <f t="shared" si="199"/>
        <v>45030</v>
      </c>
      <c r="E561" s="13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1.2145299378130201</v>
      </c>
      <c r="H561" s="14">
        <f t="shared" ca="1" si="209"/>
        <v>1.1822818148771199</v>
      </c>
      <c r="I561" s="14">
        <f t="shared" ca="1" si="210"/>
        <v>1.0272761699999999</v>
      </c>
      <c r="J561" s="13">
        <f t="shared" si="200"/>
        <v>2.5000000000000001E-2</v>
      </c>
      <c r="K561" s="29">
        <f t="shared" si="201"/>
        <v>44956</v>
      </c>
      <c r="L561" s="2">
        <f t="shared" si="202"/>
        <v>53</v>
      </c>
      <c r="M561" s="17">
        <f t="shared" si="203"/>
        <v>53</v>
      </c>
      <c r="N561" s="12">
        <f t="shared" si="192"/>
        <v>1.005206796</v>
      </c>
      <c r="O561" s="12">
        <f t="shared" ca="1" si="193"/>
        <v>1.0326249869999999</v>
      </c>
      <c r="P561" s="17">
        <f t="shared" si="204"/>
        <v>0</v>
      </c>
      <c r="Q561" s="14">
        <f t="shared" ca="1" si="194"/>
        <v>32.624986989999996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45138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00">
        <f t="shared" si="197"/>
        <v>45035</v>
      </c>
      <c r="B562" s="101">
        <f t="shared" ca="1" si="207"/>
        <v>1033.2506840000001</v>
      </c>
      <c r="C562" s="7">
        <f t="shared" si="198"/>
        <v>1000</v>
      </c>
      <c r="D562" s="81">
        <f t="shared" si="199"/>
        <v>45033</v>
      </c>
      <c r="E562" s="13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1.2151467732778301</v>
      </c>
      <c r="H562" s="14">
        <f t="shared" ca="1" si="209"/>
        <v>1.1822818148771199</v>
      </c>
      <c r="I562" s="14">
        <f t="shared" ca="1" si="210"/>
        <v>1.0277979100000001</v>
      </c>
      <c r="J562" s="13">
        <f t="shared" si="200"/>
        <v>2.5000000000000001E-2</v>
      </c>
      <c r="K562" s="29">
        <f t="shared" si="201"/>
        <v>44956</v>
      </c>
      <c r="L562" s="2">
        <f t="shared" si="202"/>
        <v>54</v>
      </c>
      <c r="M562" s="17">
        <f t="shared" si="203"/>
        <v>54</v>
      </c>
      <c r="N562" s="12">
        <f t="shared" si="192"/>
        <v>1.0053052979999999</v>
      </c>
      <c r="O562" s="12">
        <f t="shared" ca="1" si="193"/>
        <v>1.033250684</v>
      </c>
      <c r="P562" s="17">
        <f t="shared" si="204"/>
        <v>0</v>
      </c>
      <c r="Q562" s="14">
        <f t="shared" ca="1" si="194"/>
        <v>33.250684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45138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00">
        <f t="shared" si="197"/>
        <v>45036</v>
      </c>
      <c r="B563" s="101">
        <f t="shared" ca="1" si="207"/>
        <v>1033.8767439999999</v>
      </c>
      <c r="C563" s="7">
        <f t="shared" si="198"/>
        <v>1000</v>
      </c>
      <c r="D563" s="81">
        <f t="shared" si="199"/>
        <v>45034</v>
      </c>
      <c r="E563" s="13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1.2157639220210501</v>
      </c>
      <c r="H563" s="14">
        <f t="shared" ca="1" si="209"/>
        <v>1.1822818148771199</v>
      </c>
      <c r="I563" s="14">
        <f t="shared" ca="1" si="210"/>
        <v>1.0283199000000001</v>
      </c>
      <c r="J563" s="13">
        <f t="shared" si="200"/>
        <v>2.5000000000000001E-2</v>
      </c>
      <c r="K563" s="29">
        <f t="shared" si="201"/>
        <v>44956</v>
      </c>
      <c r="L563" s="2">
        <f t="shared" si="202"/>
        <v>55</v>
      </c>
      <c r="M563" s="17">
        <f t="shared" si="203"/>
        <v>55</v>
      </c>
      <c r="N563" s="12">
        <f t="shared" si="192"/>
        <v>1.0054038089999999</v>
      </c>
      <c r="O563" s="12">
        <f t="shared" ca="1" si="193"/>
        <v>1.0338767440000001</v>
      </c>
      <c r="P563" s="17">
        <f t="shared" si="204"/>
        <v>0</v>
      </c>
      <c r="Q563" s="14">
        <f t="shared" ca="1" si="194"/>
        <v>33.876744000000002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45138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00">
        <f t="shared" si="197"/>
        <v>45040</v>
      </c>
      <c r="B564" s="101">
        <f t="shared" ca="1" si="207"/>
        <v>1034.503199</v>
      </c>
      <c r="C564" s="7">
        <f t="shared" si="198"/>
        <v>1000</v>
      </c>
      <c r="D564" s="81">
        <f t="shared" si="199"/>
        <v>45035</v>
      </c>
      <c r="E564" s="13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1.2163813842017599</v>
      </c>
      <c r="H564" s="14">
        <f t="shared" ca="1" si="209"/>
        <v>1.1822818148771199</v>
      </c>
      <c r="I564" s="14">
        <f t="shared" ca="1" si="210"/>
        <v>1.0288421699999999</v>
      </c>
      <c r="J564" s="13">
        <f t="shared" si="200"/>
        <v>2.5000000000000001E-2</v>
      </c>
      <c r="K564" s="29">
        <f t="shared" si="201"/>
        <v>44956</v>
      </c>
      <c r="L564" s="2">
        <f t="shared" si="202"/>
        <v>56</v>
      </c>
      <c r="M564" s="17">
        <f t="shared" si="203"/>
        <v>56</v>
      </c>
      <c r="N564" s="12">
        <f t="shared" si="192"/>
        <v>1.0055023300000001</v>
      </c>
      <c r="O564" s="12">
        <f t="shared" ca="1" si="193"/>
        <v>1.034503199</v>
      </c>
      <c r="P564" s="17">
        <f t="shared" si="204"/>
        <v>0</v>
      </c>
      <c r="Q564" s="14">
        <f t="shared" ca="1" si="194"/>
        <v>34.503199000000002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45138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00">
        <f t="shared" si="197"/>
        <v>45041</v>
      </c>
      <c r="B565" s="101">
        <f t="shared" ca="1" si="207"/>
        <v>1035.130028</v>
      </c>
      <c r="C565" s="7">
        <f t="shared" si="198"/>
        <v>1000</v>
      </c>
      <c r="D565" s="81">
        <f t="shared" si="199"/>
        <v>45036</v>
      </c>
      <c r="E565" s="13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1.2169991599791701</v>
      </c>
      <c r="H565" s="14">
        <f t="shared" ca="1" si="209"/>
        <v>1.1822818148771199</v>
      </c>
      <c r="I565" s="14">
        <f t="shared" ca="1" si="210"/>
        <v>1.0293646999999999</v>
      </c>
      <c r="J565" s="13">
        <f t="shared" si="200"/>
        <v>2.5000000000000001E-2</v>
      </c>
      <c r="K565" s="29">
        <f t="shared" si="201"/>
        <v>44956</v>
      </c>
      <c r="L565" s="2">
        <f t="shared" si="202"/>
        <v>57</v>
      </c>
      <c r="M565" s="17">
        <f t="shared" si="203"/>
        <v>57</v>
      </c>
      <c r="N565" s="12">
        <f t="shared" si="192"/>
        <v>1.0056008599999999</v>
      </c>
      <c r="O565" s="12">
        <f t="shared" ca="1" si="193"/>
        <v>1.035130028</v>
      </c>
      <c r="P565" s="17">
        <f t="shared" si="204"/>
        <v>0</v>
      </c>
      <c r="Q565" s="14">
        <f t="shared" ca="1" si="194"/>
        <v>35.130028000000003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45138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00">
        <f t="shared" si="197"/>
        <v>45042</v>
      </c>
      <c r="B566" s="101">
        <f t="shared" ca="1" si="207"/>
        <v>1035.757231</v>
      </c>
      <c r="C566" s="7">
        <f t="shared" si="198"/>
        <v>1000</v>
      </c>
      <c r="D566" s="81">
        <f t="shared" si="199"/>
        <v>45040</v>
      </c>
      <c r="E566" s="13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1.2176172495125399</v>
      </c>
      <c r="H566" s="14">
        <f t="shared" ca="1" si="209"/>
        <v>1.1822818148771199</v>
      </c>
      <c r="I566" s="14">
        <f t="shared" ca="1" si="210"/>
        <v>1.0298874899999999</v>
      </c>
      <c r="J566" s="13">
        <f t="shared" si="200"/>
        <v>2.5000000000000001E-2</v>
      </c>
      <c r="K566" s="29">
        <f t="shared" si="201"/>
        <v>44956</v>
      </c>
      <c r="L566" s="2">
        <f t="shared" si="202"/>
        <v>58</v>
      </c>
      <c r="M566" s="17">
        <f t="shared" si="203"/>
        <v>58</v>
      </c>
      <c r="N566" s="12">
        <f t="shared" si="192"/>
        <v>1.0056993999999999</v>
      </c>
      <c r="O566" s="12">
        <f t="shared" ca="1" si="193"/>
        <v>1.0357572310000001</v>
      </c>
      <c r="P566" s="17">
        <f t="shared" si="204"/>
        <v>0</v>
      </c>
      <c r="Q566" s="14">
        <f t="shared" ca="1" si="194"/>
        <v>35.757230999999997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45138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00">
        <f t="shared" si="197"/>
        <v>45043</v>
      </c>
      <c r="B567" s="101">
        <f t="shared" ca="1" si="207"/>
        <v>1036.3848190000001</v>
      </c>
      <c r="C567" s="7">
        <f t="shared" si="198"/>
        <v>1000</v>
      </c>
      <c r="D567" s="81">
        <f t="shared" si="199"/>
        <v>45041</v>
      </c>
      <c r="E567" s="13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1.2182356529612199</v>
      </c>
      <c r="H567" s="14">
        <f t="shared" ca="1" si="209"/>
        <v>1.1822818148771199</v>
      </c>
      <c r="I567" s="14">
        <f t="shared" ca="1" si="210"/>
        <v>1.03041055</v>
      </c>
      <c r="J567" s="13">
        <f t="shared" si="200"/>
        <v>2.5000000000000001E-2</v>
      </c>
      <c r="K567" s="29">
        <f t="shared" si="201"/>
        <v>44956</v>
      </c>
      <c r="L567" s="2">
        <f t="shared" si="202"/>
        <v>59</v>
      </c>
      <c r="M567" s="17">
        <f t="shared" si="203"/>
        <v>59</v>
      </c>
      <c r="N567" s="12">
        <f t="shared" si="192"/>
        <v>1.0057979500000001</v>
      </c>
      <c r="O567" s="12">
        <f t="shared" ca="1" si="193"/>
        <v>1.036384819</v>
      </c>
      <c r="P567" s="17">
        <f t="shared" si="204"/>
        <v>0</v>
      </c>
      <c r="Q567" s="14">
        <f t="shared" ca="1" si="194"/>
        <v>36.384819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45138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00">
        <f t="shared" si="197"/>
        <v>45044</v>
      </c>
      <c r="B568" s="101">
        <f t="shared" ca="1" si="207"/>
        <v>1037.0127819899999</v>
      </c>
      <c r="C568" s="7">
        <f t="shared" si="198"/>
        <v>1000</v>
      </c>
      <c r="D568" s="81">
        <f t="shared" si="199"/>
        <v>45042</v>
      </c>
      <c r="E568" s="13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1.21885437048465</v>
      </c>
      <c r="H568" s="14">
        <f t="shared" ca="1" si="209"/>
        <v>1.1822818148771199</v>
      </c>
      <c r="I568" s="14">
        <f t="shared" ca="1" si="210"/>
        <v>1.0309338699999999</v>
      </c>
      <c r="J568" s="13">
        <f t="shared" si="200"/>
        <v>2.5000000000000001E-2</v>
      </c>
      <c r="K568" s="29">
        <f t="shared" si="201"/>
        <v>44956</v>
      </c>
      <c r="L568" s="2">
        <f t="shared" si="202"/>
        <v>60</v>
      </c>
      <c r="M568" s="17">
        <f t="shared" si="203"/>
        <v>60</v>
      </c>
      <c r="N568" s="12">
        <f t="shared" si="192"/>
        <v>1.0058965099999999</v>
      </c>
      <c r="O568" s="12">
        <f t="shared" ca="1" si="193"/>
        <v>1.0370127819999999</v>
      </c>
      <c r="P568" s="17">
        <f t="shared" si="204"/>
        <v>0</v>
      </c>
      <c r="Q568" s="14">
        <f t="shared" ca="1" si="194"/>
        <v>37.012781990000001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45138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00">
        <f t="shared" si="197"/>
        <v>45048</v>
      </c>
      <c r="B569" s="101">
        <f t="shared" ca="1" si="207"/>
        <v>1037.6411290000001</v>
      </c>
      <c r="C569" s="7">
        <f t="shared" si="198"/>
        <v>1000</v>
      </c>
      <c r="D569" s="81">
        <f t="shared" si="199"/>
        <v>45043</v>
      </c>
      <c r="E569" s="13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1.2194734022423299</v>
      </c>
      <c r="H569" s="14">
        <f t="shared" ca="1" si="209"/>
        <v>1.1822818148771199</v>
      </c>
      <c r="I569" s="14">
        <f t="shared" ca="1" si="210"/>
        <v>1.0314574599999999</v>
      </c>
      <c r="J569" s="13">
        <f t="shared" si="200"/>
        <v>2.5000000000000001E-2</v>
      </c>
      <c r="K569" s="29">
        <f t="shared" si="201"/>
        <v>44956</v>
      </c>
      <c r="L569" s="2">
        <f t="shared" si="202"/>
        <v>61</v>
      </c>
      <c r="M569" s="17">
        <f t="shared" si="203"/>
        <v>61</v>
      </c>
      <c r="N569" s="12">
        <f t="shared" si="192"/>
        <v>1.0059950790000001</v>
      </c>
      <c r="O569" s="12">
        <f t="shared" ca="1" si="193"/>
        <v>1.0376411290000001</v>
      </c>
      <c r="P569" s="17">
        <f t="shared" si="204"/>
        <v>0</v>
      </c>
      <c r="Q569" s="14">
        <f t="shared" ca="1" si="194"/>
        <v>37.641128999999999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45138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00">
        <f t="shared" si="197"/>
        <v>45049</v>
      </c>
      <c r="B570" s="101">
        <f t="shared" ca="1" si="207"/>
        <v>1038.269861</v>
      </c>
      <c r="C570" s="7">
        <f t="shared" si="198"/>
        <v>1000</v>
      </c>
      <c r="D570" s="81">
        <f t="shared" si="199"/>
        <v>45044</v>
      </c>
      <c r="E570" s="13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1.2200927483938599</v>
      </c>
      <c r="H570" s="14">
        <f t="shared" ca="1" si="209"/>
        <v>1.1822818148771199</v>
      </c>
      <c r="I570" s="14">
        <f t="shared" ca="1" si="210"/>
        <v>1.0319813200000001</v>
      </c>
      <c r="J570" s="13">
        <f t="shared" si="200"/>
        <v>2.5000000000000001E-2</v>
      </c>
      <c r="K570" s="29">
        <f t="shared" si="201"/>
        <v>44956</v>
      </c>
      <c r="L570" s="2">
        <f t="shared" si="202"/>
        <v>62</v>
      </c>
      <c r="M570" s="17">
        <f t="shared" si="203"/>
        <v>62</v>
      </c>
      <c r="N570" s="12">
        <f t="shared" si="192"/>
        <v>1.0060936579999999</v>
      </c>
      <c r="O570" s="12">
        <f t="shared" ca="1" si="193"/>
        <v>1.0382698610000001</v>
      </c>
      <c r="P570" s="17">
        <f t="shared" si="204"/>
        <v>0</v>
      </c>
      <c r="Q570" s="14">
        <f t="shared" ca="1" si="194"/>
        <v>38.269860999999999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45138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00">
        <f t="shared" si="197"/>
        <v>45050</v>
      </c>
      <c r="B571" s="101">
        <f t="shared" ca="1" si="207"/>
        <v>1038.898968</v>
      </c>
      <c r="C571" s="7">
        <f t="shared" si="198"/>
        <v>1000</v>
      </c>
      <c r="D571" s="81">
        <f t="shared" si="199"/>
        <v>45048</v>
      </c>
      <c r="E571" s="13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1.2207124090989201</v>
      </c>
      <c r="H571" s="14">
        <f t="shared" ca="1" si="209"/>
        <v>1.1822818148771199</v>
      </c>
      <c r="I571" s="14">
        <f t="shared" ca="1" si="210"/>
        <v>1.03250544</v>
      </c>
      <c r="J571" s="13">
        <f t="shared" si="200"/>
        <v>2.5000000000000001E-2</v>
      </c>
      <c r="K571" s="29">
        <f t="shared" si="201"/>
        <v>44956</v>
      </c>
      <c r="L571" s="2">
        <f t="shared" si="202"/>
        <v>63</v>
      </c>
      <c r="M571" s="17">
        <f t="shared" si="203"/>
        <v>63</v>
      </c>
      <c r="N571" s="12">
        <f t="shared" si="192"/>
        <v>1.0061922459999999</v>
      </c>
      <c r="O571" s="12">
        <f t="shared" ca="1" si="193"/>
        <v>1.038898968</v>
      </c>
      <c r="P571" s="17">
        <f t="shared" si="204"/>
        <v>0</v>
      </c>
      <c r="Q571" s="14">
        <f t="shared" ca="1" si="194"/>
        <v>38.898968000000004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45138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00">
        <f t="shared" si="197"/>
        <v>45051</v>
      </c>
      <c r="B572" s="101">
        <f t="shared" ca="1" si="207"/>
        <v>1039.52846</v>
      </c>
      <c r="C572" s="7">
        <f t="shared" si="198"/>
        <v>1000</v>
      </c>
      <c r="D572" s="81">
        <f t="shared" si="199"/>
        <v>45049</v>
      </c>
      <c r="E572" s="13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1.2213323845172499</v>
      </c>
      <c r="H572" s="14">
        <f t="shared" ca="1" si="209"/>
        <v>1.1822818148771199</v>
      </c>
      <c r="I572" s="14">
        <f t="shared" ca="1" si="210"/>
        <v>1.03302983</v>
      </c>
      <c r="J572" s="13">
        <f t="shared" si="200"/>
        <v>2.5000000000000001E-2</v>
      </c>
      <c r="K572" s="29">
        <f t="shared" si="201"/>
        <v>44956</v>
      </c>
      <c r="L572" s="2">
        <f t="shared" si="202"/>
        <v>64</v>
      </c>
      <c r="M572" s="17">
        <f t="shared" si="203"/>
        <v>64</v>
      </c>
      <c r="N572" s="12">
        <f t="shared" si="192"/>
        <v>1.006290844</v>
      </c>
      <c r="O572" s="12">
        <f t="shared" ca="1" si="193"/>
        <v>1.0395284600000001</v>
      </c>
      <c r="P572" s="17">
        <f t="shared" si="204"/>
        <v>0</v>
      </c>
      <c r="Q572" s="14">
        <f t="shared" ca="1" si="194"/>
        <v>39.528460000000003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45138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00">
        <f t="shared" si="197"/>
        <v>45054</v>
      </c>
      <c r="B573" s="101">
        <f t="shared" ca="1" si="207"/>
        <v>1040.1583370000001</v>
      </c>
      <c r="C573" s="7">
        <f t="shared" si="198"/>
        <v>1000</v>
      </c>
      <c r="D573" s="81">
        <f t="shared" si="199"/>
        <v>45050</v>
      </c>
      <c r="E573" s="13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1.2219526748087</v>
      </c>
      <c r="H573" s="14">
        <f t="shared" ca="1" si="209"/>
        <v>1.1822818148771199</v>
      </c>
      <c r="I573" s="14">
        <f t="shared" ca="1" si="210"/>
        <v>1.03355449</v>
      </c>
      <c r="J573" s="13">
        <f t="shared" si="200"/>
        <v>2.5000000000000001E-2</v>
      </c>
      <c r="K573" s="29">
        <f t="shared" si="201"/>
        <v>44956</v>
      </c>
      <c r="L573" s="2">
        <f t="shared" si="202"/>
        <v>65</v>
      </c>
      <c r="M573" s="17">
        <f t="shared" si="203"/>
        <v>65</v>
      </c>
      <c r="N573" s="12">
        <f t="shared" si="192"/>
        <v>1.0063894520000001</v>
      </c>
      <c r="O573" s="12">
        <f t="shared" ca="1" si="193"/>
        <v>1.040158337</v>
      </c>
      <c r="P573" s="17">
        <f t="shared" si="204"/>
        <v>0</v>
      </c>
      <c r="Q573" s="14">
        <f t="shared" ca="1" si="194"/>
        <v>40.158337000000003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45138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00">
        <f t="shared" si="197"/>
        <v>45055</v>
      </c>
      <c r="B574" s="101">
        <f t="shared" ca="1" si="207"/>
        <v>1040.7885900000001</v>
      </c>
      <c r="C574" s="7">
        <f t="shared" si="198"/>
        <v>1000</v>
      </c>
      <c r="D574" s="81">
        <f t="shared" si="199"/>
        <v>45051</v>
      </c>
      <c r="E574" s="13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1.2225732801331799</v>
      </c>
      <c r="H574" s="14">
        <f t="shared" ca="1" si="209"/>
        <v>1.1822818148771199</v>
      </c>
      <c r="I574" s="14">
        <f t="shared" ca="1" si="210"/>
        <v>1.0340794099999999</v>
      </c>
      <c r="J574" s="13">
        <f t="shared" si="200"/>
        <v>2.5000000000000001E-2</v>
      </c>
      <c r="K574" s="29">
        <f t="shared" si="201"/>
        <v>44956</v>
      </c>
      <c r="L574" s="2">
        <f t="shared" si="202"/>
        <v>66</v>
      </c>
      <c r="M574" s="17">
        <f t="shared" si="203"/>
        <v>66</v>
      </c>
      <c r="N574" s="12">
        <f t="shared" si="192"/>
        <v>1.0064880700000001</v>
      </c>
      <c r="O574" s="12">
        <f t="shared" ca="1" si="193"/>
        <v>1.04078859</v>
      </c>
      <c r="P574" s="17">
        <f t="shared" si="204"/>
        <v>0</v>
      </c>
      <c r="Q574" s="14">
        <f t="shared" ca="1" si="194"/>
        <v>40.788589999999999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45138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00">
        <f t="shared" si="197"/>
        <v>45056</v>
      </c>
      <c r="B575" s="101">
        <f t="shared" ca="1" si="207"/>
        <v>1041.4192270000001</v>
      </c>
      <c r="C575" s="7">
        <f t="shared" si="198"/>
        <v>1000</v>
      </c>
      <c r="D575" s="81">
        <f t="shared" si="199"/>
        <v>45054</v>
      </c>
      <c r="E575" s="13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1.2231942006506999</v>
      </c>
      <c r="H575" s="14">
        <f t="shared" ca="1" si="209"/>
        <v>1.1822818148771199</v>
      </c>
      <c r="I575" s="14">
        <f t="shared" ca="1" si="210"/>
        <v>1.0346046</v>
      </c>
      <c r="J575" s="13">
        <f t="shared" si="200"/>
        <v>2.5000000000000001E-2</v>
      </c>
      <c r="K575" s="29">
        <f t="shared" si="201"/>
        <v>44956</v>
      </c>
      <c r="L575" s="2">
        <f t="shared" si="202"/>
        <v>67</v>
      </c>
      <c r="M575" s="17">
        <f t="shared" si="203"/>
        <v>67</v>
      </c>
      <c r="N575" s="12">
        <f t="shared" si="192"/>
        <v>1.0065866969999999</v>
      </c>
      <c r="O575" s="12">
        <f t="shared" ca="1" si="193"/>
        <v>1.041419227</v>
      </c>
      <c r="P575" s="17">
        <f t="shared" si="204"/>
        <v>0</v>
      </c>
      <c r="Q575" s="14">
        <f t="shared" ca="1" si="194"/>
        <v>41.419226999999999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45138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00">
        <f t="shared" si="197"/>
        <v>45057</v>
      </c>
      <c r="B576" s="101">
        <f t="shared" ca="1" si="207"/>
        <v>1042.05024</v>
      </c>
      <c r="C576" s="7">
        <f t="shared" si="198"/>
        <v>1000</v>
      </c>
      <c r="D576" s="81">
        <f t="shared" si="199"/>
        <v>45055</v>
      </c>
      <c r="E576" s="13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1.2238154365213201</v>
      </c>
      <c r="H576" s="14">
        <f t="shared" ca="1" si="209"/>
        <v>1.1822818148771199</v>
      </c>
      <c r="I576" s="14">
        <f t="shared" ca="1" si="210"/>
        <v>1.03513005</v>
      </c>
      <c r="J576" s="13">
        <f t="shared" si="200"/>
        <v>2.5000000000000001E-2</v>
      </c>
      <c r="K576" s="29">
        <f t="shared" si="201"/>
        <v>44956</v>
      </c>
      <c r="L576" s="2">
        <f t="shared" si="202"/>
        <v>68</v>
      </c>
      <c r="M576" s="17">
        <f t="shared" si="203"/>
        <v>68</v>
      </c>
      <c r="N576" s="12">
        <f t="shared" si="192"/>
        <v>1.0066853339999999</v>
      </c>
      <c r="O576" s="12">
        <f t="shared" ca="1" si="193"/>
        <v>1.04205024</v>
      </c>
      <c r="P576" s="17">
        <f t="shared" si="204"/>
        <v>0</v>
      </c>
      <c r="Q576" s="14">
        <f t="shared" ca="1" si="194"/>
        <v>42.050240000000002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45138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00">
        <f t="shared" si="197"/>
        <v>45058</v>
      </c>
      <c r="B577" s="101">
        <f t="shared" ca="1" si="207"/>
        <v>1042.6816379899999</v>
      </c>
      <c r="C577" s="7">
        <f t="shared" si="198"/>
        <v>1000</v>
      </c>
      <c r="D577" s="81">
        <f t="shared" si="199"/>
        <v>45056</v>
      </c>
      <c r="E577" s="13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1.2244369879052199</v>
      </c>
      <c r="H577" s="14">
        <f t="shared" ca="1" si="209"/>
        <v>1.1822818148771199</v>
      </c>
      <c r="I577" s="14">
        <f t="shared" ca="1" si="210"/>
        <v>1.03565577</v>
      </c>
      <c r="J577" s="13">
        <f t="shared" si="200"/>
        <v>2.5000000000000001E-2</v>
      </c>
      <c r="K577" s="29">
        <f t="shared" si="201"/>
        <v>44956</v>
      </c>
      <c r="L577" s="2">
        <f t="shared" si="202"/>
        <v>69</v>
      </c>
      <c r="M577" s="17">
        <f t="shared" si="203"/>
        <v>69</v>
      </c>
      <c r="N577" s="12">
        <f t="shared" si="192"/>
        <v>1.00678398</v>
      </c>
      <c r="O577" s="12">
        <f t="shared" ca="1" si="193"/>
        <v>1.0426816379999999</v>
      </c>
      <c r="P577" s="17">
        <f t="shared" si="204"/>
        <v>0</v>
      </c>
      <c r="Q577" s="14">
        <f t="shared" ca="1" si="194"/>
        <v>42.681637989999999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45138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00">
        <f t="shared" si="197"/>
        <v>45061</v>
      </c>
      <c r="B578" s="101">
        <f t="shared" ca="1" si="207"/>
        <v>1043.3134219999999</v>
      </c>
      <c r="C578" s="7">
        <f t="shared" si="198"/>
        <v>1000</v>
      </c>
      <c r="D578" s="81">
        <f t="shared" si="199"/>
        <v>45057</v>
      </c>
      <c r="E578" s="13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1.22505885496264</v>
      </c>
      <c r="H578" s="14">
        <f t="shared" ca="1" si="209"/>
        <v>1.1822818148771199</v>
      </c>
      <c r="I578" s="14">
        <f t="shared" ca="1" si="210"/>
        <v>1.0361817600000001</v>
      </c>
      <c r="J578" s="13">
        <f t="shared" si="200"/>
        <v>2.5000000000000001E-2</v>
      </c>
      <c r="K578" s="29">
        <f t="shared" si="201"/>
        <v>44956</v>
      </c>
      <c r="L578" s="2">
        <f t="shared" si="202"/>
        <v>70</v>
      </c>
      <c r="M578" s="17">
        <f t="shared" si="203"/>
        <v>70</v>
      </c>
      <c r="N578" s="12">
        <f t="shared" si="192"/>
        <v>1.0068826360000001</v>
      </c>
      <c r="O578" s="12">
        <f t="shared" ca="1" si="193"/>
        <v>1.043313422</v>
      </c>
      <c r="P578" s="17">
        <f t="shared" si="204"/>
        <v>0</v>
      </c>
      <c r="Q578" s="14">
        <f t="shared" ca="1" si="194"/>
        <v>43.313422000000003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45138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00">
        <f t="shared" si="197"/>
        <v>45062</v>
      </c>
      <c r="B579" s="101">
        <f t="shared" ca="1" si="207"/>
        <v>1043.945592</v>
      </c>
      <c r="C579" s="7">
        <f t="shared" si="198"/>
        <v>1000</v>
      </c>
      <c r="D579" s="81">
        <f t="shared" si="199"/>
        <v>45058</v>
      </c>
      <c r="E579" s="13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1.2256810378539</v>
      </c>
      <c r="H579" s="14">
        <f t="shared" ca="1" si="209"/>
        <v>1.1822818148771199</v>
      </c>
      <c r="I579" s="14">
        <f t="shared" ca="1" si="210"/>
        <v>1.0367080200000001</v>
      </c>
      <c r="J579" s="13">
        <f t="shared" si="200"/>
        <v>2.5000000000000001E-2</v>
      </c>
      <c r="K579" s="29">
        <f t="shared" si="201"/>
        <v>44956</v>
      </c>
      <c r="L579" s="2">
        <f t="shared" si="202"/>
        <v>71</v>
      </c>
      <c r="M579" s="17">
        <f t="shared" si="203"/>
        <v>71</v>
      </c>
      <c r="N579" s="12">
        <f t="shared" si="192"/>
        <v>1.006981302</v>
      </c>
      <c r="O579" s="12">
        <f t="shared" ca="1" si="193"/>
        <v>1.043945592</v>
      </c>
      <c r="P579" s="17">
        <f t="shared" si="204"/>
        <v>0</v>
      </c>
      <c r="Q579" s="14">
        <f t="shared" ca="1" si="194"/>
        <v>43.945591999999998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45138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00">
        <f t="shared" si="197"/>
        <v>45063</v>
      </c>
      <c r="B580" s="101">
        <f t="shared" ca="1" si="207"/>
        <v>1044.5781380000001</v>
      </c>
      <c r="C580" s="7">
        <f t="shared" si="198"/>
        <v>1000</v>
      </c>
      <c r="D580" s="81">
        <f t="shared" si="199"/>
        <v>45061</v>
      </c>
      <c r="E580" s="13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1.2263035367394</v>
      </c>
      <c r="H580" s="14">
        <f t="shared" ca="1" si="209"/>
        <v>1.1822818148771199</v>
      </c>
      <c r="I580" s="14">
        <f t="shared" ca="1" si="210"/>
        <v>1.03723454</v>
      </c>
      <c r="J580" s="13">
        <f t="shared" si="200"/>
        <v>2.5000000000000001E-2</v>
      </c>
      <c r="K580" s="29">
        <f t="shared" si="201"/>
        <v>44956</v>
      </c>
      <c r="L580" s="2">
        <f t="shared" si="202"/>
        <v>72</v>
      </c>
      <c r="M580" s="17">
        <f t="shared" si="203"/>
        <v>72</v>
      </c>
      <c r="N580" s="12">
        <f t="shared" si="192"/>
        <v>1.0070799779999999</v>
      </c>
      <c r="O580" s="12">
        <f t="shared" ca="1" si="193"/>
        <v>1.0445781380000001</v>
      </c>
      <c r="P580" s="17">
        <f t="shared" si="204"/>
        <v>0</v>
      </c>
      <c r="Q580" s="14">
        <f t="shared" ca="1" si="194"/>
        <v>44.578138000000003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45138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00">
        <f t="shared" si="197"/>
        <v>45064</v>
      </c>
      <c r="B581" s="101">
        <f t="shared" ca="1" si="207"/>
        <v>1045.211069</v>
      </c>
      <c r="C581" s="7">
        <f t="shared" si="198"/>
        <v>1000</v>
      </c>
      <c r="D581" s="81">
        <f t="shared" si="199"/>
        <v>45062</v>
      </c>
      <c r="E581" s="13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1.22692635177964</v>
      </c>
      <c r="H581" s="14">
        <f t="shared" ca="1" si="209"/>
        <v>1.1822818148771199</v>
      </c>
      <c r="I581" s="14">
        <f t="shared" ca="1" si="210"/>
        <v>1.0377613299999999</v>
      </c>
      <c r="J581" s="13">
        <f t="shared" si="200"/>
        <v>2.5000000000000001E-2</v>
      </c>
      <c r="K581" s="29">
        <f t="shared" si="201"/>
        <v>44956</v>
      </c>
      <c r="L581" s="2">
        <f t="shared" si="202"/>
        <v>73</v>
      </c>
      <c r="M581" s="17">
        <f t="shared" si="203"/>
        <v>73</v>
      </c>
      <c r="N581" s="12">
        <f t="shared" si="192"/>
        <v>1.0071786629999999</v>
      </c>
      <c r="O581" s="12">
        <f t="shared" ca="1" si="193"/>
        <v>1.045211069</v>
      </c>
      <c r="P581" s="17">
        <f t="shared" si="204"/>
        <v>0</v>
      </c>
      <c r="Q581" s="14">
        <f t="shared" ca="1" si="194"/>
        <v>45.211069000000002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45138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00">
        <f t="shared" si="197"/>
        <v>45065</v>
      </c>
      <c r="B582" s="101">
        <f t="shared" ca="1" si="207"/>
        <v>1045.8443850000001</v>
      </c>
      <c r="C582" s="7">
        <f t="shared" si="198"/>
        <v>1000</v>
      </c>
      <c r="D582" s="81">
        <f t="shared" si="199"/>
        <v>45063</v>
      </c>
      <c r="E582" s="13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1.2275494831351801</v>
      </c>
      <c r="H582" s="14">
        <f t="shared" ca="1" si="209"/>
        <v>1.1822818148771199</v>
      </c>
      <c r="I582" s="14">
        <f t="shared" ca="1" si="210"/>
        <v>1.0382883899999999</v>
      </c>
      <c r="J582" s="13">
        <f t="shared" si="200"/>
        <v>2.5000000000000001E-2</v>
      </c>
      <c r="K582" s="29">
        <f t="shared" si="201"/>
        <v>44956</v>
      </c>
      <c r="L582" s="2">
        <f t="shared" si="202"/>
        <v>74</v>
      </c>
      <c r="M582" s="17">
        <f t="shared" si="203"/>
        <v>74</v>
      </c>
      <c r="N582" s="12">
        <f t="shared" si="192"/>
        <v>1.007277357</v>
      </c>
      <c r="O582" s="12">
        <f t="shared" ca="1" si="193"/>
        <v>1.0458443850000001</v>
      </c>
      <c r="P582" s="17">
        <f t="shared" si="204"/>
        <v>0</v>
      </c>
      <c r="Q582" s="14">
        <f t="shared" ca="1" si="194"/>
        <v>45.844385000000003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45138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00">
        <f t="shared" si="197"/>
        <v>45068</v>
      </c>
      <c r="B583" s="101">
        <f t="shared" ca="1" si="207"/>
        <v>1046.478089</v>
      </c>
      <c r="C583" s="7">
        <f t="shared" si="198"/>
        <v>1000</v>
      </c>
      <c r="D583" s="81">
        <f t="shared" si="199"/>
        <v>45064</v>
      </c>
      <c r="E583" s="13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1.22817293096668</v>
      </c>
      <c r="H583" s="14">
        <f t="shared" ca="1" si="209"/>
        <v>1.1822818148771199</v>
      </c>
      <c r="I583" s="14">
        <f t="shared" ca="1" si="210"/>
        <v>1.0388157200000001</v>
      </c>
      <c r="J583" s="13">
        <f t="shared" si="200"/>
        <v>2.5000000000000001E-2</v>
      </c>
      <c r="K583" s="29">
        <f t="shared" si="201"/>
        <v>44956</v>
      </c>
      <c r="L583" s="2">
        <f t="shared" si="202"/>
        <v>75</v>
      </c>
      <c r="M583" s="17">
        <f t="shared" si="203"/>
        <v>75</v>
      </c>
      <c r="N583" s="12">
        <f t="shared" si="192"/>
        <v>1.0073760620000001</v>
      </c>
      <c r="O583" s="12">
        <f t="shared" ca="1" si="193"/>
        <v>1.0464780890000001</v>
      </c>
      <c r="P583" s="17">
        <f t="shared" si="204"/>
        <v>0</v>
      </c>
      <c r="Q583" s="14">
        <f t="shared" ca="1" si="194"/>
        <v>46.478088999999997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45138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00">
        <f t="shared" si="197"/>
        <v>45069</v>
      </c>
      <c r="B584" s="101">
        <f t="shared" ca="1" si="207"/>
        <v>1047.1121680000001</v>
      </c>
      <c r="C584" s="7">
        <f t="shared" si="198"/>
        <v>1000</v>
      </c>
      <c r="D584" s="81">
        <f t="shared" si="199"/>
        <v>45065</v>
      </c>
      <c r="E584" s="13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1.2287966954348599</v>
      </c>
      <c r="H584" s="14">
        <f t="shared" ca="1" si="209"/>
        <v>1.1822818148771199</v>
      </c>
      <c r="I584" s="14">
        <f t="shared" ca="1" si="210"/>
        <v>1.03934331</v>
      </c>
      <c r="J584" s="13">
        <f t="shared" si="200"/>
        <v>2.5000000000000001E-2</v>
      </c>
      <c r="K584" s="29">
        <f t="shared" si="201"/>
        <v>44956</v>
      </c>
      <c r="L584" s="2">
        <f t="shared" si="202"/>
        <v>76</v>
      </c>
      <c r="M584" s="17">
        <f t="shared" si="203"/>
        <v>76</v>
      </c>
      <c r="N584" s="12">
        <f t="shared" si="192"/>
        <v>1.007474776</v>
      </c>
      <c r="O584" s="12">
        <f t="shared" ca="1" si="193"/>
        <v>1.047112168</v>
      </c>
      <c r="P584" s="17">
        <f t="shared" si="204"/>
        <v>0</v>
      </c>
      <c r="Q584" s="14">
        <f t="shared" ca="1" si="194"/>
        <v>47.112167999999997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45138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00">
        <f t="shared" si="197"/>
        <v>45070</v>
      </c>
      <c r="B585" s="101">
        <f t="shared" ca="1" si="207"/>
        <v>1047.74663399</v>
      </c>
      <c r="C585" s="7">
        <f t="shared" si="198"/>
        <v>1000</v>
      </c>
      <c r="D585" s="81">
        <f t="shared" si="199"/>
        <v>45068</v>
      </c>
      <c r="E585" s="13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1.2294207767005401</v>
      </c>
      <c r="H585" s="14">
        <f t="shared" ca="1" si="209"/>
        <v>1.1822818148771199</v>
      </c>
      <c r="I585" s="14">
        <f t="shared" ca="1" si="210"/>
        <v>1.0398711700000001</v>
      </c>
      <c r="J585" s="13">
        <f t="shared" si="200"/>
        <v>2.5000000000000001E-2</v>
      </c>
      <c r="K585" s="29">
        <f t="shared" si="201"/>
        <v>44956</v>
      </c>
      <c r="L585" s="2">
        <f t="shared" si="202"/>
        <v>77</v>
      </c>
      <c r="M585" s="17">
        <f t="shared" si="203"/>
        <v>77</v>
      </c>
      <c r="N585" s="12">
        <f t="shared" si="192"/>
        <v>1.0075734999999999</v>
      </c>
      <c r="O585" s="12">
        <f t="shared" ca="1" si="193"/>
        <v>1.0477466339999999</v>
      </c>
      <c r="P585" s="17">
        <f t="shared" si="204"/>
        <v>0</v>
      </c>
      <c r="Q585" s="14">
        <f t="shared" ca="1" si="194"/>
        <v>47.746633989999999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45138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00">
        <f t="shared" si="197"/>
        <v>45071</v>
      </c>
      <c r="B586" s="101">
        <f t="shared" ca="1" si="207"/>
        <v>1048.381486</v>
      </c>
      <c r="C586" s="7">
        <f t="shared" si="198"/>
        <v>1000</v>
      </c>
      <c r="D586" s="81">
        <f t="shared" si="199"/>
        <v>45069</v>
      </c>
      <c r="E586" s="13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1.23004517492461</v>
      </c>
      <c r="H586" s="14">
        <f t="shared" ca="1" si="209"/>
        <v>1.1822818148771199</v>
      </c>
      <c r="I586" s="14">
        <f t="shared" ca="1" si="210"/>
        <v>1.0403993</v>
      </c>
      <c r="J586" s="13">
        <f t="shared" si="200"/>
        <v>2.5000000000000001E-2</v>
      </c>
      <c r="K586" s="29">
        <f t="shared" si="201"/>
        <v>44956</v>
      </c>
      <c r="L586" s="2">
        <f t="shared" si="202"/>
        <v>78</v>
      </c>
      <c r="M586" s="17">
        <f t="shared" si="203"/>
        <v>78</v>
      </c>
      <c r="N586" s="12">
        <f t="shared" si="192"/>
        <v>1.0076722330000001</v>
      </c>
      <c r="O586" s="12">
        <f t="shared" ca="1" si="193"/>
        <v>1.048381486</v>
      </c>
      <c r="P586" s="17">
        <f t="shared" si="204"/>
        <v>0</v>
      </c>
      <c r="Q586" s="14">
        <f t="shared" ca="1" si="194"/>
        <v>48.381486000000002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45138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00">
        <f t="shared" si="197"/>
        <v>45072</v>
      </c>
      <c r="B587" s="101">
        <f t="shared" ca="1" si="207"/>
        <v>1049.016725</v>
      </c>
      <c r="C587" s="7">
        <f t="shared" si="198"/>
        <v>1000</v>
      </c>
      <c r="D587" s="81">
        <f t="shared" si="199"/>
        <v>45070</v>
      </c>
      <c r="E587" s="13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1.23066989026805</v>
      </c>
      <c r="H587" s="14">
        <f t="shared" ca="1" si="209"/>
        <v>1.1822818148771199</v>
      </c>
      <c r="I587" s="14">
        <f t="shared" ca="1" si="210"/>
        <v>1.0409276999999999</v>
      </c>
      <c r="J587" s="13">
        <f t="shared" si="200"/>
        <v>2.5000000000000001E-2</v>
      </c>
      <c r="K587" s="29">
        <f t="shared" si="201"/>
        <v>44956</v>
      </c>
      <c r="L587" s="2">
        <f t="shared" si="202"/>
        <v>79</v>
      </c>
      <c r="M587" s="17">
        <f t="shared" si="203"/>
        <v>79</v>
      </c>
      <c r="N587" s="12">
        <f t="shared" si="192"/>
        <v>1.0077709770000001</v>
      </c>
      <c r="O587" s="12">
        <f t="shared" ca="1" si="193"/>
        <v>1.049016725</v>
      </c>
      <c r="P587" s="17">
        <f t="shared" si="204"/>
        <v>0</v>
      </c>
      <c r="Q587" s="14">
        <f t="shared" ca="1" si="194"/>
        <v>49.016725000000001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45138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00">
        <f t="shared" si="197"/>
        <v>45075</v>
      </c>
      <c r="B588" s="101">
        <f t="shared" ca="1" si="207"/>
        <v>1049.652349</v>
      </c>
      <c r="C588" s="7">
        <f t="shared" si="198"/>
        <v>1000</v>
      </c>
      <c r="D588" s="81">
        <f t="shared" si="199"/>
        <v>45071</v>
      </c>
      <c r="E588" s="13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1.2312949228919201</v>
      </c>
      <c r="H588" s="14">
        <f t="shared" ca="1" si="209"/>
        <v>1.1822818148771199</v>
      </c>
      <c r="I588" s="14">
        <f t="shared" ca="1" si="210"/>
        <v>1.0414563699999999</v>
      </c>
      <c r="J588" s="13">
        <f t="shared" si="200"/>
        <v>2.5000000000000001E-2</v>
      </c>
      <c r="K588" s="29">
        <f t="shared" si="201"/>
        <v>44956</v>
      </c>
      <c r="L588" s="2">
        <f t="shared" si="202"/>
        <v>80</v>
      </c>
      <c r="M588" s="17">
        <f t="shared" si="203"/>
        <v>80</v>
      </c>
      <c r="N588" s="12">
        <f t="shared" ref="N588:N651" si="211">ROUND((J588+1)^(M588/252),9)</f>
        <v>1.007869729</v>
      </c>
      <c r="O588" s="12">
        <f t="shared" ref="O588:O651" ca="1" si="212">ROUND(I588*N588,9)</f>
        <v>1.049652349</v>
      </c>
      <c r="P588" s="17">
        <f t="shared" si="204"/>
        <v>0</v>
      </c>
      <c r="Q588" s="14">
        <f t="shared" ref="Q588:Q651" ca="1" si="213">TRUNC(((O588-1)*C588),8)</f>
        <v>49.652349000000001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45138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00">
        <f t="shared" ref="A589:A652" si="216">WORKDAY($A588,1,$X$166:$X$544)</f>
        <v>45076</v>
      </c>
      <c r="B589" s="101">
        <f t="shared" ca="1" si="207"/>
        <v>1050.2883519899999</v>
      </c>
      <c r="C589" s="7">
        <f t="shared" ref="C589:C652" si="217">(C588-S588)</f>
        <v>1000</v>
      </c>
      <c r="D589" s="81">
        <f t="shared" ref="D589:D652" si="218">WORKDAY($A589,-2,$X$160:$X$544)</f>
        <v>45072</v>
      </c>
      <c r="E589" s="13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1.23192027295736</v>
      </c>
      <c r="H589" s="14">
        <f t="shared" ca="1" si="209"/>
        <v>1.1822818148771199</v>
      </c>
      <c r="I589" s="14">
        <f t="shared" ca="1" si="210"/>
        <v>1.0419852999999999</v>
      </c>
      <c r="J589" s="13">
        <f t="shared" ref="J589:J652" si="219">J588</f>
        <v>2.5000000000000001E-2</v>
      </c>
      <c r="K589" s="29">
        <f t="shared" ref="K589:K652" si="220">IF(P588&gt;0,VLOOKUP(P588,X$12:AH$150,2),K588)</f>
        <v>44956</v>
      </c>
      <c r="L589" s="2">
        <f t="shared" ref="L589:L652" si="221">IF(A589&gt;K589,IF(NETWORKDAYS(K589,A589,$X$160:$X$544)-1=0,1,NETWORKDAYS(K589,A589,$X$160:$X$544)-1),0)</f>
        <v>81</v>
      </c>
      <c r="M589" s="17">
        <f t="shared" ref="M589:M652" si="222">IF(AND(L589=1,L588=1),1,IF(L589&gt;0,IF(L589=L588,L589+1,L589),0))</f>
        <v>81</v>
      </c>
      <c r="N589" s="12">
        <f t="shared" si="211"/>
        <v>1.007968492</v>
      </c>
      <c r="O589" s="12">
        <f t="shared" ca="1" si="212"/>
        <v>1.0502883519999999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50.288351990000002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45138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00">
        <f t="shared" si="216"/>
        <v>45077</v>
      </c>
      <c r="B590" s="101">
        <f t="shared" ref="B590:B653" ca="1" si="226">IF(D590&lt;=TODAY(),C590+Q590,IF(AND(D590&gt;TODAY(),A590&lt;=$B$1),IF(VLOOKUP(TODAY(),$A$10:$E$5000,4,FALSE)=0,"n.d",C590+Q590),"n.d"))</f>
        <v>1050.92473999</v>
      </c>
      <c r="C590" s="7">
        <f t="shared" si="217"/>
        <v>1000</v>
      </c>
      <c r="D590" s="81">
        <f t="shared" si="218"/>
        <v>45075</v>
      </c>
      <c r="E590" s="13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1.2325459406255801</v>
      </c>
      <c r="H590" s="14">
        <f t="shared" ref="H590:H653" ca="1" si="228">IF(P589&gt;0,G589,H589)</f>
        <v>1.1822818148771199</v>
      </c>
      <c r="I590" s="14">
        <f t="shared" ref="I590:I653" ca="1" si="229">ROUND(G590/H590,8)</f>
        <v>1.0425145</v>
      </c>
      <c r="J590" s="13">
        <f t="shared" si="219"/>
        <v>2.5000000000000001E-2</v>
      </c>
      <c r="K590" s="29">
        <f t="shared" si="220"/>
        <v>44956</v>
      </c>
      <c r="L590" s="2">
        <f t="shared" si="221"/>
        <v>82</v>
      </c>
      <c r="M590" s="17">
        <f t="shared" si="222"/>
        <v>82</v>
      </c>
      <c r="N590" s="12">
        <f t="shared" si="211"/>
        <v>1.0080672639999999</v>
      </c>
      <c r="O590" s="12">
        <f t="shared" ca="1" si="212"/>
        <v>1.0509247399999999</v>
      </c>
      <c r="P590" s="17">
        <f t="shared" si="223"/>
        <v>0</v>
      </c>
      <c r="Q590" s="14">
        <f t="shared" ca="1" si="213"/>
        <v>50.924739989999999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45138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00">
        <f t="shared" si="216"/>
        <v>45078</v>
      </c>
      <c r="B591" s="101">
        <f t="shared" ca="1" si="226"/>
        <v>1051.5615250000001</v>
      </c>
      <c r="C591" s="7">
        <f t="shared" si="217"/>
        <v>1000</v>
      </c>
      <c r="D591" s="81">
        <f t="shared" si="218"/>
        <v>45076</v>
      </c>
      <c r="E591" s="13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1.2331719260579099</v>
      </c>
      <c r="H591" s="14">
        <f t="shared" ca="1" si="228"/>
        <v>1.1822818148771199</v>
      </c>
      <c r="I591" s="14">
        <f t="shared" ca="1" si="229"/>
        <v>1.04304398</v>
      </c>
      <c r="J591" s="13">
        <f t="shared" si="219"/>
        <v>2.5000000000000001E-2</v>
      </c>
      <c r="K591" s="29">
        <f t="shared" si="220"/>
        <v>44956</v>
      </c>
      <c r="L591" s="2">
        <f t="shared" si="221"/>
        <v>83</v>
      </c>
      <c r="M591" s="17">
        <f t="shared" si="222"/>
        <v>83</v>
      </c>
      <c r="N591" s="12">
        <f t="shared" si="211"/>
        <v>1.0081660459999999</v>
      </c>
      <c r="O591" s="12">
        <f t="shared" ca="1" si="212"/>
        <v>1.0515615250000001</v>
      </c>
      <c r="P591" s="17">
        <f t="shared" si="223"/>
        <v>0</v>
      </c>
      <c r="Q591" s="14">
        <f t="shared" ca="1" si="213"/>
        <v>51.561525000000003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45138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00">
        <f t="shared" si="216"/>
        <v>45079</v>
      </c>
      <c r="B592" s="101">
        <f t="shared" ca="1" si="226"/>
        <v>1052.1986879999999</v>
      </c>
      <c r="C592" s="7">
        <f t="shared" si="217"/>
        <v>1000</v>
      </c>
      <c r="D592" s="81">
        <f t="shared" si="218"/>
        <v>45077</v>
      </c>
      <c r="E592" s="13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1.2337982294157199</v>
      </c>
      <c r="H592" s="14">
        <f t="shared" ca="1" si="228"/>
        <v>1.1822818148771199</v>
      </c>
      <c r="I592" s="14">
        <f t="shared" ca="1" si="229"/>
        <v>1.0435737199999999</v>
      </c>
      <c r="J592" s="13">
        <f t="shared" si="219"/>
        <v>2.5000000000000001E-2</v>
      </c>
      <c r="K592" s="29">
        <f t="shared" si="220"/>
        <v>44956</v>
      </c>
      <c r="L592" s="2">
        <f t="shared" si="221"/>
        <v>84</v>
      </c>
      <c r="M592" s="17">
        <f t="shared" si="222"/>
        <v>84</v>
      </c>
      <c r="N592" s="12">
        <f t="shared" si="211"/>
        <v>1.0082648380000001</v>
      </c>
      <c r="O592" s="12">
        <f t="shared" ca="1" si="212"/>
        <v>1.052198688</v>
      </c>
      <c r="P592" s="17">
        <f t="shared" si="223"/>
        <v>0</v>
      </c>
      <c r="Q592" s="14">
        <f t="shared" ca="1" si="213"/>
        <v>52.198687999999997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45138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00">
        <f t="shared" si="216"/>
        <v>45082</v>
      </c>
      <c r="B593" s="101">
        <f t="shared" ca="1" si="226"/>
        <v>1052.836237</v>
      </c>
      <c r="C593" s="7">
        <f t="shared" si="217"/>
        <v>1000</v>
      </c>
      <c r="D593" s="81">
        <f t="shared" si="218"/>
        <v>45078</v>
      </c>
      <c r="E593" s="13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1.23442485086047</v>
      </c>
      <c r="H593" s="14">
        <f t="shared" ca="1" si="228"/>
        <v>1.1822818148771199</v>
      </c>
      <c r="I593" s="14">
        <f t="shared" ca="1" si="229"/>
        <v>1.04410373</v>
      </c>
      <c r="J593" s="13">
        <f t="shared" si="219"/>
        <v>2.5000000000000001E-2</v>
      </c>
      <c r="K593" s="29">
        <f t="shared" si="220"/>
        <v>44956</v>
      </c>
      <c r="L593" s="2">
        <f t="shared" si="221"/>
        <v>85</v>
      </c>
      <c r="M593" s="17">
        <f t="shared" si="222"/>
        <v>85</v>
      </c>
      <c r="N593" s="12">
        <f t="shared" si="211"/>
        <v>1.0083636389999999</v>
      </c>
      <c r="O593" s="12">
        <f t="shared" ca="1" si="212"/>
        <v>1.052836237</v>
      </c>
      <c r="P593" s="17">
        <f t="shared" si="223"/>
        <v>0</v>
      </c>
      <c r="Q593" s="14">
        <f t="shared" ca="1" si="213"/>
        <v>52.836236999999997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45138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00">
        <f t="shared" si="216"/>
        <v>45083</v>
      </c>
      <c r="B594" s="101">
        <f t="shared" ca="1" si="226"/>
        <v>1053.4741729899999</v>
      </c>
      <c r="C594" s="7">
        <f t="shared" si="217"/>
        <v>1000</v>
      </c>
      <c r="D594" s="81">
        <f t="shared" si="218"/>
        <v>45079</v>
      </c>
      <c r="E594" s="13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1.2350517905537299</v>
      </c>
      <c r="H594" s="14">
        <f t="shared" ca="1" si="228"/>
        <v>1.1822818148771199</v>
      </c>
      <c r="I594" s="14">
        <f t="shared" ca="1" si="229"/>
        <v>1.04463401</v>
      </c>
      <c r="J594" s="13">
        <f t="shared" si="219"/>
        <v>2.5000000000000001E-2</v>
      </c>
      <c r="K594" s="29">
        <f t="shared" si="220"/>
        <v>44956</v>
      </c>
      <c r="L594" s="2">
        <f t="shared" si="221"/>
        <v>86</v>
      </c>
      <c r="M594" s="17">
        <f t="shared" si="222"/>
        <v>86</v>
      </c>
      <c r="N594" s="12">
        <f t="shared" si="211"/>
        <v>1.0084624499999999</v>
      </c>
      <c r="O594" s="12">
        <f t="shared" ca="1" si="212"/>
        <v>1.0534741729999999</v>
      </c>
      <c r="P594" s="17">
        <f t="shared" si="223"/>
        <v>0</v>
      </c>
      <c r="Q594" s="14">
        <f t="shared" ca="1" si="213"/>
        <v>53.47417299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45138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00">
        <f t="shared" si="216"/>
        <v>45084</v>
      </c>
      <c r="B595" s="101">
        <f t="shared" ca="1" si="226"/>
        <v>1054.1124959900001</v>
      </c>
      <c r="C595" s="7">
        <f t="shared" si="217"/>
        <v>1000</v>
      </c>
      <c r="D595" s="81">
        <f t="shared" si="218"/>
        <v>45082</v>
      </c>
      <c r="E595" s="13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1.2356790486571101</v>
      </c>
      <c r="H595" s="14">
        <f t="shared" ca="1" si="228"/>
        <v>1.1822818148771199</v>
      </c>
      <c r="I595" s="14">
        <f t="shared" ca="1" si="229"/>
        <v>1.0451645599999999</v>
      </c>
      <c r="J595" s="13">
        <f t="shared" si="219"/>
        <v>2.5000000000000001E-2</v>
      </c>
      <c r="K595" s="29">
        <f t="shared" si="220"/>
        <v>44956</v>
      </c>
      <c r="L595" s="2">
        <f t="shared" si="221"/>
        <v>87</v>
      </c>
      <c r="M595" s="17">
        <f t="shared" si="222"/>
        <v>87</v>
      </c>
      <c r="N595" s="12">
        <f t="shared" si="211"/>
        <v>1.00856127</v>
      </c>
      <c r="O595" s="12">
        <f t="shared" ca="1" si="212"/>
        <v>1.0541124959999999</v>
      </c>
      <c r="P595" s="17">
        <f t="shared" si="223"/>
        <v>0</v>
      </c>
      <c r="Q595" s="14">
        <f t="shared" ca="1" si="213"/>
        <v>54.112495989999999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45138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00">
        <f t="shared" si="216"/>
        <v>45086</v>
      </c>
      <c r="B596" s="101">
        <f t="shared" ca="1" si="226"/>
        <v>1054.75119799</v>
      </c>
      <c r="C596" s="7">
        <f t="shared" si="217"/>
        <v>1000</v>
      </c>
      <c r="D596" s="81">
        <f t="shared" si="218"/>
        <v>45083</v>
      </c>
      <c r="E596" s="13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1.23630662533235</v>
      </c>
      <c r="H596" s="14">
        <f t="shared" ca="1" si="228"/>
        <v>1.1822818148771199</v>
      </c>
      <c r="I596" s="14">
        <f t="shared" ca="1" si="229"/>
        <v>1.04569537</v>
      </c>
      <c r="J596" s="13">
        <f t="shared" si="219"/>
        <v>2.5000000000000001E-2</v>
      </c>
      <c r="K596" s="29">
        <f t="shared" si="220"/>
        <v>44956</v>
      </c>
      <c r="L596" s="2">
        <f t="shared" si="221"/>
        <v>88</v>
      </c>
      <c r="M596" s="17">
        <f t="shared" si="222"/>
        <v>88</v>
      </c>
      <c r="N596" s="12">
        <f t="shared" si="211"/>
        <v>1.008660101</v>
      </c>
      <c r="O596" s="12">
        <f t="shared" ca="1" si="212"/>
        <v>1.0547511979999999</v>
      </c>
      <c r="P596" s="17">
        <f t="shared" si="223"/>
        <v>0</v>
      </c>
      <c r="Q596" s="14">
        <f t="shared" ca="1" si="213"/>
        <v>54.751197990000001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45138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00">
        <f t="shared" si="216"/>
        <v>45089</v>
      </c>
      <c r="B597" s="101">
        <f t="shared" ca="1" si="226"/>
        <v>1055.3902959899999</v>
      </c>
      <c r="C597" s="7">
        <f t="shared" si="217"/>
        <v>1000</v>
      </c>
      <c r="D597" s="81">
        <f t="shared" si="218"/>
        <v>45084</v>
      </c>
      <c r="E597" s="13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1.2369345207412199</v>
      </c>
      <c r="H597" s="14">
        <f t="shared" ca="1" si="228"/>
        <v>1.1822818148771199</v>
      </c>
      <c r="I597" s="14">
        <f t="shared" ca="1" si="229"/>
        <v>1.04622646</v>
      </c>
      <c r="J597" s="13">
        <f t="shared" si="219"/>
        <v>2.5000000000000001E-2</v>
      </c>
      <c r="K597" s="29">
        <f t="shared" si="220"/>
        <v>44956</v>
      </c>
      <c r="L597" s="2">
        <f t="shared" si="221"/>
        <v>89</v>
      </c>
      <c r="M597" s="17">
        <f t="shared" si="222"/>
        <v>89</v>
      </c>
      <c r="N597" s="12">
        <f t="shared" si="211"/>
        <v>1.008758941</v>
      </c>
      <c r="O597" s="12">
        <f t="shared" ca="1" si="212"/>
        <v>1.0553902959999999</v>
      </c>
      <c r="P597" s="17">
        <f t="shared" si="223"/>
        <v>0</v>
      </c>
      <c r="Q597" s="14">
        <f t="shared" ca="1" si="213"/>
        <v>55.390295989999998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45138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00">
        <f t="shared" si="216"/>
        <v>45090</v>
      </c>
      <c r="B598" s="101">
        <f t="shared" ca="1" si="226"/>
        <v>1056.0297809900001</v>
      </c>
      <c r="C598" s="7">
        <f t="shared" si="217"/>
        <v>1000</v>
      </c>
      <c r="D598" s="81">
        <f t="shared" si="218"/>
        <v>45086</v>
      </c>
      <c r="E598" s="13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1.23756273504561</v>
      </c>
      <c r="H598" s="14">
        <f t="shared" ca="1" si="228"/>
        <v>1.1822818148771199</v>
      </c>
      <c r="I598" s="14">
        <f t="shared" ca="1" si="229"/>
        <v>1.0467578200000001</v>
      </c>
      <c r="J598" s="13">
        <f t="shared" si="219"/>
        <v>2.5000000000000001E-2</v>
      </c>
      <c r="K598" s="29">
        <f t="shared" si="220"/>
        <v>44956</v>
      </c>
      <c r="L598" s="2">
        <f t="shared" si="221"/>
        <v>90</v>
      </c>
      <c r="M598" s="17">
        <f t="shared" si="222"/>
        <v>90</v>
      </c>
      <c r="N598" s="12">
        <f t="shared" si="211"/>
        <v>1.00885779</v>
      </c>
      <c r="O598" s="12">
        <f t="shared" ca="1" si="212"/>
        <v>1.0560297809999999</v>
      </c>
      <c r="P598" s="17">
        <f t="shared" si="223"/>
        <v>0</v>
      </c>
      <c r="Q598" s="14">
        <f t="shared" ca="1" si="213"/>
        <v>56.029780989999999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45138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00">
        <f t="shared" si="216"/>
        <v>45091</v>
      </c>
      <c r="B599" s="101">
        <f t="shared" ca="1" si="226"/>
        <v>1056.6696549999999</v>
      </c>
      <c r="C599" s="7">
        <f t="shared" si="217"/>
        <v>1000</v>
      </c>
      <c r="D599" s="81">
        <f t="shared" si="218"/>
        <v>45089</v>
      </c>
      <c r="E599" s="13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1.2381912684074901</v>
      </c>
      <c r="H599" s="14">
        <f t="shared" ca="1" si="228"/>
        <v>1.1822818148771199</v>
      </c>
      <c r="I599" s="14">
        <f t="shared" ca="1" si="229"/>
        <v>1.0472894500000001</v>
      </c>
      <c r="J599" s="13">
        <f t="shared" si="219"/>
        <v>2.5000000000000001E-2</v>
      </c>
      <c r="K599" s="29">
        <f t="shared" si="220"/>
        <v>44956</v>
      </c>
      <c r="L599" s="2">
        <f t="shared" si="221"/>
        <v>91</v>
      </c>
      <c r="M599" s="17">
        <f t="shared" si="222"/>
        <v>91</v>
      </c>
      <c r="N599" s="12">
        <f t="shared" si="211"/>
        <v>1.00895665</v>
      </c>
      <c r="O599" s="12">
        <f t="shared" ca="1" si="212"/>
        <v>1.0566696550000001</v>
      </c>
      <c r="P599" s="17">
        <f t="shared" si="223"/>
        <v>0</v>
      </c>
      <c r="Q599" s="14">
        <f t="shared" ca="1" si="213"/>
        <v>56.669654999999999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45138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00">
        <f t="shared" si="216"/>
        <v>45092</v>
      </c>
      <c r="B600" s="101">
        <f t="shared" ca="1" si="226"/>
        <v>1057.309906</v>
      </c>
      <c r="C600" s="7">
        <f t="shared" si="217"/>
        <v>1000</v>
      </c>
      <c r="D600" s="81">
        <f t="shared" si="218"/>
        <v>45090</v>
      </c>
      <c r="E600" s="13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1.2388201209888901</v>
      </c>
      <c r="H600" s="14">
        <f t="shared" ca="1" si="228"/>
        <v>1.1822818148771199</v>
      </c>
      <c r="I600" s="14">
        <f t="shared" ca="1" si="229"/>
        <v>1.04782134</v>
      </c>
      <c r="J600" s="13">
        <f t="shared" si="219"/>
        <v>2.5000000000000001E-2</v>
      </c>
      <c r="K600" s="29">
        <f t="shared" si="220"/>
        <v>44956</v>
      </c>
      <c r="L600" s="2">
        <f t="shared" si="221"/>
        <v>92</v>
      </c>
      <c r="M600" s="17">
        <f t="shared" si="222"/>
        <v>92</v>
      </c>
      <c r="N600" s="12">
        <f t="shared" si="211"/>
        <v>1.0090555189999999</v>
      </c>
      <c r="O600" s="12">
        <f t="shared" ca="1" si="212"/>
        <v>1.057309906</v>
      </c>
      <c r="P600" s="17">
        <f t="shared" si="223"/>
        <v>0</v>
      </c>
      <c r="Q600" s="14">
        <f t="shared" ca="1" si="213"/>
        <v>57.309905999999998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45138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00">
        <f t="shared" si="216"/>
        <v>45093</v>
      </c>
      <c r="B601" s="101">
        <f t="shared" ca="1" si="226"/>
        <v>1057.950554</v>
      </c>
      <c r="C601" s="7">
        <f t="shared" si="217"/>
        <v>1000</v>
      </c>
      <c r="D601" s="81">
        <f t="shared" si="218"/>
        <v>45091</v>
      </c>
      <c r="E601" s="13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1.2394492929519301</v>
      </c>
      <c r="H601" s="14">
        <f t="shared" ca="1" si="228"/>
        <v>1.1822818148771199</v>
      </c>
      <c r="I601" s="14">
        <f t="shared" ca="1" si="229"/>
        <v>1.0483535100000001</v>
      </c>
      <c r="J601" s="13">
        <f t="shared" si="219"/>
        <v>2.5000000000000001E-2</v>
      </c>
      <c r="K601" s="29">
        <f t="shared" si="220"/>
        <v>44956</v>
      </c>
      <c r="L601" s="2">
        <f t="shared" si="221"/>
        <v>93</v>
      </c>
      <c r="M601" s="17">
        <f t="shared" si="222"/>
        <v>93</v>
      </c>
      <c r="N601" s="12">
        <f t="shared" si="211"/>
        <v>1.0091543970000001</v>
      </c>
      <c r="O601" s="12">
        <f t="shared" ca="1" si="212"/>
        <v>1.057950554</v>
      </c>
      <c r="P601" s="17">
        <f t="shared" si="223"/>
        <v>0</v>
      </c>
      <c r="Q601" s="14">
        <f t="shared" ca="1" si="213"/>
        <v>57.950553999999997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45138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00">
        <f t="shared" si="216"/>
        <v>45096</v>
      </c>
      <c r="B602" s="101">
        <f t="shared" ca="1" si="226"/>
        <v>1058.591592</v>
      </c>
      <c r="C602" s="7">
        <f t="shared" si="217"/>
        <v>1000</v>
      </c>
      <c r="D602" s="81">
        <f t="shared" si="218"/>
        <v>45092</v>
      </c>
      <c r="E602" s="13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1.2400787844588399</v>
      </c>
      <c r="H602" s="14">
        <f t="shared" ca="1" si="228"/>
        <v>1.1822818148771199</v>
      </c>
      <c r="I602" s="14">
        <f t="shared" ca="1" si="229"/>
        <v>1.0488859500000001</v>
      </c>
      <c r="J602" s="13">
        <f t="shared" si="219"/>
        <v>2.5000000000000001E-2</v>
      </c>
      <c r="K602" s="29">
        <f t="shared" si="220"/>
        <v>44956</v>
      </c>
      <c r="L602" s="2">
        <f t="shared" si="221"/>
        <v>94</v>
      </c>
      <c r="M602" s="17">
        <f t="shared" si="222"/>
        <v>94</v>
      </c>
      <c r="N602" s="12">
        <f t="shared" si="211"/>
        <v>1.0092532860000001</v>
      </c>
      <c r="O602" s="12">
        <f t="shared" ca="1" si="212"/>
        <v>1.058591592</v>
      </c>
      <c r="P602" s="17">
        <f t="shared" si="223"/>
        <v>0</v>
      </c>
      <c r="Q602" s="14">
        <f t="shared" ca="1" si="213"/>
        <v>58.591591999999999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45138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00">
        <f t="shared" si="216"/>
        <v>45097</v>
      </c>
      <c r="B603" s="101">
        <f t="shared" ca="1" si="226"/>
        <v>1059.2330159999999</v>
      </c>
      <c r="C603" s="7">
        <f t="shared" si="217"/>
        <v>1000</v>
      </c>
      <c r="D603" s="81">
        <f t="shared" si="218"/>
        <v>45093</v>
      </c>
      <c r="E603" s="13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1.24070859567189</v>
      </c>
      <c r="H603" s="14">
        <f t="shared" ca="1" si="228"/>
        <v>1.1822818148771199</v>
      </c>
      <c r="I603" s="14">
        <f t="shared" ca="1" si="229"/>
        <v>1.0494186599999999</v>
      </c>
      <c r="J603" s="13">
        <f t="shared" si="219"/>
        <v>2.5000000000000001E-2</v>
      </c>
      <c r="K603" s="29">
        <f t="shared" si="220"/>
        <v>44956</v>
      </c>
      <c r="L603" s="2">
        <f t="shared" si="221"/>
        <v>95</v>
      </c>
      <c r="M603" s="17">
        <f t="shared" si="222"/>
        <v>95</v>
      </c>
      <c r="N603" s="12">
        <f t="shared" si="211"/>
        <v>1.0093521839999999</v>
      </c>
      <c r="O603" s="12">
        <f t="shared" ca="1" si="212"/>
        <v>1.0592330160000001</v>
      </c>
      <c r="P603" s="17">
        <f t="shared" si="223"/>
        <v>0</v>
      </c>
      <c r="Q603" s="14">
        <f t="shared" ca="1" si="213"/>
        <v>59.233015999999999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45138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00">
        <f t="shared" si="216"/>
        <v>45098</v>
      </c>
      <c r="B604" s="101">
        <f t="shared" ca="1" si="226"/>
        <v>1059.87483</v>
      </c>
      <c r="C604" s="7">
        <f t="shared" si="217"/>
        <v>1000</v>
      </c>
      <c r="D604" s="81">
        <f t="shared" si="218"/>
        <v>45096</v>
      </c>
      <c r="E604" s="13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1.2413387267534599</v>
      </c>
      <c r="H604" s="14">
        <f t="shared" ca="1" si="228"/>
        <v>1.1822818148771199</v>
      </c>
      <c r="I604" s="14">
        <f t="shared" ca="1" si="229"/>
        <v>1.04995164</v>
      </c>
      <c r="J604" s="13">
        <f t="shared" si="219"/>
        <v>2.5000000000000001E-2</v>
      </c>
      <c r="K604" s="29">
        <f t="shared" si="220"/>
        <v>44956</v>
      </c>
      <c r="L604" s="2">
        <f t="shared" si="221"/>
        <v>96</v>
      </c>
      <c r="M604" s="17">
        <f t="shared" si="222"/>
        <v>96</v>
      </c>
      <c r="N604" s="12">
        <f t="shared" si="211"/>
        <v>1.0094510919999999</v>
      </c>
      <c r="O604" s="12">
        <f t="shared" ca="1" si="212"/>
        <v>1.05987483</v>
      </c>
      <c r="P604" s="17">
        <f t="shared" si="223"/>
        <v>0</v>
      </c>
      <c r="Q604" s="14">
        <f t="shared" ca="1" si="213"/>
        <v>59.874830000000003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45138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00">
        <f t="shared" si="216"/>
        <v>45099</v>
      </c>
      <c r="B605" s="101">
        <f t="shared" ca="1" si="226"/>
        <v>1060.51703</v>
      </c>
      <c r="C605" s="7">
        <f t="shared" si="217"/>
        <v>1000</v>
      </c>
      <c r="D605" s="81">
        <f t="shared" si="218"/>
        <v>45097</v>
      </c>
      <c r="E605" s="13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1.241969177866</v>
      </c>
      <c r="H605" s="14">
        <f t="shared" ca="1" si="228"/>
        <v>1.1822818148771199</v>
      </c>
      <c r="I605" s="14">
        <f t="shared" ca="1" si="229"/>
        <v>1.0504848899999999</v>
      </c>
      <c r="J605" s="13">
        <f t="shared" si="219"/>
        <v>2.5000000000000001E-2</v>
      </c>
      <c r="K605" s="29">
        <f t="shared" si="220"/>
        <v>44956</v>
      </c>
      <c r="L605" s="2">
        <f t="shared" si="221"/>
        <v>97</v>
      </c>
      <c r="M605" s="17">
        <f t="shared" si="222"/>
        <v>97</v>
      </c>
      <c r="N605" s="12">
        <f t="shared" si="211"/>
        <v>1.009550009</v>
      </c>
      <c r="O605" s="12">
        <f t="shared" ca="1" si="212"/>
        <v>1.06051703</v>
      </c>
      <c r="P605" s="17">
        <f t="shared" si="223"/>
        <v>0</v>
      </c>
      <c r="Q605" s="14">
        <f t="shared" ca="1" si="213"/>
        <v>60.517029999999998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45138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00">
        <f t="shared" si="216"/>
        <v>45100</v>
      </c>
      <c r="B606" s="101">
        <f t="shared" ca="1" si="226"/>
        <v>1061.159619</v>
      </c>
      <c r="C606" s="7">
        <f t="shared" si="217"/>
        <v>1000</v>
      </c>
      <c r="D606" s="81">
        <f t="shared" si="218"/>
        <v>45098</v>
      </c>
      <c r="E606" s="13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1.2425999491720601</v>
      </c>
      <c r="H606" s="14">
        <f t="shared" ca="1" si="228"/>
        <v>1.1822818148771199</v>
      </c>
      <c r="I606" s="14">
        <f t="shared" ca="1" si="229"/>
        <v>1.05101841</v>
      </c>
      <c r="J606" s="13">
        <f t="shared" si="219"/>
        <v>2.5000000000000001E-2</v>
      </c>
      <c r="K606" s="29">
        <f t="shared" si="220"/>
        <v>44956</v>
      </c>
      <c r="L606" s="2">
        <f t="shared" si="221"/>
        <v>98</v>
      </c>
      <c r="M606" s="17">
        <f t="shared" si="222"/>
        <v>98</v>
      </c>
      <c r="N606" s="12">
        <f t="shared" si="211"/>
        <v>1.0096489360000001</v>
      </c>
      <c r="O606" s="12">
        <f t="shared" ca="1" si="212"/>
        <v>1.0611596190000001</v>
      </c>
      <c r="P606" s="17">
        <f t="shared" si="223"/>
        <v>0</v>
      </c>
      <c r="Q606" s="14">
        <f t="shared" ca="1" si="213"/>
        <v>61.159618999999999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45138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00">
        <f t="shared" si="216"/>
        <v>45103</v>
      </c>
      <c r="B607" s="101">
        <f t="shared" ca="1" si="226"/>
        <v>1061.8025970000001</v>
      </c>
      <c r="C607" s="7">
        <f t="shared" si="217"/>
        <v>1000</v>
      </c>
      <c r="D607" s="81">
        <f t="shared" si="218"/>
        <v>45099</v>
      </c>
      <c r="E607" s="13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1.24323104083424</v>
      </c>
      <c r="H607" s="14">
        <f t="shared" ca="1" si="228"/>
        <v>1.1822818148771199</v>
      </c>
      <c r="I607" s="14">
        <f t="shared" ca="1" si="229"/>
        <v>1.0515521999999999</v>
      </c>
      <c r="J607" s="13">
        <f t="shared" si="219"/>
        <v>2.5000000000000001E-2</v>
      </c>
      <c r="K607" s="29">
        <f t="shared" si="220"/>
        <v>44956</v>
      </c>
      <c r="L607" s="2">
        <f t="shared" si="221"/>
        <v>99</v>
      </c>
      <c r="M607" s="17">
        <f t="shared" si="222"/>
        <v>99</v>
      </c>
      <c r="N607" s="12">
        <f t="shared" si="211"/>
        <v>1.009747873</v>
      </c>
      <c r="O607" s="12">
        <f t="shared" ca="1" si="212"/>
        <v>1.061802597</v>
      </c>
      <c r="P607" s="17">
        <f t="shared" si="223"/>
        <v>0</v>
      </c>
      <c r="Q607" s="14">
        <f t="shared" ca="1" si="213"/>
        <v>61.802596999999999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45138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00">
        <f t="shared" si="216"/>
        <v>45104</v>
      </c>
      <c r="B608" s="101">
        <f t="shared" ca="1" si="226"/>
        <v>1062.4459639900001</v>
      </c>
      <c r="C608" s="7">
        <f t="shared" si="217"/>
        <v>1000</v>
      </c>
      <c r="D608" s="81">
        <f t="shared" si="218"/>
        <v>45100</v>
      </c>
      <c r="E608" s="13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1.24386245301526</v>
      </c>
      <c r="H608" s="14">
        <f t="shared" ca="1" si="228"/>
        <v>1.1822818148771199</v>
      </c>
      <c r="I608" s="14">
        <f t="shared" ca="1" si="229"/>
        <v>1.0520862600000001</v>
      </c>
      <c r="J608" s="13">
        <f t="shared" si="219"/>
        <v>2.5000000000000001E-2</v>
      </c>
      <c r="K608" s="29">
        <f t="shared" si="220"/>
        <v>44956</v>
      </c>
      <c r="L608" s="2">
        <f t="shared" si="221"/>
        <v>100</v>
      </c>
      <c r="M608" s="17">
        <f t="shared" si="222"/>
        <v>100</v>
      </c>
      <c r="N608" s="12">
        <f t="shared" si="211"/>
        <v>1.0098468199999999</v>
      </c>
      <c r="O608" s="12">
        <f t="shared" ca="1" si="212"/>
        <v>1.0624459639999999</v>
      </c>
      <c r="P608" s="17">
        <f t="shared" si="223"/>
        <v>0</v>
      </c>
      <c r="Q608" s="14">
        <f t="shared" ca="1" si="213"/>
        <v>62.445963990000003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45138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00">
        <f t="shared" si="216"/>
        <v>45105</v>
      </c>
      <c r="B609" s="101">
        <f t="shared" ca="1" si="226"/>
        <v>1063.0897189899999</v>
      </c>
      <c r="C609" s="7">
        <f t="shared" si="217"/>
        <v>1000</v>
      </c>
      <c r="D609" s="81">
        <f t="shared" si="218"/>
        <v>45103</v>
      </c>
      <c r="E609" s="13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1.2444941858778999</v>
      </c>
      <c r="H609" s="14">
        <f t="shared" ca="1" si="228"/>
        <v>1.1822818148771199</v>
      </c>
      <c r="I609" s="14">
        <f t="shared" ca="1" si="229"/>
        <v>1.0526205900000001</v>
      </c>
      <c r="J609" s="13">
        <f t="shared" si="219"/>
        <v>2.5000000000000001E-2</v>
      </c>
      <c r="K609" s="29">
        <f t="shared" si="220"/>
        <v>44956</v>
      </c>
      <c r="L609" s="2">
        <f t="shared" si="221"/>
        <v>101</v>
      </c>
      <c r="M609" s="17">
        <f t="shared" si="222"/>
        <v>101</v>
      </c>
      <c r="N609" s="12">
        <f t="shared" si="211"/>
        <v>1.0099457759999999</v>
      </c>
      <c r="O609" s="12">
        <f t="shared" ca="1" si="212"/>
        <v>1.0630897189999999</v>
      </c>
      <c r="P609" s="17">
        <f t="shared" si="223"/>
        <v>0</v>
      </c>
      <c r="Q609" s="14">
        <f t="shared" ca="1" si="213"/>
        <v>63.089718990000001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45138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00">
        <f t="shared" si="216"/>
        <v>45106</v>
      </c>
      <c r="B610" s="101">
        <f t="shared" ca="1" si="226"/>
        <v>1063.733872</v>
      </c>
      <c r="C610" s="7">
        <f t="shared" si="217"/>
        <v>1000</v>
      </c>
      <c r="D610" s="81">
        <f t="shared" si="218"/>
        <v>45104</v>
      </c>
      <c r="E610" s="13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1.24512623958502</v>
      </c>
      <c r="H610" s="14">
        <f t="shared" ca="1" si="228"/>
        <v>1.1822818148771199</v>
      </c>
      <c r="I610" s="14">
        <f t="shared" ca="1" si="229"/>
        <v>1.0531552</v>
      </c>
      <c r="J610" s="13">
        <f t="shared" si="219"/>
        <v>2.5000000000000001E-2</v>
      </c>
      <c r="K610" s="29">
        <f t="shared" si="220"/>
        <v>44956</v>
      </c>
      <c r="L610" s="2">
        <f t="shared" si="221"/>
        <v>102</v>
      </c>
      <c r="M610" s="17">
        <f t="shared" si="222"/>
        <v>102</v>
      </c>
      <c r="N610" s="12">
        <f t="shared" si="211"/>
        <v>1.0100447420000001</v>
      </c>
      <c r="O610" s="12">
        <f t="shared" ca="1" si="212"/>
        <v>1.063733872</v>
      </c>
      <c r="P610" s="17">
        <f t="shared" si="223"/>
        <v>0</v>
      </c>
      <c r="Q610" s="14">
        <f t="shared" ca="1" si="213"/>
        <v>63.733871999999998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45138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00">
        <f t="shared" si="216"/>
        <v>45107</v>
      </c>
      <c r="B611" s="101">
        <f t="shared" ca="1" si="226"/>
        <v>1064.3784149999999</v>
      </c>
      <c r="C611" s="7">
        <f t="shared" si="217"/>
        <v>1000</v>
      </c>
      <c r="D611" s="81">
        <f t="shared" si="218"/>
        <v>45105</v>
      </c>
      <c r="E611" s="13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1.24575861429958</v>
      </c>
      <c r="H611" s="14">
        <f t="shared" ca="1" si="228"/>
        <v>1.1822818148771199</v>
      </c>
      <c r="I611" s="14">
        <f t="shared" ca="1" si="229"/>
        <v>1.05369008</v>
      </c>
      <c r="J611" s="13">
        <f t="shared" si="219"/>
        <v>2.5000000000000001E-2</v>
      </c>
      <c r="K611" s="29">
        <f t="shared" si="220"/>
        <v>44956</v>
      </c>
      <c r="L611" s="2">
        <f t="shared" si="221"/>
        <v>103</v>
      </c>
      <c r="M611" s="17">
        <f t="shared" si="222"/>
        <v>103</v>
      </c>
      <c r="N611" s="12">
        <f t="shared" si="211"/>
        <v>1.0101437179999999</v>
      </c>
      <c r="O611" s="12">
        <f t="shared" ca="1" si="212"/>
        <v>1.064378415</v>
      </c>
      <c r="P611" s="17">
        <f t="shared" si="223"/>
        <v>0</v>
      </c>
      <c r="Q611" s="14">
        <f t="shared" ca="1" si="213"/>
        <v>64.378415000000004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45138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00">
        <f t="shared" si="216"/>
        <v>45110</v>
      </c>
      <c r="B612" s="101">
        <f t="shared" ca="1" si="226"/>
        <v>1065.023336</v>
      </c>
      <c r="C612" s="7">
        <f t="shared" si="217"/>
        <v>1000</v>
      </c>
      <c r="D612" s="81">
        <f t="shared" si="218"/>
        <v>45106</v>
      </c>
      <c r="E612" s="13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1.24639131018461</v>
      </c>
      <c r="H612" s="14">
        <f t="shared" ca="1" si="228"/>
        <v>1.1822818148771199</v>
      </c>
      <c r="I612" s="14">
        <f t="shared" ca="1" si="229"/>
        <v>1.05422522</v>
      </c>
      <c r="J612" s="13">
        <f t="shared" si="219"/>
        <v>2.5000000000000001E-2</v>
      </c>
      <c r="K612" s="29">
        <f t="shared" si="220"/>
        <v>44956</v>
      </c>
      <c r="L612" s="2">
        <f t="shared" si="221"/>
        <v>104</v>
      </c>
      <c r="M612" s="17">
        <f t="shared" si="222"/>
        <v>104</v>
      </c>
      <c r="N612" s="12">
        <f t="shared" si="211"/>
        <v>1.0102427030000001</v>
      </c>
      <c r="O612" s="12">
        <f t="shared" ca="1" si="212"/>
        <v>1.0650233360000001</v>
      </c>
      <c r="P612" s="17">
        <f t="shared" si="223"/>
        <v>0</v>
      </c>
      <c r="Q612" s="14">
        <f t="shared" ca="1" si="213"/>
        <v>65.023336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45138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00">
        <f t="shared" si="216"/>
        <v>45111</v>
      </c>
      <c r="B613" s="101">
        <f t="shared" ca="1" si="226"/>
        <v>1065.6686559899999</v>
      </c>
      <c r="C613" s="7">
        <f t="shared" si="217"/>
        <v>1000</v>
      </c>
      <c r="D613" s="81">
        <f t="shared" si="218"/>
        <v>45107</v>
      </c>
      <c r="E613" s="13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1.24702432740323</v>
      </c>
      <c r="H613" s="14">
        <f t="shared" ca="1" si="228"/>
        <v>1.1822818148771199</v>
      </c>
      <c r="I613" s="14">
        <f t="shared" ca="1" si="229"/>
        <v>1.05476064</v>
      </c>
      <c r="J613" s="13">
        <f t="shared" si="219"/>
        <v>2.5000000000000001E-2</v>
      </c>
      <c r="K613" s="29">
        <f t="shared" si="220"/>
        <v>44956</v>
      </c>
      <c r="L613" s="2">
        <f t="shared" si="221"/>
        <v>105</v>
      </c>
      <c r="M613" s="17">
        <f t="shared" si="222"/>
        <v>105</v>
      </c>
      <c r="N613" s="12">
        <f t="shared" si="211"/>
        <v>1.010341698</v>
      </c>
      <c r="O613" s="12">
        <f t="shared" ca="1" si="212"/>
        <v>1.0656686559999999</v>
      </c>
      <c r="P613" s="17">
        <f t="shared" si="223"/>
        <v>0</v>
      </c>
      <c r="Q613" s="14">
        <f t="shared" ca="1" si="213"/>
        <v>65.668655990000005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45138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00">
        <f t="shared" si="216"/>
        <v>45112</v>
      </c>
      <c r="B614" s="101">
        <f t="shared" ca="1" si="226"/>
        <v>1066.3143660000001</v>
      </c>
      <c r="C614" s="7">
        <f t="shared" si="217"/>
        <v>1000</v>
      </c>
      <c r="D614" s="81">
        <f t="shared" si="218"/>
        <v>45110</v>
      </c>
      <c r="E614" s="13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1.24765766611863</v>
      </c>
      <c r="H614" s="14">
        <f t="shared" ca="1" si="228"/>
        <v>1.1822818148771199</v>
      </c>
      <c r="I614" s="14">
        <f t="shared" ca="1" si="229"/>
        <v>1.05529633</v>
      </c>
      <c r="J614" s="13">
        <f t="shared" si="219"/>
        <v>2.5000000000000001E-2</v>
      </c>
      <c r="K614" s="29">
        <f t="shared" si="220"/>
        <v>44956</v>
      </c>
      <c r="L614" s="2">
        <f t="shared" si="221"/>
        <v>106</v>
      </c>
      <c r="M614" s="17">
        <f t="shared" si="222"/>
        <v>106</v>
      </c>
      <c r="N614" s="12">
        <f t="shared" si="211"/>
        <v>1.010440703</v>
      </c>
      <c r="O614" s="12">
        <f t="shared" ca="1" si="212"/>
        <v>1.0663143660000001</v>
      </c>
      <c r="P614" s="17">
        <f t="shared" si="223"/>
        <v>0</v>
      </c>
      <c r="Q614" s="14">
        <f t="shared" ca="1" si="213"/>
        <v>66.314366000000007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45138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00">
        <f t="shared" si="216"/>
        <v>45113</v>
      </c>
      <c r="B615" s="101">
        <f t="shared" ca="1" si="226"/>
        <v>1066.960474</v>
      </c>
      <c r="C615" s="7">
        <f t="shared" si="217"/>
        <v>1000</v>
      </c>
      <c r="D615" s="81">
        <f t="shared" si="218"/>
        <v>45111</v>
      </c>
      <c r="E615" s="13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1.2482913264941</v>
      </c>
      <c r="H615" s="14">
        <f t="shared" ca="1" si="228"/>
        <v>1.1822818148771199</v>
      </c>
      <c r="I615" s="14">
        <f t="shared" ca="1" si="229"/>
        <v>1.0558323000000001</v>
      </c>
      <c r="J615" s="13">
        <f t="shared" si="219"/>
        <v>2.5000000000000001E-2</v>
      </c>
      <c r="K615" s="29">
        <f t="shared" si="220"/>
        <v>44956</v>
      </c>
      <c r="L615" s="2">
        <f t="shared" si="221"/>
        <v>107</v>
      </c>
      <c r="M615" s="17">
        <f t="shared" si="222"/>
        <v>107</v>
      </c>
      <c r="N615" s="12">
        <f t="shared" si="211"/>
        <v>1.0105397169999999</v>
      </c>
      <c r="O615" s="12">
        <f t="shared" ca="1" si="212"/>
        <v>1.066960474</v>
      </c>
      <c r="P615" s="17">
        <f t="shared" si="223"/>
        <v>0</v>
      </c>
      <c r="Q615" s="14">
        <f t="shared" ca="1" si="213"/>
        <v>66.960474000000005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45138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00">
        <f t="shared" si="216"/>
        <v>45114</v>
      </c>
      <c r="B616" s="101">
        <f t="shared" ca="1" si="226"/>
        <v>1067.606961</v>
      </c>
      <c r="C616" s="7">
        <f t="shared" si="217"/>
        <v>1000</v>
      </c>
      <c r="D616" s="81">
        <f t="shared" si="218"/>
        <v>45112</v>
      </c>
      <c r="E616" s="13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1.2489253086929999</v>
      </c>
      <c r="H616" s="14">
        <f t="shared" ca="1" si="228"/>
        <v>1.1822818148771199</v>
      </c>
      <c r="I616" s="14">
        <f t="shared" ca="1" si="229"/>
        <v>1.0563685300000001</v>
      </c>
      <c r="J616" s="13">
        <f t="shared" si="219"/>
        <v>2.5000000000000001E-2</v>
      </c>
      <c r="K616" s="29">
        <f t="shared" si="220"/>
        <v>44956</v>
      </c>
      <c r="L616" s="2">
        <f t="shared" si="221"/>
        <v>108</v>
      </c>
      <c r="M616" s="17">
        <f t="shared" si="222"/>
        <v>108</v>
      </c>
      <c r="N616" s="12">
        <f t="shared" si="211"/>
        <v>1.010638741</v>
      </c>
      <c r="O616" s="12">
        <f t="shared" ca="1" si="212"/>
        <v>1.0676069610000001</v>
      </c>
      <c r="P616" s="17">
        <f t="shared" si="223"/>
        <v>0</v>
      </c>
      <c r="Q616" s="14">
        <f t="shared" ca="1" si="213"/>
        <v>67.606960999999998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45138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00">
        <f t="shared" si="216"/>
        <v>45117</v>
      </c>
      <c r="B617" s="101">
        <f t="shared" ca="1" si="226"/>
        <v>1068.2538489999999</v>
      </c>
      <c r="C617" s="7">
        <f t="shared" si="217"/>
        <v>1000</v>
      </c>
      <c r="D617" s="81">
        <f t="shared" si="218"/>
        <v>45113</v>
      </c>
      <c r="E617" s="13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1.24955961287878</v>
      </c>
      <c r="H617" s="14">
        <f t="shared" ca="1" si="228"/>
        <v>1.1822818148771199</v>
      </c>
      <c r="I617" s="14">
        <f t="shared" ca="1" si="229"/>
        <v>1.05690504</v>
      </c>
      <c r="J617" s="13">
        <f t="shared" si="219"/>
        <v>2.5000000000000001E-2</v>
      </c>
      <c r="K617" s="29">
        <f t="shared" si="220"/>
        <v>44956</v>
      </c>
      <c r="L617" s="2">
        <f t="shared" si="221"/>
        <v>109</v>
      </c>
      <c r="M617" s="17">
        <f t="shared" si="222"/>
        <v>109</v>
      </c>
      <c r="N617" s="12">
        <f t="shared" si="211"/>
        <v>1.0107377749999999</v>
      </c>
      <c r="O617" s="12">
        <f t="shared" ca="1" si="212"/>
        <v>1.068253849</v>
      </c>
      <c r="P617" s="17">
        <f t="shared" si="223"/>
        <v>0</v>
      </c>
      <c r="Q617" s="14">
        <f t="shared" ca="1" si="213"/>
        <v>68.253849000000002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45138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00">
        <f t="shared" si="216"/>
        <v>45118</v>
      </c>
      <c r="B618" s="101">
        <f t="shared" ca="1" si="226"/>
        <v>1068.901126</v>
      </c>
      <c r="C618" s="7">
        <f t="shared" si="217"/>
        <v>1000</v>
      </c>
      <c r="D618" s="81">
        <f t="shared" si="218"/>
        <v>45114</v>
      </c>
      <c r="E618" s="13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1.2501942392149701</v>
      </c>
      <c r="H618" s="14">
        <f t="shared" ca="1" si="228"/>
        <v>1.1822818148771199</v>
      </c>
      <c r="I618" s="14">
        <f t="shared" ca="1" si="229"/>
        <v>1.05744182</v>
      </c>
      <c r="J618" s="13">
        <f t="shared" si="219"/>
        <v>2.5000000000000001E-2</v>
      </c>
      <c r="K618" s="29">
        <f t="shared" si="220"/>
        <v>44956</v>
      </c>
      <c r="L618" s="2">
        <f t="shared" si="221"/>
        <v>110</v>
      </c>
      <c r="M618" s="17">
        <f t="shared" si="222"/>
        <v>110</v>
      </c>
      <c r="N618" s="12">
        <f t="shared" si="211"/>
        <v>1.0108368190000001</v>
      </c>
      <c r="O618" s="12">
        <f t="shared" ca="1" si="212"/>
        <v>1.0689011260000001</v>
      </c>
      <c r="P618" s="17">
        <f t="shared" si="223"/>
        <v>0</v>
      </c>
      <c r="Q618" s="14">
        <f t="shared" ca="1" si="213"/>
        <v>68.901126000000005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45138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00">
        <f t="shared" si="216"/>
        <v>45119</v>
      </c>
      <c r="B619" s="101">
        <f t="shared" ca="1" si="226"/>
        <v>1069.5488019899999</v>
      </c>
      <c r="C619" s="7">
        <f t="shared" si="217"/>
        <v>1000</v>
      </c>
      <c r="D619" s="81">
        <f t="shared" si="218"/>
        <v>45117</v>
      </c>
      <c r="E619" s="13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1.25082918786518</v>
      </c>
      <c r="H619" s="14">
        <f t="shared" ca="1" si="228"/>
        <v>1.1822818148771199</v>
      </c>
      <c r="I619" s="14">
        <f t="shared" ca="1" si="229"/>
        <v>1.0579788800000001</v>
      </c>
      <c r="J619" s="13">
        <f t="shared" si="219"/>
        <v>2.5000000000000001E-2</v>
      </c>
      <c r="K619" s="29">
        <f t="shared" si="220"/>
        <v>44956</v>
      </c>
      <c r="L619" s="2">
        <f t="shared" si="221"/>
        <v>111</v>
      </c>
      <c r="M619" s="17">
        <f t="shared" si="222"/>
        <v>111</v>
      </c>
      <c r="N619" s="12">
        <f t="shared" si="211"/>
        <v>1.0109358719999999</v>
      </c>
      <c r="O619" s="12">
        <f t="shared" ca="1" si="212"/>
        <v>1.0695488019999999</v>
      </c>
      <c r="P619" s="17">
        <f t="shared" si="223"/>
        <v>0</v>
      </c>
      <c r="Q619" s="14">
        <f t="shared" ca="1" si="213"/>
        <v>69.548801990000001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45138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00">
        <f t="shared" si="216"/>
        <v>45120</v>
      </c>
      <c r="B620" s="101">
        <f t="shared" ca="1" si="226"/>
        <v>1070.1968569999999</v>
      </c>
      <c r="C620" s="7">
        <f t="shared" si="217"/>
        <v>1000</v>
      </c>
      <c r="D620" s="81">
        <f t="shared" si="218"/>
        <v>45118</v>
      </c>
      <c r="E620" s="13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1.2514644589931101</v>
      </c>
      <c r="H620" s="14">
        <f t="shared" ca="1" si="228"/>
        <v>1.1822818148771199</v>
      </c>
      <c r="I620" s="14">
        <f t="shared" ca="1" si="229"/>
        <v>1.0585161999999999</v>
      </c>
      <c r="J620" s="13">
        <f t="shared" si="219"/>
        <v>2.5000000000000001E-2</v>
      </c>
      <c r="K620" s="29">
        <f t="shared" si="220"/>
        <v>44956</v>
      </c>
      <c r="L620" s="2">
        <f t="shared" si="221"/>
        <v>112</v>
      </c>
      <c r="M620" s="17">
        <f t="shared" si="222"/>
        <v>112</v>
      </c>
      <c r="N620" s="12">
        <f t="shared" si="211"/>
        <v>1.0110349350000001</v>
      </c>
      <c r="O620" s="12">
        <f t="shared" ca="1" si="212"/>
        <v>1.070196857</v>
      </c>
      <c r="P620" s="17">
        <f t="shared" si="223"/>
        <v>0</v>
      </c>
      <c r="Q620" s="14">
        <f t="shared" ca="1" si="213"/>
        <v>70.196856999999994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45138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00">
        <f t="shared" si="216"/>
        <v>45121</v>
      </c>
      <c r="B621" s="101">
        <f t="shared" ca="1" si="226"/>
        <v>1070.845313</v>
      </c>
      <c r="C621" s="7">
        <f t="shared" si="217"/>
        <v>1000</v>
      </c>
      <c r="D621" s="81">
        <f t="shared" si="218"/>
        <v>45119</v>
      </c>
      <c r="E621" s="13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1.2521000527625501</v>
      </c>
      <c r="H621" s="14">
        <f t="shared" ca="1" si="228"/>
        <v>1.1822818148771199</v>
      </c>
      <c r="I621" s="14">
        <f t="shared" ca="1" si="229"/>
        <v>1.0590538</v>
      </c>
      <c r="J621" s="13">
        <f t="shared" si="219"/>
        <v>2.5000000000000001E-2</v>
      </c>
      <c r="K621" s="29">
        <f t="shared" si="220"/>
        <v>44956</v>
      </c>
      <c r="L621" s="2">
        <f t="shared" si="221"/>
        <v>113</v>
      </c>
      <c r="M621" s="17">
        <f t="shared" si="222"/>
        <v>113</v>
      </c>
      <c r="N621" s="12">
        <f t="shared" si="211"/>
        <v>1.011134008</v>
      </c>
      <c r="O621" s="12">
        <f t="shared" ca="1" si="212"/>
        <v>1.070845313</v>
      </c>
      <c r="P621" s="17">
        <f t="shared" si="223"/>
        <v>0</v>
      </c>
      <c r="Q621" s="14">
        <f t="shared" ca="1" si="213"/>
        <v>70.845313000000004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45138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00">
        <f t="shared" si="216"/>
        <v>45124</v>
      </c>
      <c r="B622" s="101">
        <f t="shared" ca="1" si="226"/>
        <v>1071.4941689899999</v>
      </c>
      <c r="C622" s="7">
        <f t="shared" si="217"/>
        <v>1000</v>
      </c>
      <c r="D622" s="81">
        <f t="shared" si="218"/>
        <v>45120</v>
      </c>
      <c r="E622" s="13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1.2527359693373501</v>
      </c>
      <c r="H622" s="14">
        <f t="shared" ca="1" si="228"/>
        <v>1.1822818148771199</v>
      </c>
      <c r="I622" s="14">
        <f t="shared" ca="1" si="229"/>
        <v>1.05959168</v>
      </c>
      <c r="J622" s="13">
        <f t="shared" si="219"/>
        <v>2.5000000000000001E-2</v>
      </c>
      <c r="K622" s="29">
        <f t="shared" si="220"/>
        <v>44956</v>
      </c>
      <c r="L622" s="2">
        <f t="shared" si="221"/>
        <v>114</v>
      </c>
      <c r="M622" s="17">
        <f t="shared" si="222"/>
        <v>114</v>
      </c>
      <c r="N622" s="12">
        <f t="shared" si="211"/>
        <v>1.0112330899999999</v>
      </c>
      <c r="O622" s="12">
        <f t="shared" ca="1" si="212"/>
        <v>1.0714941689999999</v>
      </c>
      <c r="P622" s="17">
        <f t="shared" si="223"/>
        <v>0</v>
      </c>
      <c r="Q622" s="14">
        <f t="shared" ca="1" si="213"/>
        <v>71.494168990000006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45138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00">
        <f t="shared" si="216"/>
        <v>45125</v>
      </c>
      <c r="B623" s="101">
        <f t="shared" ca="1" si="226"/>
        <v>1072.1434039999999</v>
      </c>
      <c r="C623" s="7">
        <f t="shared" si="217"/>
        <v>1000</v>
      </c>
      <c r="D623" s="81">
        <f t="shared" si="218"/>
        <v>45121</v>
      </c>
      <c r="E623" s="13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1.2533722088814501</v>
      </c>
      <c r="H623" s="14">
        <f t="shared" ca="1" si="228"/>
        <v>1.1822818148771199</v>
      </c>
      <c r="I623" s="14">
        <f t="shared" ca="1" si="229"/>
        <v>1.06012982</v>
      </c>
      <c r="J623" s="13">
        <f t="shared" si="219"/>
        <v>2.5000000000000001E-2</v>
      </c>
      <c r="K623" s="29">
        <f t="shared" si="220"/>
        <v>44956</v>
      </c>
      <c r="L623" s="2">
        <f t="shared" si="221"/>
        <v>115</v>
      </c>
      <c r="M623" s="17">
        <f t="shared" si="222"/>
        <v>115</v>
      </c>
      <c r="N623" s="12">
        <f t="shared" si="211"/>
        <v>1.0113321820000001</v>
      </c>
      <c r="O623" s="12">
        <f t="shared" ca="1" si="212"/>
        <v>1.072143404</v>
      </c>
      <c r="P623" s="17">
        <f t="shared" si="223"/>
        <v>0</v>
      </c>
      <c r="Q623" s="14">
        <f t="shared" ca="1" si="213"/>
        <v>72.143404000000004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45138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00">
        <f t="shared" si="216"/>
        <v>45126</v>
      </c>
      <c r="B624" s="101">
        <f t="shared" ca="1" si="226"/>
        <v>1072.79304</v>
      </c>
      <c r="C624" s="7">
        <f t="shared" si="217"/>
        <v>1000</v>
      </c>
      <c r="D624" s="81">
        <f t="shared" si="218"/>
        <v>45124</v>
      </c>
      <c r="E624" s="13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1.2540087715588999</v>
      </c>
      <c r="H624" s="14">
        <f t="shared" ca="1" si="228"/>
        <v>1.1822818148771199</v>
      </c>
      <c r="I624" s="14">
        <f t="shared" ca="1" si="229"/>
        <v>1.06066824</v>
      </c>
      <c r="J624" s="13">
        <f t="shared" si="219"/>
        <v>2.5000000000000001E-2</v>
      </c>
      <c r="K624" s="29">
        <f t="shared" si="220"/>
        <v>44956</v>
      </c>
      <c r="L624" s="2">
        <f t="shared" si="221"/>
        <v>116</v>
      </c>
      <c r="M624" s="17">
        <f t="shared" si="222"/>
        <v>116</v>
      </c>
      <c r="N624" s="12">
        <f t="shared" si="211"/>
        <v>1.0114312839999999</v>
      </c>
      <c r="O624" s="12">
        <f t="shared" ca="1" si="212"/>
        <v>1.0727930400000001</v>
      </c>
      <c r="P624" s="17">
        <f t="shared" si="223"/>
        <v>0</v>
      </c>
      <c r="Q624" s="14">
        <f t="shared" ca="1" si="213"/>
        <v>72.793040000000005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45138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00">
        <f t="shared" si="216"/>
        <v>45127</v>
      </c>
      <c r="B625" s="101">
        <f t="shared" ca="1" si="226"/>
        <v>1073.443066</v>
      </c>
      <c r="C625" s="7">
        <f t="shared" si="217"/>
        <v>1000</v>
      </c>
      <c r="D625" s="81">
        <f t="shared" si="218"/>
        <v>45125</v>
      </c>
      <c r="E625" s="13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1.2546456575338001</v>
      </c>
      <c r="H625" s="14">
        <f t="shared" ca="1" si="228"/>
        <v>1.1822818148771199</v>
      </c>
      <c r="I625" s="14">
        <f t="shared" ca="1" si="229"/>
        <v>1.06120693</v>
      </c>
      <c r="J625" s="13">
        <f t="shared" si="219"/>
        <v>2.5000000000000001E-2</v>
      </c>
      <c r="K625" s="29">
        <f t="shared" si="220"/>
        <v>44956</v>
      </c>
      <c r="L625" s="2">
        <f t="shared" si="221"/>
        <v>117</v>
      </c>
      <c r="M625" s="17">
        <f t="shared" si="222"/>
        <v>117</v>
      </c>
      <c r="N625" s="12">
        <f t="shared" si="211"/>
        <v>1.0115303959999999</v>
      </c>
      <c r="O625" s="12">
        <f t="shared" ca="1" si="212"/>
        <v>1.0734430660000001</v>
      </c>
      <c r="P625" s="17">
        <f t="shared" si="223"/>
        <v>0</v>
      </c>
      <c r="Q625" s="14">
        <f t="shared" ca="1" si="213"/>
        <v>73.443066000000002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45138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00">
        <f t="shared" si="216"/>
        <v>45128</v>
      </c>
      <c r="B626" s="101">
        <f t="shared" ca="1" si="226"/>
        <v>1074.093492</v>
      </c>
      <c r="C626" s="7">
        <f t="shared" si="217"/>
        <v>1000</v>
      </c>
      <c r="D626" s="81">
        <f t="shared" si="218"/>
        <v>45126</v>
      </c>
      <c r="E626" s="13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1.25528286697035</v>
      </c>
      <c r="H626" s="14">
        <f t="shared" ca="1" si="228"/>
        <v>1.1822818148771199</v>
      </c>
      <c r="I626" s="14">
        <f t="shared" ca="1" si="229"/>
        <v>1.0617459</v>
      </c>
      <c r="J626" s="13">
        <f t="shared" si="219"/>
        <v>2.5000000000000001E-2</v>
      </c>
      <c r="K626" s="29">
        <f t="shared" si="220"/>
        <v>44956</v>
      </c>
      <c r="L626" s="2">
        <f t="shared" si="221"/>
        <v>118</v>
      </c>
      <c r="M626" s="17">
        <f t="shared" si="222"/>
        <v>118</v>
      </c>
      <c r="N626" s="12">
        <f t="shared" si="211"/>
        <v>1.011629517</v>
      </c>
      <c r="O626" s="12">
        <f t="shared" ca="1" si="212"/>
        <v>1.074093492</v>
      </c>
      <c r="P626" s="17">
        <f t="shared" si="223"/>
        <v>0</v>
      </c>
      <c r="Q626" s="14">
        <f t="shared" ca="1" si="213"/>
        <v>74.093491999999998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45138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00">
        <f t="shared" si="216"/>
        <v>45131</v>
      </c>
      <c r="B627" s="101">
        <f t="shared" ca="1" si="226"/>
        <v>1074.744308</v>
      </c>
      <c r="C627" s="7">
        <f t="shared" si="217"/>
        <v>1000</v>
      </c>
      <c r="D627" s="81">
        <f t="shared" si="218"/>
        <v>45127</v>
      </c>
      <c r="E627" s="13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1.2559204000328199</v>
      </c>
      <c r="H627" s="14">
        <f t="shared" ca="1" si="228"/>
        <v>1.1822818148771199</v>
      </c>
      <c r="I627" s="14">
        <f t="shared" ca="1" si="229"/>
        <v>1.06228514</v>
      </c>
      <c r="J627" s="13">
        <f t="shared" si="219"/>
        <v>2.5000000000000001E-2</v>
      </c>
      <c r="K627" s="29">
        <f t="shared" si="220"/>
        <v>44956</v>
      </c>
      <c r="L627" s="2">
        <f t="shared" si="221"/>
        <v>119</v>
      </c>
      <c r="M627" s="17">
        <f t="shared" si="222"/>
        <v>119</v>
      </c>
      <c r="N627" s="12">
        <f t="shared" si="211"/>
        <v>1.0117286480000001</v>
      </c>
      <c r="O627" s="12">
        <f t="shared" ca="1" si="212"/>
        <v>1.0747443080000001</v>
      </c>
      <c r="P627" s="17">
        <f t="shared" si="223"/>
        <v>0</v>
      </c>
      <c r="Q627" s="14">
        <f t="shared" ca="1" si="213"/>
        <v>74.744308000000004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45138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00">
        <f t="shared" si="216"/>
        <v>45132</v>
      </c>
      <c r="B628" s="101">
        <f t="shared" ca="1" si="226"/>
        <v>1075.3955159899999</v>
      </c>
      <c r="C628" s="7">
        <f t="shared" si="217"/>
        <v>1000</v>
      </c>
      <c r="D628" s="81">
        <f t="shared" si="218"/>
        <v>45128</v>
      </c>
      <c r="E628" s="13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1.25655825688559</v>
      </c>
      <c r="H628" s="14">
        <f t="shared" ca="1" si="228"/>
        <v>1.1822818148771199</v>
      </c>
      <c r="I628" s="14">
        <f t="shared" ca="1" si="229"/>
        <v>1.06282465</v>
      </c>
      <c r="J628" s="13">
        <f t="shared" si="219"/>
        <v>2.5000000000000001E-2</v>
      </c>
      <c r="K628" s="29">
        <f t="shared" si="220"/>
        <v>44956</v>
      </c>
      <c r="L628" s="2">
        <f t="shared" si="221"/>
        <v>120</v>
      </c>
      <c r="M628" s="17">
        <f t="shared" si="222"/>
        <v>120</v>
      </c>
      <c r="N628" s="12">
        <f t="shared" si="211"/>
        <v>1.011827789</v>
      </c>
      <c r="O628" s="12">
        <f t="shared" ca="1" si="212"/>
        <v>1.0753955159999999</v>
      </c>
      <c r="P628" s="17">
        <f t="shared" si="223"/>
        <v>0</v>
      </c>
      <c r="Q628" s="14">
        <f t="shared" ca="1" si="213"/>
        <v>75.395515990000007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45138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00">
        <f t="shared" si="216"/>
        <v>45133</v>
      </c>
      <c r="B629" s="101">
        <f t="shared" ca="1" si="226"/>
        <v>1076.0471229899999</v>
      </c>
      <c r="C629" s="7">
        <f t="shared" si="217"/>
        <v>1000</v>
      </c>
      <c r="D629" s="81">
        <f t="shared" si="218"/>
        <v>45131</v>
      </c>
      <c r="E629" s="13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1.2571964376931</v>
      </c>
      <c r="H629" s="14">
        <f t="shared" ca="1" si="228"/>
        <v>1.1822818148771199</v>
      </c>
      <c r="I629" s="14">
        <f t="shared" ca="1" si="229"/>
        <v>1.06336444</v>
      </c>
      <c r="J629" s="13">
        <f t="shared" si="219"/>
        <v>2.5000000000000001E-2</v>
      </c>
      <c r="K629" s="29">
        <f t="shared" si="220"/>
        <v>44956</v>
      </c>
      <c r="L629" s="2">
        <f t="shared" si="221"/>
        <v>121</v>
      </c>
      <c r="M629" s="17">
        <f t="shared" si="222"/>
        <v>121</v>
      </c>
      <c r="N629" s="12">
        <f t="shared" si="211"/>
        <v>1.0119269390000001</v>
      </c>
      <c r="O629" s="12">
        <f t="shared" ca="1" si="212"/>
        <v>1.0760471229999999</v>
      </c>
      <c r="P629" s="17">
        <f t="shared" si="223"/>
        <v>0</v>
      </c>
      <c r="Q629" s="14">
        <f t="shared" ca="1" si="213"/>
        <v>76.047122990000005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45138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00">
        <f t="shared" si="216"/>
        <v>45134</v>
      </c>
      <c r="B630" s="101">
        <f t="shared" ca="1" si="226"/>
        <v>1076.6991210000001</v>
      </c>
      <c r="C630" s="7">
        <f t="shared" si="217"/>
        <v>1000</v>
      </c>
      <c r="D630" s="81">
        <f t="shared" si="218"/>
        <v>45132</v>
      </c>
      <c r="E630" s="13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1.2578349426198701</v>
      </c>
      <c r="H630" s="14">
        <f t="shared" ca="1" si="228"/>
        <v>1.1822818148771199</v>
      </c>
      <c r="I630" s="14">
        <f t="shared" ca="1" si="229"/>
        <v>1.0639045</v>
      </c>
      <c r="J630" s="13">
        <f t="shared" si="219"/>
        <v>2.5000000000000001E-2</v>
      </c>
      <c r="K630" s="29">
        <f t="shared" si="220"/>
        <v>44956</v>
      </c>
      <c r="L630" s="2">
        <f t="shared" si="221"/>
        <v>122</v>
      </c>
      <c r="M630" s="17">
        <f t="shared" si="222"/>
        <v>122</v>
      </c>
      <c r="N630" s="12">
        <f t="shared" si="211"/>
        <v>1.0120260990000001</v>
      </c>
      <c r="O630" s="12">
        <f t="shared" ca="1" si="212"/>
        <v>1.0766991210000001</v>
      </c>
      <c r="P630" s="17">
        <f t="shared" si="223"/>
        <v>0</v>
      </c>
      <c r="Q630" s="14">
        <f t="shared" ca="1" si="213"/>
        <v>76.699121000000005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45138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00">
        <f t="shared" si="216"/>
        <v>45135</v>
      </c>
      <c r="B631" s="101">
        <f t="shared" ca="1" si="226"/>
        <v>1077.35151999</v>
      </c>
      <c r="C631" s="7">
        <f t="shared" si="217"/>
        <v>1000</v>
      </c>
      <c r="D631" s="81">
        <f t="shared" si="218"/>
        <v>45133</v>
      </c>
      <c r="E631" s="13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1.2584737718305301</v>
      </c>
      <c r="H631" s="14">
        <f t="shared" ca="1" si="228"/>
        <v>1.1822818148771199</v>
      </c>
      <c r="I631" s="14">
        <f t="shared" ca="1" si="229"/>
        <v>1.0644448399999999</v>
      </c>
      <c r="J631" s="13">
        <f t="shared" si="219"/>
        <v>2.5000000000000001E-2</v>
      </c>
      <c r="K631" s="29">
        <f t="shared" si="220"/>
        <v>44956</v>
      </c>
      <c r="L631" s="2">
        <f t="shared" si="221"/>
        <v>123</v>
      </c>
      <c r="M631" s="17">
        <f t="shared" si="222"/>
        <v>123</v>
      </c>
      <c r="N631" s="12">
        <f t="shared" si="211"/>
        <v>1.012125269</v>
      </c>
      <c r="O631" s="12">
        <f t="shared" ca="1" si="212"/>
        <v>1.0773515199999999</v>
      </c>
      <c r="P631" s="17">
        <f t="shared" si="223"/>
        <v>0</v>
      </c>
      <c r="Q631" s="14">
        <f t="shared" ca="1" si="213"/>
        <v>77.35151999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45138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00">
        <f t="shared" si="216"/>
        <v>45138</v>
      </c>
      <c r="B632" s="101">
        <f t="shared" ca="1" si="226"/>
        <v>1078.0043089999999</v>
      </c>
      <c r="C632" s="7">
        <f t="shared" si="217"/>
        <v>1000</v>
      </c>
      <c r="D632" s="81">
        <f t="shared" si="218"/>
        <v>45134</v>
      </c>
      <c r="E632" s="13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1.2591129254897699</v>
      </c>
      <c r="H632" s="14">
        <f t="shared" ca="1" si="228"/>
        <v>1.1822818148771199</v>
      </c>
      <c r="I632" s="14">
        <f t="shared" ca="1" si="229"/>
        <v>1.06498545</v>
      </c>
      <c r="J632" s="13">
        <f t="shared" si="219"/>
        <v>2.5000000000000001E-2</v>
      </c>
      <c r="K632" s="29">
        <f t="shared" si="220"/>
        <v>44956</v>
      </c>
      <c r="L632" s="2">
        <f t="shared" si="221"/>
        <v>124</v>
      </c>
      <c r="M632" s="17">
        <f t="shared" si="222"/>
        <v>124</v>
      </c>
      <c r="N632" s="12">
        <f t="shared" si="211"/>
        <v>1.012224448</v>
      </c>
      <c r="O632" s="12">
        <f t="shared" ca="1" si="212"/>
        <v>1.078004309</v>
      </c>
      <c r="P632" s="17">
        <f t="shared" si="223"/>
        <v>5</v>
      </c>
      <c r="Q632" s="14">
        <f t="shared" ca="1" si="213"/>
        <v>78.004309000000006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45138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00">
        <f t="shared" si="216"/>
        <v>45139</v>
      </c>
      <c r="B633" s="101">
        <f t="shared" ca="1" si="226"/>
        <v>1000.605921</v>
      </c>
      <c r="C633" s="7">
        <f t="shared" si="217"/>
        <v>1000</v>
      </c>
      <c r="D633" s="81">
        <f t="shared" si="218"/>
        <v>45135</v>
      </c>
      <c r="E633" s="13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1.25975240376237</v>
      </c>
      <c r="H633" s="14">
        <f t="shared" ca="1" si="228"/>
        <v>1.2591129254897699</v>
      </c>
      <c r="I633" s="14">
        <f t="shared" ca="1" si="229"/>
        <v>1.00050788</v>
      </c>
      <c r="J633" s="13">
        <f t="shared" si="219"/>
        <v>2.5000000000000001E-2</v>
      </c>
      <c r="K633" s="29">
        <f t="shared" si="220"/>
        <v>45138</v>
      </c>
      <c r="L633" s="2">
        <f t="shared" si="221"/>
        <v>1</v>
      </c>
      <c r="M633" s="17">
        <f t="shared" si="222"/>
        <v>1</v>
      </c>
      <c r="N633" s="12">
        <f t="shared" si="211"/>
        <v>1.0000979910000001</v>
      </c>
      <c r="O633" s="12">
        <f t="shared" ca="1" si="212"/>
        <v>1.000605921</v>
      </c>
      <c r="P633" s="17">
        <f t="shared" si="223"/>
        <v>0</v>
      </c>
      <c r="Q633" s="14">
        <f t="shared" ca="1" si="213"/>
        <v>0.60592100000000004</v>
      </c>
      <c r="R633" s="20">
        <f t="shared" si="214"/>
        <v>0</v>
      </c>
      <c r="S633" s="14">
        <f t="shared" si="215"/>
        <v>0</v>
      </c>
      <c r="T633" s="4" t="str">
        <f t="shared" si="224"/>
        <v>A+J=</v>
      </c>
      <c r="U633" s="29">
        <f t="shared" si="225"/>
        <v>45321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00">
        <f t="shared" si="216"/>
        <v>45140</v>
      </c>
      <c r="B634" s="101">
        <f t="shared" ca="1" si="226"/>
        <v>1001.21221099</v>
      </c>
      <c r="C634" s="7">
        <f t="shared" si="217"/>
        <v>1000</v>
      </c>
      <c r="D634" s="81">
        <f t="shared" si="218"/>
        <v>45138</v>
      </c>
      <c r="E634" s="13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1.2603922068131901</v>
      </c>
      <c r="H634" s="14">
        <f t="shared" ca="1" si="228"/>
        <v>1.2591129254897699</v>
      </c>
      <c r="I634" s="14">
        <f t="shared" ca="1" si="229"/>
        <v>1.00101602</v>
      </c>
      <c r="J634" s="13">
        <f t="shared" si="219"/>
        <v>2.5000000000000001E-2</v>
      </c>
      <c r="K634" s="29">
        <f t="shared" si="220"/>
        <v>45138</v>
      </c>
      <c r="L634" s="2">
        <f t="shared" si="221"/>
        <v>2</v>
      </c>
      <c r="M634" s="17">
        <f t="shared" si="222"/>
        <v>2</v>
      </c>
      <c r="N634" s="12">
        <f t="shared" si="211"/>
        <v>1.0001959920000001</v>
      </c>
      <c r="O634" s="12">
        <f t="shared" ca="1" si="212"/>
        <v>1.0012122109999999</v>
      </c>
      <c r="P634" s="17">
        <f t="shared" si="223"/>
        <v>0</v>
      </c>
      <c r="Q634" s="14">
        <f t="shared" ca="1" si="213"/>
        <v>1.21221099</v>
      </c>
      <c r="R634" s="20">
        <f t="shared" si="214"/>
        <v>0</v>
      </c>
      <c r="S634" s="14">
        <f t="shared" si="215"/>
        <v>0</v>
      </c>
      <c r="T634" s="4" t="str">
        <f t="shared" si="224"/>
        <v>A+J=</v>
      </c>
      <c r="U634" s="29">
        <f t="shared" si="225"/>
        <v>45321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00">
        <f t="shared" si="216"/>
        <v>45141</v>
      </c>
      <c r="B635" s="101">
        <f t="shared" ca="1" si="226"/>
        <v>1001.818861</v>
      </c>
      <c r="C635" s="7">
        <f t="shared" si="217"/>
        <v>1000</v>
      </c>
      <c r="D635" s="81">
        <f t="shared" si="218"/>
        <v>45139</v>
      </c>
      <c r="E635" s="13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1.2610323348071899</v>
      </c>
      <c r="H635" s="14">
        <f t="shared" ca="1" si="228"/>
        <v>1.2591129254897699</v>
      </c>
      <c r="I635" s="14">
        <f t="shared" ca="1" si="229"/>
        <v>1.00152441</v>
      </c>
      <c r="J635" s="13">
        <f t="shared" si="219"/>
        <v>2.5000000000000001E-2</v>
      </c>
      <c r="K635" s="29">
        <f t="shared" si="220"/>
        <v>45138</v>
      </c>
      <c r="L635" s="2">
        <f t="shared" si="221"/>
        <v>3</v>
      </c>
      <c r="M635" s="17">
        <f t="shared" si="222"/>
        <v>3</v>
      </c>
      <c r="N635" s="12">
        <f t="shared" si="211"/>
        <v>1.000294003</v>
      </c>
      <c r="O635" s="12">
        <f t="shared" ca="1" si="212"/>
        <v>1.0018188610000001</v>
      </c>
      <c r="P635" s="17">
        <f t="shared" si="223"/>
        <v>0</v>
      </c>
      <c r="Q635" s="14">
        <f t="shared" ca="1" si="213"/>
        <v>1.8188610000000001</v>
      </c>
      <c r="R635" s="20">
        <f t="shared" si="214"/>
        <v>0</v>
      </c>
      <c r="S635" s="14">
        <f t="shared" si="215"/>
        <v>0</v>
      </c>
      <c r="T635" s="4" t="str">
        <f t="shared" si="224"/>
        <v>A+J=</v>
      </c>
      <c r="U635" s="29">
        <f t="shared" si="225"/>
        <v>45321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00">
        <f t="shared" si="216"/>
        <v>45142</v>
      </c>
      <c r="B636" s="101">
        <f t="shared" ca="1" si="226"/>
        <v>1002.42589</v>
      </c>
      <c r="C636" s="7">
        <f t="shared" si="217"/>
        <v>1000</v>
      </c>
      <c r="D636" s="81">
        <f t="shared" si="218"/>
        <v>45140</v>
      </c>
      <c r="E636" s="13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1.2616727879093901</v>
      </c>
      <c r="H636" s="14">
        <f t="shared" ca="1" si="228"/>
        <v>1.2591129254897699</v>
      </c>
      <c r="I636" s="14">
        <f t="shared" ca="1" si="229"/>
        <v>1.00203307</v>
      </c>
      <c r="J636" s="13">
        <f t="shared" si="219"/>
        <v>2.5000000000000001E-2</v>
      </c>
      <c r="K636" s="29">
        <f t="shared" si="220"/>
        <v>45138</v>
      </c>
      <c r="L636" s="2">
        <f t="shared" si="221"/>
        <v>4</v>
      </c>
      <c r="M636" s="17">
        <f t="shared" si="222"/>
        <v>4</v>
      </c>
      <c r="N636" s="12">
        <f t="shared" si="211"/>
        <v>1.0003920230000001</v>
      </c>
      <c r="O636" s="12">
        <f t="shared" ca="1" si="212"/>
        <v>1.00242589</v>
      </c>
      <c r="P636" s="17">
        <f t="shared" si="223"/>
        <v>0</v>
      </c>
      <c r="Q636" s="14">
        <f t="shared" ca="1" si="213"/>
        <v>2.4258899999999999</v>
      </c>
      <c r="R636" s="20">
        <f t="shared" si="214"/>
        <v>0</v>
      </c>
      <c r="S636" s="14">
        <f t="shared" si="215"/>
        <v>0</v>
      </c>
      <c r="T636" s="4" t="str">
        <f t="shared" si="224"/>
        <v>A+J=</v>
      </c>
      <c r="U636" s="29">
        <f t="shared" si="225"/>
        <v>45321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00">
        <f t="shared" si="216"/>
        <v>45145</v>
      </c>
      <c r="B637" s="101">
        <f t="shared" ca="1" si="226"/>
        <v>1003.033279</v>
      </c>
      <c r="C637" s="7">
        <f t="shared" si="217"/>
        <v>1000</v>
      </c>
      <c r="D637" s="81">
        <f t="shared" si="218"/>
        <v>45141</v>
      </c>
      <c r="E637" s="13">
        <f ca="1">IF(D637&lt;$B$1,VLOOKUP(D637,[1]DI!$A$4:$B$15000,2,FALSE),0)</f>
        <v>0.13150000000000001</v>
      </c>
      <c r="F637" s="14">
        <f t="shared" ca="1" si="227"/>
        <v>1.0004903700000001</v>
      </c>
      <c r="G637" s="14">
        <f ca="1">(TRUNC(PRODUCT($F$12:$F636),16))</f>
        <v>1.2623135662849101</v>
      </c>
      <c r="H637" s="14">
        <f t="shared" ca="1" si="228"/>
        <v>1.2591129254897699</v>
      </c>
      <c r="I637" s="14">
        <f t="shared" ca="1" si="229"/>
        <v>1.0025419799999999</v>
      </c>
      <c r="J637" s="13">
        <f t="shared" si="219"/>
        <v>2.5000000000000001E-2</v>
      </c>
      <c r="K637" s="29">
        <f t="shared" si="220"/>
        <v>45138</v>
      </c>
      <c r="L637" s="2">
        <f t="shared" si="221"/>
        <v>5</v>
      </c>
      <c r="M637" s="17">
        <f t="shared" si="222"/>
        <v>5</v>
      </c>
      <c r="N637" s="12">
        <f t="shared" si="211"/>
        <v>1.000490053</v>
      </c>
      <c r="O637" s="12">
        <f t="shared" ca="1" si="212"/>
        <v>1.0030332790000001</v>
      </c>
      <c r="P637" s="17">
        <f t="shared" si="223"/>
        <v>0</v>
      </c>
      <c r="Q637" s="14">
        <f t="shared" ca="1" si="213"/>
        <v>3.0332789999999998</v>
      </c>
      <c r="R637" s="20">
        <f t="shared" si="214"/>
        <v>0</v>
      </c>
      <c r="S637" s="14">
        <f t="shared" si="215"/>
        <v>0</v>
      </c>
      <c r="T637" s="4" t="str">
        <f t="shared" si="224"/>
        <v>A+J=</v>
      </c>
      <c r="U637" s="29">
        <f t="shared" si="225"/>
        <v>45321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00">
        <f t="shared" si="216"/>
        <v>45146</v>
      </c>
      <c r="B638" s="101">
        <f t="shared" ca="1" si="226"/>
        <v>1003.623476</v>
      </c>
      <c r="C638" s="7">
        <f t="shared" si="217"/>
        <v>1000</v>
      </c>
      <c r="D638" s="81">
        <f t="shared" si="218"/>
        <v>45142</v>
      </c>
      <c r="E638" s="13">
        <f ca="1">IF(D638&lt;$B$1,VLOOKUP(D638,[1]DI!$A$4:$B$15000,2,FALSE),0)</f>
        <v>0.13150000000000001</v>
      </c>
      <c r="F638" s="14">
        <f t="shared" ca="1" si="227"/>
        <v>1.0004903700000001</v>
      </c>
      <c r="G638" s="14">
        <f ca="1">(TRUNC(PRODUCT($F$12:$F637),16))</f>
        <v>1.2629325669884099</v>
      </c>
      <c r="H638" s="14">
        <f t="shared" ca="1" si="228"/>
        <v>1.2591129254897699</v>
      </c>
      <c r="I638" s="14">
        <f t="shared" ca="1" si="229"/>
        <v>1.0030336</v>
      </c>
      <c r="J638" s="13">
        <f t="shared" si="219"/>
        <v>2.5000000000000001E-2</v>
      </c>
      <c r="K638" s="29">
        <f t="shared" si="220"/>
        <v>45138</v>
      </c>
      <c r="L638" s="2">
        <f t="shared" si="221"/>
        <v>6</v>
      </c>
      <c r="M638" s="17">
        <f t="shared" si="222"/>
        <v>6</v>
      </c>
      <c r="N638" s="12">
        <f t="shared" si="211"/>
        <v>1.0005880920000001</v>
      </c>
      <c r="O638" s="12">
        <f t="shared" ca="1" si="212"/>
        <v>1.003623476</v>
      </c>
      <c r="P638" s="17">
        <f t="shared" si="223"/>
        <v>0</v>
      </c>
      <c r="Q638" s="14">
        <f t="shared" ca="1" si="213"/>
        <v>3.6234760000000001</v>
      </c>
      <c r="R638" s="20">
        <f t="shared" si="214"/>
        <v>0</v>
      </c>
      <c r="S638" s="14">
        <f t="shared" si="215"/>
        <v>0</v>
      </c>
      <c r="T638" s="4" t="str">
        <f t="shared" si="224"/>
        <v>A+J=</v>
      </c>
      <c r="U638" s="29">
        <f t="shared" si="225"/>
        <v>45321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00">
        <f t="shared" si="216"/>
        <v>45147</v>
      </c>
      <c r="B639" s="101">
        <f t="shared" ca="1" si="226"/>
        <v>1004.21401</v>
      </c>
      <c r="C639" s="7">
        <f t="shared" si="217"/>
        <v>1000</v>
      </c>
      <c r="D639" s="81">
        <f t="shared" si="218"/>
        <v>45145</v>
      </c>
      <c r="E639" s="13">
        <f ca="1">IF(D639&lt;$B$1,VLOOKUP(D639,[1]DI!$A$4:$B$15000,2,FALSE),0)</f>
        <v>0.13150000000000001</v>
      </c>
      <c r="F639" s="14">
        <f t="shared" ca="1" si="227"/>
        <v>1.0004903700000001</v>
      </c>
      <c r="G639" s="14">
        <f ca="1">(TRUNC(PRODUCT($F$12:$F638),16))</f>
        <v>1.2635518712312901</v>
      </c>
      <c r="H639" s="14">
        <f t="shared" ca="1" si="228"/>
        <v>1.2591129254897699</v>
      </c>
      <c r="I639" s="14">
        <f t="shared" ca="1" si="229"/>
        <v>1.0035254499999999</v>
      </c>
      <c r="J639" s="13">
        <f t="shared" si="219"/>
        <v>2.5000000000000001E-2</v>
      </c>
      <c r="K639" s="29">
        <f t="shared" si="220"/>
        <v>45138</v>
      </c>
      <c r="L639" s="2">
        <f t="shared" si="221"/>
        <v>7</v>
      </c>
      <c r="M639" s="17">
        <f t="shared" si="222"/>
        <v>7</v>
      </c>
      <c r="N639" s="12">
        <f t="shared" si="211"/>
        <v>1.0006861410000001</v>
      </c>
      <c r="O639" s="12">
        <f t="shared" ca="1" si="212"/>
        <v>1.0042140100000001</v>
      </c>
      <c r="P639" s="17">
        <f t="shared" si="223"/>
        <v>0</v>
      </c>
      <c r="Q639" s="14">
        <f t="shared" ca="1" si="213"/>
        <v>4.21401</v>
      </c>
      <c r="R639" s="20">
        <f t="shared" si="214"/>
        <v>0</v>
      </c>
      <c r="S639" s="14">
        <f t="shared" si="215"/>
        <v>0</v>
      </c>
      <c r="T639" s="4" t="str">
        <f t="shared" si="224"/>
        <v>A+J=</v>
      </c>
      <c r="U639" s="29">
        <f t="shared" si="225"/>
        <v>45321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00">
        <f t="shared" si="216"/>
        <v>45148</v>
      </c>
      <c r="B640" s="101">
        <f t="shared" ca="1" si="226"/>
        <v>1004.80490099</v>
      </c>
      <c r="C640" s="7">
        <f t="shared" si="217"/>
        <v>1000</v>
      </c>
      <c r="D640" s="81">
        <f t="shared" si="218"/>
        <v>45146</v>
      </c>
      <c r="E640" s="13">
        <f ca="1">IF(D640&lt;$B$1,VLOOKUP(D640,[1]DI!$A$4:$B$15000,2,FALSE),0)</f>
        <v>0.13150000000000001</v>
      </c>
      <c r="F640" s="14">
        <f t="shared" ca="1" si="227"/>
        <v>1.0004903700000001</v>
      </c>
      <c r="G640" s="14">
        <f ca="1">(TRUNC(PRODUCT($F$12:$F639),16))</f>
        <v>1.2641714791623799</v>
      </c>
      <c r="H640" s="14">
        <f t="shared" ca="1" si="228"/>
        <v>1.2591129254897699</v>
      </c>
      <c r="I640" s="14">
        <f t="shared" ca="1" si="229"/>
        <v>1.0040175499999999</v>
      </c>
      <c r="J640" s="13">
        <f t="shared" si="219"/>
        <v>2.5000000000000001E-2</v>
      </c>
      <c r="K640" s="29">
        <f t="shared" si="220"/>
        <v>45138</v>
      </c>
      <c r="L640" s="2">
        <f t="shared" si="221"/>
        <v>8</v>
      </c>
      <c r="M640" s="17">
        <f t="shared" si="222"/>
        <v>8</v>
      </c>
      <c r="N640" s="12">
        <f t="shared" si="211"/>
        <v>1.0007842</v>
      </c>
      <c r="O640" s="12">
        <f t="shared" ca="1" si="212"/>
        <v>1.004804901</v>
      </c>
      <c r="P640" s="17">
        <f t="shared" si="223"/>
        <v>0</v>
      </c>
      <c r="Q640" s="14">
        <f t="shared" ca="1" si="213"/>
        <v>4.8049009900000001</v>
      </c>
      <c r="R640" s="20">
        <f t="shared" si="214"/>
        <v>0</v>
      </c>
      <c r="S640" s="14">
        <f t="shared" si="215"/>
        <v>0</v>
      </c>
      <c r="T640" s="4" t="str">
        <f t="shared" si="224"/>
        <v>A+J=</v>
      </c>
      <c r="U640" s="29">
        <f t="shared" si="225"/>
        <v>45321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00">
        <f t="shared" si="216"/>
        <v>45149</v>
      </c>
      <c r="B641" s="101">
        <f t="shared" ca="1" si="226"/>
        <v>1005.3961369899999</v>
      </c>
      <c r="C641" s="7">
        <f t="shared" si="217"/>
        <v>1000</v>
      </c>
      <c r="D641" s="81">
        <f t="shared" si="218"/>
        <v>45147</v>
      </c>
      <c r="E641" s="13">
        <f ca="1">IF(D641&lt;$B$1,VLOOKUP(D641,[1]DI!$A$4:$B$15000,2,FALSE),0)</f>
        <v>0.13150000000000001</v>
      </c>
      <c r="F641" s="14">
        <f t="shared" ca="1" si="227"/>
        <v>1.0004903700000001</v>
      </c>
      <c r="G641" s="14">
        <f ca="1">(TRUNC(PRODUCT($F$12:$F640),16))</f>
        <v>1.2647913909306201</v>
      </c>
      <c r="H641" s="14">
        <f t="shared" ca="1" si="228"/>
        <v>1.2591129254897699</v>
      </c>
      <c r="I641" s="14">
        <f t="shared" ca="1" si="229"/>
        <v>1.00450989</v>
      </c>
      <c r="J641" s="13">
        <f t="shared" si="219"/>
        <v>2.5000000000000001E-2</v>
      </c>
      <c r="K641" s="29">
        <f t="shared" si="220"/>
        <v>45138</v>
      </c>
      <c r="L641" s="2">
        <f t="shared" si="221"/>
        <v>9</v>
      </c>
      <c r="M641" s="17">
        <f t="shared" si="222"/>
        <v>9</v>
      </c>
      <c r="N641" s="12">
        <f t="shared" si="211"/>
        <v>1.000882268</v>
      </c>
      <c r="O641" s="12">
        <f t="shared" ca="1" si="212"/>
        <v>1.005396137</v>
      </c>
      <c r="P641" s="17">
        <f t="shared" si="223"/>
        <v>0</v>
      </c>
      <c r="Q641" s="14">
        <f t="shared" ca="1" si="213"/>
        <v>5.3961369899999996</v>
      </c>
      <c r="R641" s="20">
        <f t="shared" si="214"/>
        <v>0</v>
      </c>
      <c r="S641" s="14">
        <f t="shared" si="215"/>
        <v>0</v>
      </c>
      <c r="T641" s="4" t="str">
        <f t="shared" si="224"/>
        <v>A+J=</v>
      </c>
      <c r="U641" s="29">
        <f t="shared" si="225"/>
        <v>45321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00">
        <f t="shared" si="216"/>
        <v>45152</v>
      </c>
      <c r="B642" s="101">
        <f t="shared" ca="1" si="226"/>
        <v>1005.98772999</v>
      </c>
      <c r="C642" s="7">
        <f t="shared" si="217"/>
        <v>1000</v>
      </c>
      <c r="D642" s="81">
        <f t="shared" si="218"/>
        <v>45148</v>
      </c>
      <c r="E642" s="13">
        <f ca="1">IF(D642&lt;$B$1,VLOOKUP(D642,[1]DI!$A$4:$B$15000,2,FALSE),0)</f>
        <v>0.13150000000000001</v>
      </c>
      <c r="F642" s="14">
        <f t="shared" ca="1" si="227"/>
        <v>1.0004903700000001</v>
      </c>
      <c r="G642" s="14">
        <f ca="1">(TRUNC(PRODUCT($F$12:$F641),16))</f>
        <v>1.2654116066849901</v>
      </c>
      <c r="H642" s="14">
        <f t="shared" ca="1" si="228"/>
        <v>1.2591129254897699</v>
      </c>
      <c r="I642" s="14">
        <f t="shared" ca="1" si="229"/>
        <v>1.0050024799999999</v>
      </c>
      <c r="J642" s="13">
        <f t="shared" si="219"/>
        <v>2.5000000000000001E-2</v>
      </c>
      <c r="K642" s="29">
        <f t="shared" si="220"/>
        <v>45138</v>
      </c>
      <c r="L642" s="2">
        <f t="shared" si="221"/>
        <v>10</v>
      </c>
      <c r="M642" s="17">
        <f t="shared" si="222"/>
        <v>10</v>
      </c>
      <c r="N642" s="12">
        <f t="shared" si="211"/>
        <v>1.000980346</v>
      </c>
      <c r="O642" s="12">
        <f t="shared" ca="1" si="212"/>
        <v>1.00598773</v>
      </c>
      <c r="P642" s="17">
        <f t="shared" si="223"/>
        <v>0</v>
      </c>
      <c r="Q642" s="14">
        <f t="shared" ca="1" si="213"/>
        <v>5.9877299900000001</v>
      </c>
      <c r="R642" s="20">
        <f t="shared" si="214"/>
        <v>0</v>
      </c>
      <c r="S642" s="14">
        <f t="shared" si="215"/>
        <v>0</v>
      </c>
      <c r="T642" s="4" t="str">
        <f t="shared" si="224"/>
        <v>A+J=</v>
      </c>
      <c r="U642" s="29">
        <f t="shared" si="225"/>
        <v>45321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00">
        <f t="shared" si="216"/>
        <v>45153</v>
      </c>
      <c r="B643" s="101">
        <f t="shared" ca="1" si="226"/>
        <v>1006.579659</v>
      </c>
      <c r="C643" s="7">
        <f t="shared" si="217"/>
        <v>1000</v>
      </c>
      <c r="D643" s="81">
        <f t="shared" si="218"/>
        <v>45149</v>
      </c>
      <c r="E643" s="13">
        <f ca="1">IF(D643&lt;$B$1,VLOOKUP(D643,[1]DI!$A$4:$B$15000,2,FALSE),0)</f>
        <v>0.13150000000000001</v>
      </c>
      <c r="F643" s="14">
        <f t="shared" ca="1" si="227"/>
        <v>1.0004903700000001</v>
      </c>
      <c r="G643" s="14">
        <f ca="1">(TRUNC(PRODUCT($F$12:$F642),16))</f>
        <v>1.26603212657456</v>
      </c>
      <c r="H643" s="14">
        <f t="shared" ca="1" si="228"/>
        <v>1.2591129254897699</v>
      </c>
      <c r="I643" s="14">
        <f t="shared" ca="1" si="229"/>
        <v>1.0054953</v>
      </c>
      <c r="J643" s="13">
        <f t="shared" si="219"/>
        <v>2.5000000000000001E-2</v>
      </c>
      <c r="K643" s="29">
        <f t="shared" si="220"/>
        <v>45138</v>
      </c>
      <c r="L643" s="2">
        <f t="shared" si="221"/>
        <v>11</v>
      </c>
      <c r="M643" s="17">
        <f t="shared" si="222"/>
        <v>11</v>
      </c>
      <c r="N643" s="12">
        <f t="shared" si="211"/>
        <v>1.001078433</v>
      </c>
      <c r="O643" s="12">
        <f t="shared" ca="1" si="212"/>
        <v>1.006579659</v>
      </c>
      <c r="P643" s="17">
        <f t="shared" si="223"/>
        <v>0</v>
      </c>
      <c r="Q643" s="14">
        <f t="shared" ca="1" si="213"/>
        <v>6.5796590000000004</v>
      </c>
      <c r="R643" s="20">
        <f t="shared" si="214"/>
        <v>0</v>
      </c>
      <c r="S643" s="14">
        <f t="shared" si="215"/>
        <v>0</v>
      </c>
      <c r="T643" s="4" t="str">
        <f t="shared" si="224"/>
        <v>A+J=</v>
      </c>
      <c r="U643" s="29">
        <f t="shared" si="225"/>
        <v>45321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00">
        <f t="shared" si="216"/>
        <v>45154</v>
      </c>
      <c r="B644" s="101">
        <f t="shared" ca="1" si="226"/>
        <v>1007.17193499</v>
      </c>
      <c r="C644" s="7">
        <f t="shared" si="217"/>
        <v>1000</v>
      </c>
      <c r="D644" s="81">
        <f t="shared" si="218"/>
        <v>45152</v>
      </c>
      <c r="E644" s="13">
        <f ca="1">IF(D644&lt;$B$1,VLOOKUP(D644,[1]DI!$A$4:$B$15000,2,FALSE),0)</f>
        <v>0.13150000000000001</v>
      </c>
      <c r="F644" s="14">
        <f t="shared" ca="1" si="227"/>
        <v>1.0004903700000001</v>
      </c>
      <c r="G644" s="14">
        <f ca="1">(TRUNC(PRODUCT($F$12:$F643),16))</f>
        <v>1.2666529507484701</v>
      </c>
      <c r="H644" s="14">
        <f t="shared" ca="1" si="228"/>
        <v>1.2591129254897699</v>
      </c>
      <c r="I644" s="14">
        <f t="shared" ca="1" si="229"/>
        <v>1.0059883599999999</v>
      </c>
      <c r="J644" s="13">
        <f t="shared" si="219"/>
        <v>2.5000000000000001E-2</v>
      </c>
      <c r="K644" s="29">
        <f t="shared" si="220"/>
        <v>45138</v>
      </c>
      <c r="L644" s="2">
        <f t="shared" si="221"/>
        <v>12</v>
      </c>
      <c r="M644" s="17">
        <f t="shared" si="222"/>
        <v>12</v>
      </c>
      <c r="N644" s="12">
        <f t="shared" si="211"/>
        <v>1.00117653</v>
      </c>
      <c r="O644" s="12">
        <f t="shared" ca="1" si="212"/>
        <v>1.0071719349999999</v>
      </c>
      <c r="P644" s="17">
        <f t="shared" si="223"/>
        <v>0</v>
      </c>
      <c r="Q644" s="14">
        <f t="shared" ca="1" si="213"/>
        <v>7.1719349899999996</v>
      </c>
      <c r="R644" s="20">
        <f t="shared" si="214"/>
        <v>0</v>
      </c>
      <c r="S644" s="14">
        <f t="shared" si="215"/>
        <v>0</v>
      </c>
      <c r="T644" s="4" t="str">
        <f t="shared" si="224"/>
        <v>A+J=</v>
      </c>
      <c r="U644" s="29">
        <f t="shared" si="225"/>
        <v>45321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00">
        <f t="shared" si="216"/>
        <v>45155</v>
      </c>
      <c r="B645" s="101">
        <f t="shared" ca="1" si="226"/>
        <v>1007.7645690000001</v>
      </c>
      <c r="C645" s="7">
        <f t="shared" si="217"/>
        <v>1000</v>
      </c>
      <c r="D645" s="81">
        <f t="shared" si="218"/>
        <v>45153</v>
      </c>
      <c r="E645" s="13">
        <f ca="1">IF(D645&lt;$B$1,VLOOKUP(D645,[1]DI!$A$4:$B$15000,2,FALSE),0)</f>
        <v>0.13150000000000001</v>
      </c>
      <c r="F645" s="14">
        <f t="shared" ca="1" si="227"/>
        <v>1.0004903700000001</v>
      </c>
      <c r="G645" s="14">
        <f ca="1">(TRUNC(PRODUCT($F$12:$F644),16))</f>
        <v>1.2672740793559301</v>
      </c>
      <c r="H645" s="14">
        <f t="shared" ca="1" si="228"/>
        <v>1.2591129254897699</v>
      </c>
      <c r="I645" s="14">
        <f t="shared" ca="1" si="229"/>
        <v>1.0064816700000001</v>
      </c>
      <c r="J645" s="13">
        <f t="shared" si="219"/>
        <v>2.5000000000000001E-2</v>
      </c>
      <c r="K645" s="29">
        <f t="shared" si="220"/>
        <v>45138</v>
      </c>
      <c r="L645" s="2">
        <f t="shared" si="221"/>
        <v>13</v>
      </c>
      <c r="M645" s="17">
        <f t="shared" si="222"/>
        <v>13</v>
      </c>
      <c r="N645" s="12">
        <f t="shared" si="211"/>
        <v>1.0012746370000001</v>
      </c>
      <c r="O645" s="12">
        <f t="shared" ca="1" si="212"/>
        <v>1.0077645690000001</v>
      </c>
      <c r="P645" s="17">
        <f t="shared" si="223"/>
        <v>0</v>
      </c>
      <c r="Q645" s="14">
        <f t="shared" ca="1" si="213"/>
        <v>7.7645689999999998</v>
      </c>
      <c r="R645" s="20">
        <f t="shared" si="214"/>
        <v>0</v>
      </c>
      <c r="S645" s="14">
        <f t="shared" si="215"/>
        <v>0</v>
      </c>
      <c r="T645" s="4" t="str">
        <f t="shared" si="224"/>
        <v>A+J=</v>
      </c>
      <c r="U645" s="29">
        <f t="shared" si="225"/>
        <v>45321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00">
        <f t="shared" si="216"/>
        <v>45156</v>
      </c>
      <c r="B646" s="101">
        <f t="shared" ca="1" si="226"/>
        <v>1008.3575479900001</v>
      </c>
      <c r="C646" s="7">
        <f t="shared" si="217"/>
        <v>1000</v>
      </c>
      <c r="D646" s="81">
        <f t="shared" si="218"/>
        <v>45154</v>
      </c>
      <c r="E646" s="13">
        <f ca="1">IF(D646&lt;$B$1,VLOOKUP(D646,[1]DI!$A$4:$B$15000,2,FALSE),0)</f>
        <v>0.13150000000000001</v>
      </c>
      <c r="F646" s="14">
        <f t="shared" ca="1" si="227"/>
        <v>1.0004903700000001</v>
      </c>
      <c r="G646" s="14">
        <f ca="1">(TRUNC(PRODUCT($F$12:$F645),16))</f>
        <v>1.2678955125462199</v>
      </c>
      <c r="H646" s="14">
        <f t="shared" ca="1" si="228"/>
        <v>1.2591129254897699</v>
      </c>
      <c r="I646" s="14">
        <f t="shared" ca="1" si="229"/>
        <v>1.0069752199999999</v>
      </c>
      <c r="J646" s="13">
        <f t="shared" si="219"/>
        <v>2.5000000000000001E-2</v>
      </c>
      <c r="K646" s="29">
        <f t="shared" si="220"/>
        <v>45138</v>
      </c>
      <c r="L646" s="2">
        <f t="shared" si="221"/>
        <v>14</v>
      </c>
      <c r="M646" s="17">
        <f t="shared" si="222"/>
        <v>14</v>
      </c>
      <c r="N646" s="12">
        <f t="shared" si="211"/>
        <v>1.0013727530000001</v>
      </c>
      <c r="O646" s="12">
        <f t="shared" ca="1" si="212"/>
        <v>1.008357548</v>
      </c>
      <c r="P646" s="17">
        <f t="shared" si="223"/>
        <v>0</v>
      </c>
      <c r="Q646" s="14">
        <f t="shared" ca="1" si="213"/>
        <v>8.3575479900000005</v>
      </c>
      <c r="R646" s="20">
        <f t="shared" si="214"/>
        <v>0</v>
      </c>
      <c r="S646" s="14">
        <f t="shared" si="215"/>
        <v>0</v>
      </c>
      <c r="T646" s="4" t="str">
        <f t="shared" si="224"/>
        <v>A+J=</v>
      </c>
      <c r="U646" s="29">
        <f t="shared" si="225"/>
        <v>45321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00">
        <f t="shared" si="216"/>
        <v>45159</v>
      </c>
      <c r="B647" s="101">
        <f t="shared" ca="1" si="226"/>
        <v>1008.950875</v>
      </c>
      <c r="C647" s="7">
        <f t="shared" si="217"/>
        <v>1000</v>
      </c>
      <c r="D647" s="81">
        <f t="shared" si="218"/>
        <v>45155</v>
      </c>
      <c r="E647" s="13">
        <f ca="1">IF(D647&lt;$B$1,VLOOKUP(D647,[1]DI!$A$4:$B$15000,2,FALSE),0)</f>
        <v>0.13150000000000001</v>
      </c>
      <c r="F647" s="14">
        <f t="shared" ca="1" si="227"/>
        <v>1.0004903700000001</v>
      </c>
      <c r="G647" s="14">
        <f ca="1">(TRUNC(PRODUCT($F$12:$F646),16))</f>
        <v>1.2685172504687099</v>
      </c>
      <c r="H647" s="14">
        <f t="shared" ca="1" si="228"/>
        <v>1.2591129254897699</v>
      </c>
      <c r="I647" s="14">
        <f t="shared" ca="1" si="229"/>
        <v>1.0074690100000001</v>
      </c>
      <c r="J647" s="13">
        <f t="shared" si="219"/>
        <v>2.5000000000000001E-2</v>
      </c>
      <c r="K647" s="29">
        <f t="shared" si="220"/>
        <v>45138</v>
      </c>
      <c r="L647" s="2">
        <f t="shared" si="221"/>
        <v>15</v>
      </c>
      <c r="M647" s="17">
        <f t="shared" si="222"/>
        <v>15</v>
      </c>
      <c r="N647" s="12">
        <f t="shared" si="211"/>
        <v>1.001470879</v>
      </c>
      <c r="O647" s="12">
        <f t="shared" ca="1" si="212"/>
        <v>1.008950875</v>
      </c>
      <c r="P647" s="17">
        <f t="shared" si="223"/>
        <v>0</v>
      </c>
      <c r="Q647" s="14">
        <f t="shared" ca="1" si="213"/>
        <v>8.9508749999999999</v>
      </c>
      <c r="R647" s="20">
        <f t="shared" si="214"/>
        <v>0</v>
      </c>
      <c r="S647" s="14">
        <f t="shared" si="215"/>
        <v>0</v>
      </c>
      <c r="T647" s="4" t="str">
        <f t="shared" si="224"/>
        <v>A+J=</v>
      </c>
      <c r="U647" s="29">
        <f t="shared" si="225"/>
        <v>45321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00">
        <f t="shared" si="216"/>
        <v>45160</v>
      </c>
      <c r="B648" s="101">
        <f t="shared" ca="1" si="226"/>
        <v>1009.54454899</v>
      </c>
      <c r="C648" s="7">
        <f t="shared" si="217"/>
        <v>1000</v>
      </c>
      <c r="D648" s="81">
        <f t="shared" si="218"/>
        <v>45156</v>
      </c>
      <c r="E648" s="13">
        <f ca="1">IF(D648&lt;$B$1,VLOOKUP(D648,[1]DI!$A$4:$B$15000,2,FALSE),0)</f>
        <v>0.13150000000000001</v>
      </c>
      <c r="F648" s="14">
        <f t="shared" ca="1" si="227"/>
        <v>1.0004903700000001</v>
      </c>
      <c r="G648" s="14">
        <f ca="1">(TRUNC(PRODUCT($F$12:$F647),16))</f>
        <v>1.26913929327282</v>
      </c>
      <c r="H648" s="14">
        <f t="shared" ca="1" si="228"/>
        <v>1.2591129254897699</v>
      </c>
      <c r="I648" s="14">
        <f t="shared" ca="1" si="229"/>
        <v>1.0079630399999999</v>
      </c>
      <c r="J648" s="13">
        <f t="shared" si="219"/>
        <v>2.5000000000000001E-2</v>
      </c>
      <c r="K648" s="29">
        <f t="shared" si="220"/>
        <v>45138</v>
      </c>
      <c r="L648" s="2">
        <f t="shared" si="221"/>
        <v>16</v>
      </c>
      <c r="M648" s="17">
        <f t="shared" si="222"/>
        <v>16</v>
      </c>
      <c r="N648" s="12">
        <f t="shared" si="211"/>
        <v>1.0015690150000001</v>
      </c>
      <c r="O648" s="12">
        <f t="shared" ca="1" si="212"/>
        <v>1.0095445489999999</v>
      </c>
      <c r="P648" s="17">
        <f t="shared" si="223"/>
        <v>0</v>
      </c>
      <c r="Q648" s="14">
        <f t="shared" ca="1" si="213"/>
        <v>9.5445489899999991</v>
      </c>
      <c r="R648" s="20">
        <f t="shared" si="214"/>
        <v>0</v>
      </c>
      <c r="S648" s="14">
        <f t="shared" si="215"/>
        <v>0</v>
      </c>
      <c r="T648" s="4" t="str">
        <f t="shared" si="224"/>
        <v>A+J=</v>
      </c>
      <c r="U648" s="29">
        <f t="shared" si="225"/>
        <v>45321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00">
        <f t="shared" si="216"/>
        <v>45161</v>
      </c>
      <c r="B649" s="101">
        <f t="shared" ca="1" si="226"/>
        <v>1010.13858</v>
      </c>
      <c r="C649" s="7">
        <f t="shared" si="217"/>
        <v>1000</v>
      </c>
      <c r="D649" s="81">
        <f t="shared" si="218"/>
        <v>45159</v>
      </c>
      <c r="E649" s="13">
        <f ca="1">IF(D649&lt;$B$1,VLOOKUP(D649,[1]DI!$A$4:$B$15000,2,FALSE),0)</f>
        <v>0.13150000000000001</v>
      </c>
      <c r="F649" s="14">
        <f t="shared" ca="1" si="227"/>
        <v>1.0004903700000001</v>
      </c>
      <c r="G649" s="14">
        <f ca="1">(TRUNC(PRODUCT($F$12:$F648),16))</f>
        <v>1.2697616411080599</v>
      </c>
      <c r="H649" s="14">
        <f t="shared" ca="1" si="228"/>
        <v>1.2591129254897699</v>
      </c>
      <c r="I649" s="14">
        <f t="shared" ca="1" si="229"/>
        <v>1.00845732</v>
      </c>
      <c r="J649" s="13">
        <f t="shared" si="219"/>
        <v>2.5000000000000001E-2</v>
      </c>
      <c r="K649" s="29">
        <f t="shared" si="220"/>
        <v>45138</v>
      </c>
      <c r="L649" s="2">
        <f t="shared" si="221"/>
        <v>17</v>
      </c>
      <c r="M649" s="17">
        <f t="shared" si="222"/>
        <v>17</v>
      </c>
      <c r="N649" s="12">
        <f t="shared" si="211"/>
        <v>1.00166716</v>
      </c>
      <c r="O649" s="12">
        <f t="shared" ca="1" si="212"/>
        <v>1.01013858</v>
      </c>
      <c r="P649" s="17">
        <f t="shared" si="223"/>
        <v>0</v>
      </c>
      <c r="Q649" s="14">
        <f t="shared" ca="1" si="213"/>
        <v>10.138579999999999</v>
      </c>
      <c r="R649" s="20">
        <f t="shared" si="214"/>
        <v>0</v>
      </c>
      <c r="S649" s="14">
        <f t="shared" si="215"/>
        <v>0</v>
      </c>
      <c r="T649" s="4" t="str">
        <f t="shared" si="224"/>
        <v>A+J=</v>
      </c>
      <c r="U649" s="29">
        <f t="shared" si="225"/>
        <v>45321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00">
        <f t="shared" si="216"/>
        <v>45162</v>
      </c>
      <c r="B650" s="101">
        <f t="shared" ca="1" si="226"/>
        <v>1010.73294699</v>
      </c>
      <c r="C650" s="7">
        <f t="shared" si="217"/>
        <v>1000</v>
      </c>
      <c r="D650" s="81">
        <f t="shared" si="218"/>
        <v>45160</v>
      </c>
      <c r="E650" s="13">
        <f ca="1">IF(D650&lt;$B$1,VLOOKUP(D650,[1]DI!$A$4:$B$15000,2,FALSE),0)</f>
        <v>0.13150000000000001</v>
      </c>
      <c r="F650" s="14">
        <f t="shared" ca="1" si="227"/>
        <v>1.0004903700000001</v>
      </c>
      <c r="G650" s="14">
        <f ca="1">(TRUNC(PRODUCT($F$12:$F649),16))</f>
        <v>1.27038429412401</v>
      </c>
      <c r="H650" s="14">
        <f t="shared" ca="1" si="228"/>
        <v>1.2591129254897699</v>
      </c>
      <c r="I650" s="14">
        <f t="shared" ca="1" si="229"/>
        <v>1.00895183</v>
      </c>
      <c r="J650" s="13">
        <f t="shared" si="219"/>
        <v>2.5000000000000001E-2</v>
      </c>
      <c r="K650" s="29">
        <f t="shared" si="220"/>
        <v>45138</v>
      </c>
      <c r="L650" s="2">
        <f t="shared" si="221"/>
        <v>18</v>
      </c>
      <c r="M650" s="17">
        <f t="shared" si="222"/>
        <v>18</v>
      </c>
      <c r="N650" s="12">
        <f t="shared" si="211"/>
        <v>1.001765314</v>
      </c>
      <c r="O650" s="12">
        <f t="shared" ca="1" si="212"/>
        <v>1.0107329469999999</v>
      </c>
      <c r="P650" s="17">
        <f t="shared" si="223"/>
        <v>0</v>
      </c>
      <c r="Q650" s="14">
        <f t="shared" ca="1" si="213"/>
        <v>10.73294699</v>
      </c>
      <c r="R650" s="20">
        <f t="shared" si="214"/>
        <v>0</v>
      </c>
      <c r="S650" s="14">
        <f t="shared" si="215"/>
        <v>0</v>
      </c>
      <c r="T650" s="4" t="str">
        <f t="shared" si="224"/>
        <v>A+J=</v>
      </c>
      <c r="U650" s="29">
        <f t="shared" si="225"/>
        <v>45321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00">
        <f t="shared" si="216"/>
        <v>45163</v>
      </c>
      <c r="B651" s="101">
        <f t="shared" ca="1" si="226"/>
        <v>1011.327673</v>
      </c>
      <c r="C651" s="7">
        <f t="shared" si="217"/>
        <v>1000</v>
      </c>
      <c r="D651" s="81">
        <f t="shared" si="218"/>
        <v>45161</v>
      </c>
      <c r="E651" s="13">
        <f ca="1">IF(D651&lt;$B$1,VLOOKUP(D651,[1]DI!$A$4:$B$15000,2,FALSE),0)</f>
        <v>0.13150000000000001</v>
      </c>
      <c r="F651" s="14">
        <f t="shared" ca="1" si="227"/>
        <v>1.0004903700000001</v>
      </c>
      <c r="G651" s="14">
        <f ca="1">(TRUNC(PRODUCT($F$12:$F650),16))</f>
        <v>1.27100725247032</v>
      </c>
      <c r="H651" s="14">
        <f t="shared" ca="1" si="228"/>
        <v>1.2591129254897699</v>
      </c>
      <c r="I651" s="14">
        <f t="shared" ca="1" si="229"/>
        <v>1.00944659</v>
      </c>
      <c r="J651" s="13">
        <f t="shared" si="219"/>
        <v>2.5000000000000001E-2</v>
      </c>
      <c r="K651" s="29">
        <f t="shared" si="220"/>
        <v>45138</v>
      </c>
      <c r="L651" s="2">
        <f t="shared" si="221"/>
        <v>19</v>
      </c>
      <c r="M651" s="17">
        <f t="shared" si="222"/>
        <v>19</v>
      </c>
      <c r="N651" s="12">
        <f t="shared" si="211"/>
        <v>1.0018634790000001</v>
      </c>
      <c r="O651" s="12">
        <f t="shared" ca="1" si="212"/>
        <v>1.011327673</v>
      </c>
      <c r="P651" s="17">
        <f t="shared" si="223"/>
        <v>0</v>
      </c>
      <c r="Q651" s="14">
        <f t="shared" ca="1" si="213"/>
        <v>11.327673000000001</v>
      </c>
      <c r="R651" s="20">
        <f t="shared" si="214"/>
        <v>0</v>
      </c>
      <c r="S651" s="14">
        <f t="shared" si="215"/>
        <v>0</v>
      </c>
      <c r="T651" s="4" t="str">
        <f t="shared" si="224"/>
        <v>A+J=</v>
      </c>
      <c r="U651" s="29">
        <f t="shared" si="225"/>
        <v>45321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00">
        <f t="shared" si="216"/>
        <v>45166</v>
      </c>
      <c r="B652" s="101">
        <f t="shared" ca="1" si="226"/>
        <v>1011.9227550000001</v>
      </c>
      <c r="C652" s="7">
        <f t="shared" si="217"/>
        <v>1000</v>
      </c>
      <c r="D652" s="81">
        <f t="shared" si="218"/>
        <v>45162</v>
      </c>
      <c r="E652" s="13">
        <f ca="1">IF(D652&lt;$B$1,VLOOKUP(D652,[1]DI!$A$4:$B$15000,2,FALSE),0)</f>
        <v>0.13150000000000001</v>
      </c>
      <c r="F652" s="14">
        <f t="shared" ca="1" si="227"/>
        <v>1.0004903700000001</v>
      </c>
      <c r="G652" s="14">
        <f ca="1">(TRUNC(PRODUCT($F$12:$F651),16))</f>
        <v>1.2716305162967201</v>
      </c>
      <c r="H652" s="14">
        <f t="shared" ca="1" si="228"/>
        <v>1.2591129254897699</v>
      </c>
      <c r="I652" s="14">
        <f t="shared" ca="1" si="229"/>
        <v>1.0099416000000001</v>
      </c>
      <c r="J652" s="13">
        <f t="shared" si="219"/>
        <v>2.5000000000000001E-2</v>
      </c>
      <c r="K652" s="29">
        <f t="shared" si="220"/>
        <v>45138</v>
      </c>
      <c r="L652" s="2">
        <f t="shared" si="221"/>
        <v>20</v>
      </c>
      <c r="M652" s="17">
        <f t="shared" si="222"/>
        <v>20</v>
      </c>
      <c r="N652" s="12">
        <f t="shared" ref="N652:N715" si="230">ROUND((J652+1)^(M652/252),9)</f>
        <v>1.001961653</v>
      </c>
      <c r="O652" s="12">
        <f t="shared" ref="O652:O715" ca="1" si="231">ROUND(I652*N652,9)</f>
        <v>1.0119227550000001</v>
      </c>
      <c r="P652" s="17">
        <f t="shared" si="223"/>
        <v>0</v>
      </c>
      <c r="Q652" s="14">
        <f t="shared" ref="Q652:Q715" ca="1" si="232">TRUNC(((O652-1)*C652),8)</f>
        <v>11.922755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A+J=</v>
      </c>
      <c r="U652" s="29">
        <f t="shared" si="225"/>
        <v>45321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00">
        <f t="shared" ref="A653:A716" si="235">WORKDAY($A652,1,$X$166:$X$544)</f>
        <v>45167</v>
      </c>
      <c r="B653" s="101">
        <f t="shared" ca="1" si="226"/>
        <v>1012.518174</v>
      </c>
      <c r="C653" s="7">
        <f t="shared" ref="C653:C716" si="236">(C652-S652)</f>
        <v>1000</v>
      </c>
      <c r="D653" s="81">
        <f t="shared" ref="D653:D716" si="237">WORKDAY($A653,-2,$X$160:$X$544)</f>
        <v>45163</v>
      </c>
      <c r="E653" s="13">
        <f ca="1">IF(D653&lt;$B$1,VLOOKUP(D653,[1]DI!$A$4:$B$15000,2,FALSE),0)</f>
        <v>0.13150000000000001</v>
      </c>
      <c r="F653" s="14">
        <f t="shared" ca="1" si="227"/>
        <v>1.0004903700000001</v>
      </c>
      <c r="G653" s="14">
        <f ca="1">(TRUNC(PRODUCT($F$12:$F652),16))</f>
        <v>1.27225408575299</v>
      </c>
      <c r="H653" s="14">
        <f t="shared" ca="1" si="228"/>
        <v>1.2591129254897699</v>
      </c>
      <c r="I653" s="14">
        <f t="shared" ca="1" si="229"/>
        <v>1.0104368399999999</v>
      </c>
      <c r="J653" s="13">
        <f t="shared" ref="J653:J716" si="238">J652</f>
        <v>2.5000000000000001E-2</v>
      </c>
      <c r="K653" s="29">
        <f t="shared" ref="K653:K716" si="239">IF(P652&gt;0,VLOOKUP(P652,X$12:AH$150,2),K652)</f>
        <v>45138</v>
      </c>
      <c r="L653" s="2">
        <f t="shared" ref="L653:L716" si="240">IF(A653&gt;K653,IF(NETWORKDAYS(K653,A653,$X$160:$X$544)-1=0,1,NETWORKDAYS(K653,A653,$X$160:$X$544)-1),0)</f>
        <v>21</v>
      </c>
      <c r="M653" s="17">
        <f t="shared" ref="M653:M716" si="241">IF(AND(L653=1,L652=1),1,IF(L653&gt;0,IF(L653=L652,L653+1,L653),0))</f>
        <v>21</v>
      </c>
      <c r="N653" s="12">
        <f t="shared" si="230"/>
        <v>1.0020598359999999</v>
      </c>
      <c r="O653" s="12">
        <f t="shared" ca="1" si="231"/>
        <v>1.012518174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12.518174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A+J=</v>
      </c>
      <c r="U653" s="29">
        <f t="shared" ref="U653:U716" si="244">IF(P652&gt;0,VLOOKUP(P652,X$12:AH$150,11),U652)</f>
        <v>45321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00">
        <f t="shared" si="235"/>
        <v>45168</v>
      </c>
      <c r="B654" s="101">
        <f t="shared" ref="B654:B717" ca="1" si="245">IF(D654&lt;=TODAY(),C654+Q654,IF(AND(D654&gt;TODAY(),A654&lt;=$B$1),IF(VLOOKUP(TODAY(),$A$10:$E$5000,4,FALSE)=0,"n.d",C654+Q654),"n.d"))</f>
        <v>1013.113951</v>
      </c>
      <c r="C654" s="7">
        <f t="shared" si="236"/>
        <v>1000</v>
      </c>
      <c r="D654" s="81">
        <f t="shared" si="237"/>
        <v>45166</v>
      </c>
      <c r="E654" s="13">
        <f ca="1">IF(D654&lt;$B$1,VLOOKUP(D654,[1]DI!$A$4:$B$15000,2,FALSE),0)</f>
        <v>0.13150000000000001</v>
      </c>
      <c r="F654" s="14">
        <f t="shared" ref="F654:F717" ca="1" si="246">ROUND(((1+E654)^(1/252)),8)</f>
        <v>1.0004903700000001</v>
      </c>
      <c r="G654" s="14">
        <f ca="1">(TRUNC(PRODUCT($F$12:$F653),16))</f>
        <v>1.27287796098902</v>
      </c>
      <c r="H654" s="14">
        <f t="shared" ref="H654:H717" ca="1" si="247">IF(P653&gt;0,G653,H653)</f>
        <v>1.2591129254897699</v>
      </c>
      <c r="I654" s="14">
        <f t="shared" ref="I654:I717" ca="1" si="248">ROUND(G654/H654,8)</f>
        <v>1.0109323299999999</v>
      </c>
      <c r="J654" s="13">
        <f t="shared" si="238"/>
        <v>2.5000000000000001E-2</v>
      </c>
      <c r="K654" s="29">
        <f t="shared" si="239"/>
        <v>45138</v>
      </c>
      <c r="L654" s="2">
        <f t="shared" si="240"/>
        <v>22</v>
      </c>
      <c r="M654" s="17">
        <f t="shared" si="241"/>
        <v>22</v>
      </c>
      <c r="N654" s="12">
        <f t="shared" si="230"/>
        <v>1.0021580290000001</v>
      </c>
      <c r="O654" s="12">
        <f t="shared" ca="1" si="231"/>
        <v>1.013113951</v>
      </c>
      <c r="P654" s="17">
        <f t="shared" si="242"/>
        <v>0</v>
      </c>
      <c r="Q654" s="14">
        <f t="shared" ca="1" si="232"/>
        <v>13.113951</v>
      </c>
      <c r="R654" s="20">
        <f t="shared" si="233"/>
        <v>0</v>
      </c>
      <c r="S654" s="14">
        <f t="shared" si="234"/>
        <v>0</v>
      </c>
      <c r="T654" s="4" t="str">
        <f t="shared" si="243"/>
        <v>A+J=</v>
      </c>
      <c r="U654" s="29">
        <f t="shared" si="244"/>
        <v>45321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00">
        <f t="shared" si="235"/>
        <v>45169</v>
      </c>
      <c r="B655" s="101">
        <f t="shared" ca="1" si="245"/>
        <v>1013.710076</v>
      </c>
      <c r="C655" s="7">
        <f t="shared" si="236"/>
        <v>1000</v>
      </c>
      <c r="D655" s="81">
        <f t="shared" si="237"/>
        <v>45167</v>
      </c>
      <c r="E655" s="13">
        <f ca="1">IF(D655&lt;$B$1,VLOOKUP(D655,[1]DI!$A$4:$B$15000,2,FALSE),0)</f>
        <v>0.13150000000000001</v>
      </c>
      <c r="F655" s="14">
        <f t="shared" ca="1" si="246"/>
        <v>1.0004903700000001</v>
      </c>
      <c r="G655" s="14">
        <f ca="1">(TRUNC(PRODUCT($F$12:$F654),16))</f>
        <v>1.2735021421547501</v>
      </c>
      <c r="H655" s="14">
        <f t="shared" ca="1" si="247"/>
        <v>1.2591129254897699</v>
      </c>
      <c r="I655" s="14">
        <f t="shared" ca="1" si="248"/>
        <v>1.0114280600000001</v>
      </c>
      <c r="J655" s="13">
        <f t="shared" si="238"/>
        <v>2.5000000000000001E-2</v>
      </c>
      <c r="K655" s="29">
        <f t="shared" si="239"/>
        <v>45138</v>
      </c>
      <c r="L655" s="2">
        <f t="shared" si="240"/>
        <v>23</v>
      </c>
      <c r="M655" s="17">
        <f t="shared" si="241"/>
        <v>23</v>
      </c>
      <c r="N655" s="12">
        <f t="shared" si="230"/>
        <v>1.0022562319999999</v>
      </c>
      <c r="O655" s="12">
        <f t="shared" ca="1" si="231"/>
        <v>1.013710076</v>
      </c>
      <c r="P655" s="17">
        <f t="shared" si="242"/>
        <v>0</v>
      </c>
      <c r="Q655" s="14">
        <f t="shared" ca="1" si="232"/>
        <v>13.710076000000001</v>
      </c>
      <c r="R655" s="20">
        <f t="shared" si="233"/>
        <v>0</v>
      </c>
      <c r="S655" s="14">
        <f t="shared" si="234"/>
        <v>0</v>
      </c>
      <c r="T655" s="4" t="str">
        <f t="shared" si="243"/>
        <v>A+J=</v>
      </c>
      <c r="U655" s="29">
        <f t="shared" si="244"/>
        <v>45321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00">
        <f t="shared" si="235"/>
        <v>45170</v>
      </c>
      <c r="B656" s="101">
        <f t="shared" ca="1" si="245"/>
        <v>1014.306549</v>
      </c>
      <c r="C656" s="7">
        <f t="shared" si="236"/>
        <v>1000</v>
      </c>
      <c r="D656" s="81">
        <f t="shared" si="237"/>
        <v>45168</v>
      </c>
      <c r="E656" s="13">
        <f ca="1">IF(D656&lt;$B$1,VLOOKUP(D656,[1]DI!$A$4:$B$15000,2,FALSE),0)</f>
        <v>0.13150000000000001</v>
      </c>
      <c r="F656" s="14">
        <f t="shared" ca="1" si="246"/>
        <v>1.0004903700000001</v>
      </c>
      <c r="G656" s="14">
        <f ca="1">(TRUNC(PRODUCT($F$12:$F655),16))</f>
        <v>1.2741266294002001</v>
      </c>
      <c r="H656" s="14">
        <f t="shared" ca="1" si="247"/>
        <v>1.2591129254897699</v>
      </c>
      <c r="I656" s="14">
        <f t="shared" ca="1" si="248"/>
        <v>1.0119240300000001</v>
      </c>
      <c r="J656" s="13">
        <f t="shared" si="238"/>
        <v>2.5000000000000001E-2</v>
      </c>
      <c r="K656" s="29">
        <f t="shared" si="239"/>
        <v>45138</v>
      </c>
      <c r="L656" s="2">
        <f t="shared" si="240"/>
        <v>24</v>
      </c>
      <c r="M656" s="17">
        <f t="shared" si="241"/>
        <v>24</v>
      </c>
      <c r="N656" s="12">
        <f t="shared" si="230"/>
        <v>1.0023544449999999</v>
      </c>
      <c r="O656" s="12">
        <f t="shared" ca="1" si="231"/>
        <v>1.0143065490000001</v>
      </c>
      <c r="P656" s="17">
        <f t="shared" si="242"/>
        <v>0</v>
      </c>
      <c r="Q656" s="14">
        <f t="shared" ca="1" si="232"/>
        <v>14.306549</v>
      </c>
      <c r="R656" s="20">
        <f t="shared" si="233"/>
        <v>0</v>
      </c>
      <c r="S656" s="14">
        <f t="shared" si="234"/>
        <v>0</v>
      </c>
      <c r="T656" s="4" t="str">
        <f t="shared" si="243"/>
        <v>A+J=</v>
      </c>
      <c r="U656" s="29">
        <f t="shared" si="244"/>
        <v>45321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00">
        <f t="shared" si="235"/>
        <v>45173</v>
      </c>
      <c r="B657" s="101">
        <f t="shared" ca="1" si="245"/>
        <v>1014.90338</v>
      </c>
      <c r="C657" s="7">
        <f t="shared" si="236"/>
        <v>1000</v>
      </c>
      <c r="D657" s="81">
        <f t="shared" si="237"/>
        <v>45169</v>
      </c>
      <c r="E657" s="13">
        <f ca="1">IF(D657&lt;$B$1,VLOOKUP(D657,[1]DI!$A$4:$B$15000,2,FALSE),0)</f>
        <v>0.13150000000000001</v>
      </c>
      <c r="F657" s="14">
        <f t="shared" ca="1" si="246"/>
        <v>1.0004903700000001</v>
      </c>
      <c r="G657" s="14">
        <f ca="1">(TRUNC(PRODUCT($F$12:$F656),16))</f>
        <v>1.2747514228754599</v>
      </c>
      <c r="H657" s="14">
        <f t="shared" ca="1" si="247"/>
        <v>1.2591129254897699</v>
      </c>
      <c r="I657" s="14">
        <f t="shared" ca="1" si="248"/>
        <v>1.0124202499999999</v>
      </c>
      <c r="J657" s="13">
        <f t="shared" si="238"/>
        <v>2.5000000000000001E-2</v>
      </c>
      <c r="K657" s="29">
        <f t="shared" si="239"/>
        <v>45138</v>
      </c>
      <c r="L657" s="2">
        <f t="shared" si="240"/>
        <v>25</v>
      </c>
      <c r="M657" s="17">
        <f t="shared" si="241"/>
        <v>25</v>
      </c>
      <c r="N657" s="12">
        <f t="shared" si="230"/>
        <v>1.002452667</v>
      </c>
      <c r="O657" s="12">
        <f t="shared" ca="1" si="231"/>
        <v>1.01490338</v>
      </c>
      <c r="P657" s="17">
        <f t="shared" si="242"/>
        <v>0</v>
      </c>
      <c r="Q657" s="14">
        <f t="shared" ca="1" si="232"/>
        <v>14.90338</v>
      </c>
      <c r="R657" s="20">
        <f t="shared" si="233"/>
        <v>0</v>
      </c>
      <c r="S657" s="14">
        <f t="shared" si="234"/>
        <v>0</v>
      </c>
      <c r="T657" s="4" t="str">
        <f t="shared" si="243"/>
        <v>A+J=</v>
      </c>
      <c r="U657" s="29">
        <f t="shared" si="244"/>
        <v>45321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00">
        <f t="shared" si="235"/>
        <v>45174</v>
      </c>
      <c r="B658" s="101">
        <f t="shared" ca="1" si="245"/>
        <v>1015.500558</v>
      </c>
      <c r="C658" s="7">
        <f t="shared" si="236"/>
        <v>1000</v>
      </c>
      <c r="D658" s="81">
        <f t="shared" si="237"/>
        <v>45170</v>
      </c>
      <c r="E658" s="13">
        <f ca="1">IF(D658&lt;$B$1,VLOOKUP(D658,[1]DI!$A$4:$B$15000,2,FALSE),0)</f>
        <v>0.13150000000000001</v>
      </c>
      <c r="F658" s="14">
        <f t="shared" ca="1" si="246"/>
        <v>1.0004903700000001</v>
      </c>
      <c r="G658" s="14">
        <f ca="1">(TRUNC(PRODUCT($F$12:$F657),16))</f>
        <v>1.2753765227306999</v>
      </c>
      <c r="H658" s="14">
        <f t="shared" ca="1" si="247"/>
        <v>1.2591129254897699</v>
      </c>
      <c r="I658" s="14">
        <f t="shared" ca="1" si="248"/>
        <v>1.0129167100000001</v>
      </c>
      <c r="J658" s="13">
        <f t="shared" si="238"/>
        <v>2.5000000000000001E-2</v>
      </c>
      <c r="K658" s="29">
        <f t="shared" si="239"/>
        <v>45138</v>
      </c>
      <c r="L658" s="2">
        <f t="shared" si="240"/>
        <v>26</v>
      </c>
      <c r="M658" s="17">
        <f t="shared" si="241"/>
        <v>26</v>
      </c>
      <c r="N658" s="12">
        <f t="shared" si="230"/>
        <v>1.0025508990000001</v>
      </c>
      <c r="O658" s="12">
        <f t="shared" ca="1" si="231"/>
        <v>1.0155005580000001</v>
      </c>
      <c r="P658" s="17">
        <f t="shared" si="242"/>
        <v>0</v>
      </c>
      <c r="Q658" s="14">
        <f t="shared" ca="1" si="232"/>
        <v>15.500558</v>
      </c>
      <c r="R658" s="20">
        <f t="shared" si="233"/>
        <v>0</v>
      </c>
      <c r="S658" s="14">
        <f t="shared" si="234"/>
        <v>0</v>
      </c>
      <c r="T658" s="4" t="str">
        <f t="shared" si="243"/>
        <v>A+J=</v>
      </c>
      <c r="U658" s="29">
        <f t="shared" si="244"/>
        <v>45321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00">
        <f t="shared" si="235"/>
        <v>45175</v>
      </c>
      <c r="B659" s="101">
        <f t="shared" ca="1" si="245"/>
        <v>1016.098084</v>
      </c>
      <c r="C659" s="7">
        <f t="shared" si="236"/>
        <v>1000</v>
      </c>
      <c r="D659" s="81">
        <f t="shared" si="237"/>
        <v>45173</v>
      </c>
      <c r="E659" s="13">
        <f ca="1">IF(D659&lt;$B$1,VLOOKUP(D659,[1]DI!$A$4:$B$15000,2,FALSE),0)</f>
        <v>0.13150000000000001</v>
      </c>
      <c r="F659" s="14">
        <f t="shared" ca="1" si="246"/>
        <v>1.0004903700000001</v>
      </c>
      <c r="G659" s="14">
        <f ca="1">(TRUNC(PRODUCT($F$12:$F658),16))</f>
        <v>1.27600192911615</v>
      </c>
      <c r="H659" s="14">
        <f t="shared" ca="1" si="247"/>
        <v>1.2591129254897699</v>
      </c>
      <c r="I659" s="14">
        <f t="shared" ca="1" si="248"/>
        <v>1.0134134100000001</v>
      </c>
      <c r="J659" s="13">
        <f t="shared" si="238"/>
        <v>2.5000000000000001E-2</v>
      </c>
      <c r="K659" s="29">
        <f t="shared" si="239"/>
        <v>45138</v>
      </c>
      <c r="L659" s="2">
        <f t="shared" si="240"/>
        <v>27</v>
      </c>
      <c r="M659" s="17">
        <f t="shared" si="241"/>
        <v>27</v>
      </c>
      <c r="N659" s="12">
        <f t="shared" si="230"/>
        <v>1.0026491399999999</v>
      </c>
      <c r="O659" s="12">
        <f t="shared" ca="1" si="231"/>
        <v>1.016098084</v>
      </c>
      <c r="P659" s="17">
        <f t="shared" si="242"/>
        <v>0</v>
      </c>
      <c r="Q659" s="14">
        <f t="shared" ca="1" si="232"/>
        <v>16.098084</v>
      </c>
      <c r="R659" s="20">
        <f t="shared" si="233"/>
        <v>0</v>
      </c>
      <c r="S659" s="14">
        <f t="shared" si="234"/>
        <v>0</v>
      </c>
      <c r="T659" s="4" t="str">
        <f t="shared" si="243"/>
        <v>A+J=</v>
      </c>
      <c r="U659" s="29">
        <f t="shared" si="244"/>
        <v>45321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00">
        <f t="shared" si="235"/>
        <v>45177</v>
      </c>
      <c r="B660" s="101">
        <f t="shared" ca="1" si="245"/>
        <v>1016.695968</v>
      </c>
      <c r="C660" s="7">
        <f t="shared" si="236"/>
        <v>1000</v>
      </c>
      <c r="D660" s="81">
        <f t="shared" si="237"/>
        <v>45174</v>
      </c>
      <c r="E660" s="13">
        <f ca="1">IF(D660&lt;$B$1,VLOOKUP(D660,[1]DI!$A$4:$B$15000,2,FALSE),0)</f>
        <v>0.13150000000000001</v>
      </c>
      <c r="F660" s="14">
        <f t="shared" ca="1" si="246"/>
        <v>1.0004903700000001</v>
      </c>
      <c r="G660" s="14">
        <f ca="1">(TRUNC(PRODUCT($F$12:$F659),16))</f>
        <v>1.2766276421821301</v>
      </c>
      <c r="H660" s="14">
        <f t="shared" ca="1" si="247"/>
        <v>1.2591129254897699</v>
      </c>
      <c r="I660" s="14">
        <f t="shared" ca="1" si="248"/>
        <v>1.0139103599999999</v>
      </c>
      <c r="J660" s="13">
        <f t="shared" si="238"/>
        <v>2.5000000000000001E-2</v>
      </c>
      <c r="K660" s="29">
        <f t="shared" si="239"/>
        <v>45138</v>
      </c>
      <c r="L660" s="2">
        <f t="shared" si="240"/>
        <v>28</v>
      </c>
      <c r="M660" s="17">
        <f t="shared" si="241"/>
        <v>28</v>
      </c>
      <c r="N660" s="12">
        <f t="shared" si="230"/>
        <v>1.002747391</v>
      </c>
      <c r="O660" s="12">
        <f t="shared" ca="1" si="231"/>
        <v>1.0166959680000001</v>
      </c>
      <c r="P660" s="17">
        <f t="shared" si="242"/>
        <v>0</v>
      </c>
      <c r="Q660" s="14">
        <f t="shared" ca="1" si="232"/>
        <v>16.695968000000001</v>
      </c>
      <c r="R660" s="20">
        <f t="shared" si="233"/>
        <v>0</v>
      </c>
      <c r="S660" s="14">
        <f t="shared" si="234"/>
        <v>0</v>
      </c>
      <c r="T660" s="4" t="str">
        <f t="shared" si="243"/>
        <v>A+J=</v>
      </c>
      <c r="U660" s="29">
        <f t="shared" si="244"/>
        <v>45321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00">
        <f t="shared" si="235"/>
        <v>45180</v>
      </c>
      <c r="B661" s="101">
        <f t="shared" ca="1" si="245"/>
        <v>1017.2942</v>
      </c>
      <c r="C661" s="7">
        <f t="shared" si="236"/>
        <v>1000</v>
      </c>
      <c r="D661" s="81">
        <f t="shared" si="237"/>
        <v>45175</v>
      </c>
      <c r="E661" s="13">
        <f ca="1">IF(D661&lt;$B$1,VLOOKUP(D661,[1]DI!$A$4:$B$15000,2,FALSE),0)</f>
        <v>0.13150000000000001</v>
      </c>
      <c r="F661" s="14">
        <f t="shared" ca="1" si="246"/>
        <v>1.0004903700000001</v>
      </c>
      <c r="G661" s="14">
        <f ca="1">(TRUNC(PRODUCT($F$12:$F660),16))</f>
        <v>1.27725366207903</v>
      </c>
      <c r="H661" s="14">
        <f t="shared" ca="1" si="247"/>
        <v>1.2591129254897699</v>
      </c>
      <c r="I661" s="14">
        <f t="shared" ca="1" si="248"/>
        <v>1.01440755</v>
      </c>
      <c r="J661" s="13">
        <f t="shared" si="238"/>
        <v>2.5000000000000001E-2</v>
      </c>
      <c r="K661" s="29">
        <f t="shared" si="239"/>
        <v>45138</v>
      </c>
      <c r="L661" s="2">
        <f t="shared" si="240"/>
        <v>29</v>
      </c>
      <c r="M661" s="17">
        <f t="shared" si="241"/>
        <v>29</v>
      </c>
      <c r="N661" s="12">
        <f t="shared" si="230"/>
        <v>1.0028456509999999</v>
      </c>
      <c r="O661" s="12">
        <f t="shared" ca="1" si="231"/>
        <v>1.0172942</v>
      </c>
      <c r="P661" s="17">
        <f t="shared" si="242"/>
        <v>0</v>
      </c>
      <c r="Q661" s="14">
        <f t="shared" ca="1" si="232"/>
        <v>17.2942</v>
      </c>
      <c r="R661" s="20">
        <f t="shared" si="233"/>
        <v>0</v>
      </c>
      <c r="S661" s="14">
        <f t="shared" si="234"/>
        <v>0</v>
      </c>
      <c r="T661" s="4" t="str">
        <f t="shared" si="243"/>
        <v>A+J=</v>
      </c>
      <c r="U661" s="29">
        <f t="shared" si="244"/>
        <v>45321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00">
        <f t="shared" si="235"/>
        <v>45181</v>
      </c>
      <c r="B662" s="101">
        <f t="shared" ca="1" si="245"/>
        <v>1017.892791</v>
      </c>
      <c r="C662" s="7">
        <f t="shared" si="236"/>
        <v>1000</v>
      </c>
      <c r="D662" s="81">
        <f t="shared" si="237"/>
        <v>45177</v>
      </c>
      <c r="E662" s="13">
        <f ca="1">IF(D662&lt;$B$1,VLOOKUP(D662,[1]DI!$A$4:$B$15000,2,FALSE),0)</f>
        <v>0.13150000000000001</v>
      </c>
      <c r="F662" s="14">
        <f t="shared" ca="1" si="246"/>
        <v>1.0004903700000001</v>
      </c>
      <c r="G662" s="14">
        <f ca="1">(TRUNC(PRODUCT($F$12:$F661),16))</f>
        <v>1.2778799889573</v>
      </c>
      <c r="H662" s="14">
        <f t="shared" ca="1" si="247"/>
        <v>1.2591129254897699</v>
      </c>
      <c r="I662" s="14">
        <f t="shared" ca="1" si="248"/>
        <v>1.01490499</v>
      </c>
      <c r="J662" s="13">
        <f t="shared" si="238"/>
        <v>2.5000000000000001E-2</v>
      </c>
      <c r="K662" s="29">
        <f t="shared" si="239"/>
        <v>45138</v>
      </c>
      <c r="L662" s="2">
        <f t="shared" si="240"/>
        <v>30</v>
      </c>
      <c r="M662" s="17">
        <f t="shared" si="241"/>
        <v>30</v>
      </c>
      <c r="N662" s="12">
        <f t="shared" si="230"/>
        <v>1.002943922</v>
      </c>
      <c r="O662" s="12">
        <f t="shared" ca="1" si="231"/>
        <v>1.017892791</v>
      </c>
      <c r="P662" s="17">
        <f t="shared" si="242"/>
        <v>0</v>
      </c>
      <c r="Q662" s="14">
        <f t="shared" ca="1" si="232"/>
        <v>17.892790999999999</v>
      </c>
      <c r="R662" s="20">
        <f t="shared" si="233"/>
        <v>0</v>
      </c>
      <c r="S662" s="14">
        <f t="shared" si="234"/>
        <v>0</v>
      </c>
      <c r="T662" s="4" t="str">
        <f t="shared" si="243"/>
        <v>A+J=</v>
      </c>
      <c r="U662" s="29">
        <f t="shared" si="244"/>
        <v>45321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00">
        <f t="shared" si="235"/>
        <v>45182</v>
      </c>
      <c r="B663" s="101">
        <f t="shared" ca="1" si="245"/>
        <v>1018.491729</v>
      </c>
      <c r="C663" s="7">
        <f t="shared" si="236"/>
        <v>1000</v>
      </c>
      <c r="D663" s="81">
        <f t="shared" si="237"/>
        <v>45180</v>
      </c>
      <c r="E663" s="13">
        <f ca="1">IF(D663&lt;$B$1,VLOOKUP(D663,[1]DI!$A$4:$B$15000,2,FALSE),0)</f>
        <v>0.13150000000000001</v>
      </c>
      <c r="F663" s="14">
        <f t="shared" ca="1" si="246"/>
        <v>1.0004903700000001</v>
      </c>
      <c r="G663" s="14">
        <f ca="1">(TRUNC(PRODUCT($F$12:$F662),16))</f>
        <v>1.27850662296749</v>
      </c>
      <c r="H663" s="14">
        <f t="shared" ca="1" si="247"/>
        <v>1.2591129254897699</v>
      </c>
      <c r="I663" s="14">
        <f t="shared" ca="1" si="248"/>
        <v>1.0154026700000001</v>
      </c>
      <c r="J663" s="13">
        <f t="shared" si="238"/>
        <v>2.5000000000000001E-2</v>
      </c>
      <c r="K663" s="29">
        <f t="shared" si="239"/>
        <v>45138</v>
      </c>
      <c r="L663" s="2">
        <f t="shared" si="240"/>
        <v>31</v>
      </c>
      <c r="M663" s="17">
        <f t="shared" si="241"/>
        <v>31</v>
      </c>
      <c r="N663" s="12">
        <f t="shared" si="230"/>
        <v>1.003042201</v>
      </c>
      <c r="O663" s="12">
        <f t="shared" ca="1" si="231"/>
        <v>1.018491729</v>
      </c>
      <c r="P663" s="17">
        <f t="shared" si="242"/>
        <v>0</v>
      </c>
      <c r="Q663" s="14">
        <f t="shared" ca="1" si="232"/>
        <v>18.491728999999999</v>
      </c>
      <c r="R663" s="20">
        <f t="shared" si="233"/>
        <v>0</v>
      </c>
      <c r="S663" s="14">
        <f t="shared" si="234"/>
        <v>0</v>
      </c>
      <c r="T663" s="4" t="str">
        <f t="shared" si="243"/>
        <v>A+J=</v>
      </c>
      <c r="U663" s="29">
        <f t="shared" si="244"/>
        <v>45321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00">
        <f t="shared" si="235"/>
        <v>45183</v>
      </c>
      <c r="B664" s="101">
        <f t="shared" ca="1" si="245"/>
        <v>1019.091017</v>
      </c>
      <c r="C664" s="7">
        <f t="shared" si="236"/>
        <v>1000</v>
      </c>
      <c r="D664" s="81">
        <f t="shared" si="237"/>
        <v>45181</v>
      </c>
      <c r="E664" s="13">
        <f ca="1">IF(D664&lt;$B$1,VLOOKUP(D664,[1]DI!$A$4:$B$15000,2,FALSE),0)</f>
        <v>0.13150000000000001</v>
      </c>
      <c r="F664" s="14">
        <f t="shared" ca="1" si="246"/>
        <v>1.0004903700000001</v>
      </c>
      <c r="G664" s="14">
        <f ca="1">(TRUNC(PRODUCT($F$12:$F663),16))</f>
        <v>1.27913356426019</v>
      </c>
      <c r="H664" s="14">
        <f t="shared" ca="1" si="247"/>
        <v>1.2591129254897699</v>
      </c>
      <c r="I664" s="14">
        <f t="shared" ca="1" si="248"/>
        <v>1.01590059</v>
      </c>
      <c r="J664" s="13">
        <f t="shared" si="238"/>
        <v>2.5000000000000001E-2</v>
      </c>
      <c r="K664" s="29">
        <f t="shared" si="239"/>
        <v>45138</v>
      </c>
      <c r="L664" s="2">
        <f t="shared" si="240"/>
        <v>32</v>
      </c>
      <c r="M664" s="17">
        <f t="shared" si="241"/>
        <v>32</v>
      </c>
      <c r="N664" s="12">
        <f t="shared" si="230"/>
        <v>1.0031404909999999</v>
      </c>
      <c r="O664" s="12">
        <f t="shared" ca="1" si="231"/>
        <v>1.019091017</v>
      </c>
      <c r="P664" s="17">
        <f t="shared" si="242"/>
        <v>0</v>
      </c>
      <c r="Q664" s="14">
        <f t="shared" ca="1" si="232"/>
        <v>19.091017000000001</v>
      </c>
      <c r="R664" s="20">
        <f t="shared" si="233"/>
        <v>0</v>
      </c>
      <c r="S664" s="14">
        <f t="shared" si="234"/>
        <v>0</v>
      </c>
      <c r="T664" s="4" t="str">
        <f t="shared" si="243"/>
        <v>A+J=</v>
      </c>
      <c r="U664" s="29">
        <f t="shared" si="244"/>
        <v>45321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00">
        <f t="shared" si="235"/>
        <v>45184</v>
      </c>
      <c r="B665" s="101">
        <f t="shared" ca="1" si="245"/>
        <v>1019.69066199</v>
      </c>
      <c r="C665" s="7">
        <f t="shared" si="236"/>
        <v>1000</v>
      </c>
      <c r="D665" s="81">
        <f t="shared" si="237"/>
        <v>45182</v>
      </c>
      <c r="E665" s="13">
        <f ca="1">IF(D665&lt;$B$1,VLOOKUP(D665,[1]DI!$A$4:$B$15000,2,FALSE),0)</f>
        <v>0.13150000000000001</v>
      </c>
      <c r="F665" s="14">
        <f t="shared" ca="1" si="246"/>
        <v>1.0004903700000001</v>
      </c>
      <c r="G665" s="14">
        <f ca="1">(TRUNC(PRODUCT($F$12:$F664),16))</f>
        <v>1.2797608129861</v>
      </c>
      <c r="H665" s="14">
        <f t="shared" ca="1" si="247"/>
        <v>1.2591129254897699</v>
      </c>
      <c r="I665" s="14">
        <f t="shared" ca="1" si="248"/>
        <v>1.01639876</v>
      </c>
      <c r="J665" s="13">
        <f t="shared" si="238"/>
        <v>2.5000000000000001E-2</v>
      </c>
      <c r="K665" s="29">
        <f t="shared" si="239"/>
        <v>45138</v>
      </c>
      <c r="L665" s="2">
        <f t="shared" si="240"/>
        <v>33</v>
      </c>
      <c r="M665" s="17">
        <f t="shared" si="241"/>
        <v>33</v>
      </c>
      <c r="N665" s="12">
        <f t="shared" si="230"/>
        <v>1.0032387899999999</v>
      </c>
      <c r="O665" s="12">
        <f t="shared" ca="1" si="231"/>
        <v>1.0196906619999999</v>
      </c>
      <c r="P665" s="17">
        <f t="shared" si="242"/>
        <v>0</v>
      </c>
      <c r="Q665" s="14">
        <f t="shared" ca="1" si="232"/>
        <v>19.690661989999999</v>
      </c>
      <c r="R665" s="20">
        <f t="shared" si="233"/>
        <v>0</v>
      </c>
      <c r="S665" s="14">
        <f t="shared" si="234"/>
        <v>0</v>
      </c>
      <c r="T665" s="4" t="str">
        <f t="shared" si="243"/>
        <v>A+J=</v>
      </c>
      <c r="U665" s="29">
        <f t="shared" si="244"/>
        <v>45321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00">
        <f t="shared" si="235"/>
        <v>45187</v>
      </c>
      <c r="B666" s="101">
        <f t="shared" ca="1" si="245"/>
        <v>1020.290657</v>
      </c>
      <c r="C666" s="7">
        <f t="shared" si="236"/>
        <v>1000</v>
      </c>
      <c r="D666" s="81">
        <f t="shared" si="237"/>
        <v>45183</v>
      </c>
      <c r="E666" s="13">
        <f ca="1">IF(D666&lt;$B$1,VLOOKUP(D666,[1]DI!$A$4:$B$15000,2,FALSE),0)</f>
        <v>0.13150000000000001</v>
      </c>
      <c r="F666" s="14">
        <f t="shared" ca="1" si="246"/>
        <v>1.0004903700000001</v>
      </c>
      <c r="G666" s="14">
        <f ca="1">(TRUNC(PRODUCT($F$12:$F665),16))</f>
        <v>1.2803883692959599</v>
      </c>
      <c r="H666" s="14">
        <f t="shared" ca="1" si="247"/>
        <v>1.2591129254897699</v>
      </c>
      <c r="I666" s="14">
        <f t="shared" ca="1" si="248"/>
        <v>1.01689717</v>
      </c>
      <c r="J666" s="13">
        <f t="shared" si="238"/>
        <v>2.5000000000000001E-2</v>
      </c>
      <c r="K666" s="29">
        <f t="shared" si="239"/>
        <v>45138</v>
      </c>
      <c r="L666" s="2">
        <f t="shared" si="240"/>
        <v>34</v>
      </c>
      <c r="M666" s="17">
        <f t="shared" si="241"/>
        <v>34</v>
      </c>
      <c r="N666" s="12">
        <f t="shared" si="230"/>
        <v>1.0033370989999999</v>
      </c>
      <c r="O666" s="12">
        <f t="shared" ca="1" si="231"/>
        <v>1.0202906570000001</v>
      </c>
      <c r="P666" s="17">
        <f t="shared" si="242"/>
        <v>0</v>
      </c>
      <c r="Q666" s="14">
        <f t="shared" ca="1" si="232"/>
        <v>20.290656999999999</v>
      </c>
      <c r="R666" s="20">
        <f t="shared" si="233"/>
        <v>0</v>
      </c>
      <c r="S666" s="14">
        <f t="shared" si="234"/>
        <v>0</v>
      </c>
      <c r="T666" s="4" t="str">
        <f t="shared" si="243"/>
        <v>A+J=</v>
      </c>
      <c r="U666" s="29">
        <f t="shared" si="244"/>
        <v>45321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00">
        <f t="shared" si="235"/>
        <v>45188</v>
      </c>
      <c r="B667" s="101">
        <f t="shared" ca="1" si="245"/>
        <v>1020.89099899</v>
      </c>
      <c r="C667" s="7">
        <f t="shared" si="236"/>
        <v>1000</v>
      </c>
      <c r="D667" s="81">
        <f t="shared" si="237"/>
        <v>45184</v>
      </c>
      <c r="E667" s="13">
        <f ca="1">IF(D667&lt;$B$1,VLOOKUP(D667,[1]DI!$A$4:$B$15000,2,FALSE),0)</f>
        <v>0.13150000000000001</v>
      </c>
      <c r="F667" s="14">
        <f t="shared" ca="1" si="246"/>
        <v>1.0004903700000001</v>
      </c>
      <c r="G667" s="14">
        <f ca="1">(TRUNC(PRODUCT($F$12:$F666),16))</f>
        <v>1.2810162333406101</v>
      </c>
      <c r="H667" s="14">
        <f t="shared" ca="1" si="247"/>
        <v>1.2591129254897699</v>
      </c>
      <c r="I667" s="14">
        <f t="shared" ca="1" si="248"/>
        <v>1.01739582</v>
      </c>
      <c r="J667" s="13">
        <f t="shared" si="238"/>
        <v>2.5000000000000001E-2</v>
      </c>
      <c r="K667" s="29">
        <f t="shared" si="239"/>
        <v>45138</v>
      </c>
      <c r="L667" s="2">
        <f t="shared" si="240"/>
        <v>35</v>
      </c>
      <c r="M667" s="17">
        <f t="shared" si="241"/>
        <v>35</v>
      </c>
      <c r="N667" s="12">
        <f t="shared" si="230"/>
        <v>1.0034354169999999</v>
      </c>
      <c r="O667" s="12">
        <f t="shared" ca="1" si="231"/>
        <v>1.0208909989999999</v>
      </c>
      <c r="P667" s="17">
        <f t="shared" si="242"/>
        <v>0</v>
      </c>
      <c r="Q667" s="14">
        <f t="shared" ca="1" si="232"/>
        <v>20.89099899</v>
      </c>
      <c r="R667" s="20">
        <f t="shared" si="233"/>
        <v>0</v>
      </c>
      <c r="S667" s="14">
        <f t="shared" si="234"/>
        <v>0</v>
      </c>
      <c r="T667" s="4" t="str">
        <f t="shared" si="243"/>
        <v>A+J=</v>
      </c>
      <c r="U667" s="29">
        <f t="shared" si="244"/>
        <v>45321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00">
        <f t="shared" si="235"/>
        <v>45189</v>
      </c>
      <c r="B668" s="101">
        <f t="shared" ca="1" si="245"/>
        <v>1021.49171</v>
      </c>
      <c r="C668" s="7">
        <f t="shared" si="236"/>
        <v>1000</v>
      </c>
      <c r="D668" s="81">
        <f t="shared" si="237"/>
        <v>45187</v>
      </c>
      <c r="E668" s="13">
        <f ca="1">IF(D668&lt;$B$1,VLOOKUP(D668,[1]DI!$A$4:$B$15000,2,FALSE),0)</f>
        <v>0.13150000000000001</v>
      </c>
      <c r="F668" s="14">
        <f t="shared" ca="1" si="246"/>
        <v>1.0004903700000001</v>
      </c>
      <c r="G668" s="14">
        <f ca="1">(TRUNC(PRODUCT($F$12:$F667),16))</f>
        <v>1.2816444052709599</v>
      </c>
      <c r="H668" s="14">
        <f t="shared" ca="1" si="247"/>
        <v>1.2591129254897699</v>
      </c>
      <c r="I668" s="14">
        <f t="shared" ca="1" si="248"/>
        <v>1.0178947300000001</v>
      </c>
      <c r="J668" s="13">
        <f t="shared" si="238"/>
        <v>2.5000000000000001E-2</v>
      </c>
      <c r="K668" s="29">
        <f t="shared" si="239"/>
        <v>45138</v>
      </c>
      <c r="L668" s="2">
        <f t="shared" si="240"/>
        <v>36</v>
      </c>
      <c r="M668" s="17">
        <f t="shared" si="241"/>
        <v>36</v>
      </c>
      <c r="N668" s="12">
        <f t="shared" si="230"/>
        <v>1.0035337449999999</v>
      </c>
      <c r="O668" s="12">
        <f t="shared" ca="1" si="231"/>
        <v>1.0214917100000001</v>
      </c>
      <c r="P668" s="17">
        <f t="shared" si="242"/>
        <v>0</v>
      </c>
      <c r="Q668" s="14">
        <f t="shared" ca="1" si="232"/>
        <v>21.491710000000001</v>
      </c>
      <c r="R668" s="20">
        <f t="shared" si="233"/>
        <v>0</v>
      </c>
      <c r="S668" s="14">
        <f t="shared" si="234"/>
        <v>0</v>
      </c>
      <c r="T668" s="4" t="str">
        <f t="shared" si="243"/>
        <v>A+J=</v>
      </c>
      <c r="U668" s="29">
        <f t="shared" si="244"/>
        <v>45321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00">
        <f t="shared" si="235"/>
        <v>45190</v>
      </c>
      <c r="B669" s="101">
        <f t="shared" ca="1" si="245"/>
        <v>1022.09276099</v>
      </c>
      <c r="C669" s="7">
        <f t="shared" si="236"/>
        <v>1000</v>
      </c>
      <c r="D669" s="81">
        <f t="shared" si="237"/>
        <v>45188</v>
      </c>
      <c r="E669" s="13">
        <f ca="1">IF(D669&lt;$B$1,VLOOKUP(D669,[1]DI!$A$4:$B$15000,2,FALSE),0)</f>
        <v>0.13150000000000001</v>
      </c>
      <c r="F669" s="14">
        <f t="shared" ca="1" si="246"/>
        <v>1.0004903700000001</v>
      </c>
      <c r="G669" s="14">
        <f ca="1">(TRUNC(PRODUCT($F$12:$F668),16))</f>
        <v>1.2822728852379699</v>
      </c>
      <c r="H669" s="14">
        <f t="shared" ca="1" si="247"/>
        <v>1.2591129254897699</v>
      </c>
      <c r="I669" s="14">
        <f t="shared" ca="1" si="248"/>
        <v>1.0183938699999999</v>
      </c>
      <c r="J669" s="13">
        <f t="shared" si="238"/>
        <v>2.5000000000000001E-2</v>
      </c>
      <c r="K669" s="29">
        <f t="shared" si="239"/>
        <v>45138</v>
      </c>
      <c r="L669" s="2">
        <f t="shared" si="240"/>
        <v>37</v>
      </c>
      <c r="M669" s="17">
        <f t="shared" si="241"/>
        <v>37</v>
      </c>
      <c r="N669" s="12">
        <f t="shared" si="230"/>
        <v>1.0036320830000001</v>
      </c>
      <c r="O669" s="12">
        <f t="shared" ca="1" si="231"/>
        <v>1.0220927609999999</v>
      </c>
      <c r="P669" s="17">
        <f t="shared" si="242"/>
        <v>0</v>
      </c>
      <c r="Q669" s="14">
        <f t="shared" ca="1" si="232"/>
        <v>22.092760989999999</v>
      </c>
      <c r="R669" s="20">
        <f t="shared" si="233"/>
        <v>0</v>
      </c>
      <c r="S669" s="14">
        <f t="shared" si="234"/>
        <v>0</v>
      </c>
      <c r="T669" s="4" t="str">
        <f t="shared" si="243"/>
        <v>A+J=</v>
      </c>
      <c r="U669" s="29">
        <f t="shared" si="244"/>
        <v>45321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00">
        <f t="shared" si="235"/>
        <v>45191</v>
      </c>
      <c r="B670" s="101">
        <f t="shared" ca="1" si="245"/>
        <v>1022.69417</v>
      </c>
      <c r="C670" s="7">
        <f t="shared" si="236"/>
        <v>1000</v>
      </c>
      <c r="D670" s="81">
        <f t="shared" si="237"/>
        <v>45189</v>
      </c>
      <c r="E670" s="13">
        <f ca="1">IF(D670&lt;$B$1,VLOOKUP(D670,[1]DI!$A$4:$B$15000,2,FALSE),0)</f>
        <v>0.13150000000000001</v>
      </c>
      <c r="F670" s="14">
        <f t="shared" ca="1" si="246"/>
        <v>1.0004903700000001</v>
      </c>
      <c r="G670" s="14">
        <f ca="1">(TRUNC(PRODUCT($F$12:$F669),16))</f>
        <v>1.2829016733926999</v>
      </c>
      <c r="H670" s="14">
        <f t="shared" ca="1" si="247"/>
        <v>1.2591129254897699</v>
      </c>
      <c r="I670" s="14">
        <f t="shared" ca="1" si="248"/>
        <v>1.01889326</v>
      </c>
      <c r="J670" s="13">
        <f t="shared" si="238"/>
        <v>2.5000000000000001E-2</v>
      </c>
      <c r="K670" s="29">
        <f t="shared" si="239"/>
        <v>45138</v>
      </c>
      <c r="L670" s="2">
        <f t="shared" si="240"/>
        <v>38</v>
      </c>
      <c r="M670" s="17">
        <f t="shared" si="241"/>
        <v>38</v>
      </c>
      <c r="N670" s="12">
        <f t="shared" si="230"/>
        <v>1.0037304300000001</v>
      </c>
      <c r="O670" s="12">
        <f t="shared" ca="1" si="231"/>
        <v>1.0226941700000001</v>
      </c>
      <c r="P670" s="17">
        <f t="shared" si="242"/>
        <v>0</v>
      </c>
      <c r="Q670" s="14">
        <f t="shared" ca="1" si="232"/>
        <v>22.69417</v>
      </c>
      <c r="R670" s="20">
        <f t="shared" si="233"/>
        <v>0</v>
      </c>
      <c r="S670" s="14">
        <f t="shared" si="234"/>
        <v>0</v>
      </c>
      <c r="T670" s="4" t="str">
        <f t="shared" si="243"/>
        <v>A+J=</v>
      </c>
      <c r="U670" s="29">
        <f t="shared" si="244"/>
        <v>45321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00">
        <f t="shared" si="235"/>
        <v>45194</v>
      </c>
      <c r="B671" s="101">
        <f t="shared" ca="1" si="245"/>
        <v>1023.295928</v>
      </c>
      <c r="C671" s="7">
        <f t="shared" si="236"/>
        <v>1000</v>
      </c>
      <c r="D671" s="81">
        <f t="shared" si="237"/>
        <v>45190</v>
      </c>
      <c r="E671" s="13">
        <f ca="1">IF(D671&lt;$B$1,VLOOKUP(D671,[1]DI!$A$4:$B$15000,2,FALSE),0)</f>
        <v>0.1265</v>
      </c>
      <c r="F671" s="14">
        <f t="shared" ca="1" si="246"/>
        <v>1.0004727899999999</v>
      </c>
      <c r="G671" s="14">
        <f ca="1">(TRUNC(PRODUCT($F$12:$F670),16))</f>
        <v>1.2835307698862799</v>
      </c>
      <c r="H671" s="14">
        <f t="shared" ca="1" si="247"/>
        <v>1.2591129254897699</v>
      </c>
      <c r="I671" s="14">
        <f t="shared" ca="1" si="248"/>
        <v>1.01939289</v>
      </c>
      <c r="J671" s="13">
        <f t="shared" si="238"/>
        <v>2.5000000000000001E-2</v>
      </c>
      <c r="K671" s="29">
        <f t="shared" si="239"/>
        <v>45138</v>
      </c>
      <c r="L671" s="2">
        <f t="shared" si="240"/>
        <v>39</v>
      </c>
      <c r="M671" s="17">
        <f t="shared" si="241"/>
        <v>39</v>
      </c>
      <c r="N671" s="12">
        <f t="shared" si="230"/>
        <v>1.003828787</v>
      </c>
      <c r="O671" s="12">
        <f t="shared" ca="1" si="231"/>
        <v>1.023295928</v>
      </c>
      <c r="P671" s="17">
        <f t="shared" si="242"/>
        <v>0</v>
      </c>
      <c r="Q671" s="14">
        <f t="shared" ca="1" si="232"/>
        <v>23.295928</v>
      </c>
      <c r="R671" s="20">
        <f t="shared" si="233"/>
        <v>0</v>
      </c>
      <c r="S671" s="14">
        <f t="shared" si="234"/>
        <v>0</v>
      </c>
      <c r="T671" s="4" t="str">
        <f t="shared" si="243"/>
        <v>A+J=</v>
      </c>
      <c r="U671" s="29">
        <f t="shared" si="244"/>
        <v>45321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00">
        <f t="shared" si="235"/>
        <v>45195</v>
      </c>
      <c r="B672" s="101">
        <f t="shared" ca="1" si="245"/>
        <v>1023.880055</v>
      </c>
      <c r="C672" s="7">
        <f t="shared" si="236"/>
        <v>1000</v>
      </c>
      <c r="D672" s="81">
        <f t="shared" si="237"/>
        <v>45191</v>
      </c>
      <c r="E672" s="13">
        <f ca="1">IF(D672&lt;$B$1,VLOOKUP(D672,[1]DI!$A$4:$B$15000,2,FALSE),0)</f>
        <v>0.1265</v>
      </c>
      <c r="F672" s="14">
        <f t="shared" ca="1" si="246"/>
        <v>1.0004727899999999</v>
      </c>
      <c r="G672" s="14">
        <f ca="1">(TRUNC(PRODUCT($F$12:$F671),16))</f>
        <v>1.2841376103989799</v>
      </c>
      <c r="H672" s="14">
        <f t="shared" ca="1" si="247"/>
        <v>1.2591129254897699</v>
      </c>
      <c r="I672" s="14">
        <f t="shared" ca="1" si="248"/>
        <v>1.0198748500000001</v>
      </c>
      <c r="J672" s="13">
        <f t="shared" si="238"/>
        <v>2.5000000000000001E-2</v>
      </c>
      <c r="K672" s="29">
        <f t="shared" si="239"/>
        <v>45138</v>
      </c>
      <c r="L672" s="2">
        <f t="shared" si="240"/>
        <v>40</v>
      </c>
      <c r="M672" s="17">
        <f t="shared" si="241"/>
        <v>40</v>
      </c>
      <c r="N672" s="12">
        <f t="shared" si="230"/>
        <v>1.003927153</v>
      </c>
      <c r="O672" s="12">
        <f t="shared" ca="1" si="231"/>
        <v>1.023880055</v>
      </c>
      <c r="P672" s="17">
        <f t="shared" si="242"/>
        <v>0</v>
      </c>
      <c r="Q672" s="14">
        <f t="shared" ca="1" si="232"/>
        <v>23.880054999999999</v>
      </c>
      <c r="R672" s="20">
        <f t="shared" si="233"/>
        <v>0</v>
      </c>
      <c r="S672" s="14">
        <f t="shared" si="234"/>
        <v>0</v>
      </c>
      <c r="T672" s="4" t="str">
        <f t="shared" si="243"/>
        <v>A+J=</v>
      </c>
      <c r="U672" s="29">
        <f t="shared" si="244"/>
        <v>45321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00">
        <f t="shared" si="235"/>
        <v>45196</v>
      </c>
      <c r="B673" s="101">
        <f t="shared" ca="1" si="245"/>
        <v>1024.464518</v>
      </c>
      <c r="C673" s="7">
        <f t="shared" si="236"/>
        <v>1000</v>
      </c>
      <c r="D673" s="81">
        <f t="shared" si="237"/>
        <v>45194</v>
      </c>
      <c r="E673" s="13">
        <f ca="1">IF(D673&lt;$B$1,VLOOKUP(D673,[1]DI!$A$4:$B$15000,2,FALSE),0)</f>
        <v>0.1265</v>
      </c>
      <c r="F673" s="14">
        <f t="shared" ca="1" si="246"/>
        <v>1.0004727899999999</v>
      </c>
      <c r="G673" s="14">
        <f ca="1">(TRUNC(PRODUCT($F$12:$F672),16))</f>
        <v>1.2847447378198</v>
      </c>
      <c r="H673" s="14">
        <f t="shared" ca="1" si="247"/>
        <v>1.2591129254897699</v>
      </c>
      <c r="I673" s="14">
        <f t="shared" ca="1" si="248"/>
        <v>1.0203570399999999</v>
      </c>
      <c r="J673" s="13">
        <f t="shared" si="238"/>
        <v>2.5000000000000001E-2</v>
      </c>
      <c r="K673" s="29">
        <f t="shared" si="239"/>
        <v>45138</v>
      </c>
      <c r="L673" s="2">
        <f t="shared" si="240"/>
        <v>41</v>
      </c>
      <c r="M673" s="17">
        <f t="shared" si="241"/>
        <v>41</v>
      </c>
      <c r="N673" s="12">
        <f t="shared" si="230"/>
        <v>1.0040255300000001</v>
      </c>
      <c r="O673" s="12">
        <f t="shared" ca="1" si="231"/>
        <v>1.024464518</v>
      </c>
      <c r="P673" s="17">
        <f t="shared" si="242"/>
        <v>0</v>
      </c>
      <c r="Q673" s="14">
        <f t="shared" ca="1" si="232"/>
        <v>24.464518000000002</v>
      </c>
      <c r="R673" s="20">
        <f t="shared" si="233"/>
        <v>0</v>
      </c>
      <c r="S673" s="14">
        <f t="shared" si="234"/>
        <v>0</v>
      </c>
      <c r="T673" s="4" t="str">
        <f t="shared" si="243"/>
        <v>A+J=</v>
      </c>
      <c r="U673" s="29">
        <f t="shared" si="244"/>
        <v>45321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00">
        <f t="shared" si="235"/>
        <v>45197</v>
      </c>
      <c r="B674" s="101">
        <f t="shared" ca="1" si="245"/>
        <v>1025.049305</v>
      </c>
      <c r="C674" s="7">
        <f t="shared" si="236"/>
        <v>1000</v>
      </c>
      <c r="D674" s="81">
        <f t="shared" si="237"/>
        <v>45195</v>
      </c>
      <c r="E674" s="13">
        <f ca="1">IF(D674&lt;$B$1,VLOOKUP(D674,[1]DI!$A$4:$B$15000,2,FALSE),0)</f>
        <v>0.1265</v>
      </c>
      <c r="F674" s="14">
        <f t="shared" ca="1" si="246"/>
        <v>1.0004727899999999</v>
      </c>
      <c r="G674" s="14">
        <f ca="1">(TRUNC(PRODUCT($F$12:$F673),16))</f>
        <v>1.28535215228439</v>
      </c>
      <c r="H674" s="14">
        <f t="shared" ca="1" si="247"/>
        <v>1.2591129254897699</v>
      </c>
      <c r="I674" s="14">
        <f t="shared" ca="1" si="248"/>
        <v>1.02083945</v>
      </c>
      <c r="J674" s="13">
        <f t="shared" si="238"/>
        <v>2.5000000000000001E-2</v>
      </c>
      <c r="K674" s="29">
        <f t="shared" si="239"/>
        <v>45138</v>
      </c>
      <c r="L674" s="2">
        <f t="shared" si="240"/>
        <v>42</v>
      </c>
      <c r="M674" s="17">
        <f t="shared" si="241"/>
        <v>42</v>
      </c>
      <c r="N674" s="12">
        <f t="shared" si="230"/>
        <v>1.0041239150000001</v>
      </c>
      <c r="O674" s="12">
        <f t="shared" ca="1" si="231"/>
        <v>1.025049305</v>
      </c>
      <c r="P674" s="17">
        <f t="shared" si="242"/>
        <v>0</v>
      </c>
      <c r="Q674" s="14">
        <f t="shared" ca="1" si="232"/>
        <v>25.049305</v>
      </c>
      <c r="R674" s="20">
        <f t="shared" si="233"/>
        <v>0</v>
      </c>
      <c r="S674" s="14">
        <f t="shared" si="234"/>
        <v>0</v>
      </c>
      <c r="T674" s="4" t="str">
        <f t="shared" si="243"/>
        <v>A+J=</v>
      </c>
      <c r="U674" s="29">
        <f t="shared" si="244"/>
        <v>45321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00">
        <f t="shared" si="235"/>
        <v>45198</v>
      </c>
      <c r="B675" s="101">
        <f t="shared" ca="1" si="245"/>
        <v>1025.6344399899999</v>
      </c>
      <c r="C675" s="7">
        <f t="shared" si="236"/>
        <v>1000</v>
      </c>
      <c r="D675" s="81">
        <f t="shared" si="237"/>
        <v>45196</v>
      </c>
      <c r="E675" s="13">
        <f ca="1">IF(D675&lt;$B$1,VLOOKUP(D675,[1]DI!$A$4:$B$15000,2,FALSE),0)</f>
        <v>0.1265</v>
      </c>
      <c r="F675" s="14">
        <f t="shared" ca="1" si="246"/>
        <v>1.0004727899999999</v>
      </c>
      <c r="G675" s="14">
        <f ca="1">(TRUNC(PRODUCT($F$12:$F674),16))</f>
        <v>1.28595985392847</v>
      </c>
      <c r="H675" s="14">
        <f t="shared" ca="1" si="247"/>
        <v>1.2591129254897699</v>
      </c>
      <c r="I675" s="14">
        <f t="shared" ca="1" si="248"/>
        <v>1.0213220999999999</v>
      </c>
      <c r="J675" s="13">
        <f t="shared" si="238"/>
        <v>2.5000000000000001E-2</v>
      </c>
      <c r="K675" s="29">
        <f t="shared" si="239"/>
        <v>45138</v>
      </c>
      <c r="L675" s="2">
        <f t="shared" si="240"/>
        <v>43</v>
      </c>
      <c r="M675" s="17">
        <f t="shared" si="241"/>
        <v>43</v>
      </c>
      <c r="N675" s="12">
        <f t="shared" si="230"/>
        <v>1.0042223109999999</v>
      </c>
      <c r="O675" s="12">
        <f t="shared" ca="1" si="231"/>
        <v>1.0256344399999999</v>
      </c>
      <c r="P675" s="17">
        <f t="shared" si="242"/>
        <v>0</v>
      </c>
      <c r="Q675" s="14">
        <f t="shared" ca="1" si="232"/>
        <v>25.634439990000001</v>
      </c>
      <c r="R675" s="20">
        <f t="shared" si="233"/>
        <v>0</v>
      </c>
      <c r="S675" s="14">
        <f t="shared" si="234"/>
        <v>0</v>
      </c>
      <c r="T675" s="4" t="str">
        <f t="shared" si="243"/>
        <v>A+J=</v>
      </c>
      <c r="U675" s="29">
        <f t="shared" si="244"/>
        <v>45321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00">
        <f t="shared" si="235"/>
        <v>45201</v>
      </c>
      <c r="B676" s="101">
        <f t="shared" ca="1" si="245"/>
        <v>1026.2198989999999</v>
      </c>
      <c r="C676" s="7">
        <f t="shared" si="236"/>
        <v>1000</v>
      </c>
      <c r="D676" s="81">
        <f t="shared" si="237"/>
        <v>45197</v>
      </c>
      <c r="E676" s="13">
        <f ca="1">IF(D676&lt;$B$1,VLOOKUP(D676,[1]DI!$A$4:$B$15000,2,FALSE),0)</f>
        <v>0.1265</v>
      </c>
      <c r="F676" s="14">
        <f t="shared" ca="1" si="246"/>
        <v>1.0004727899999999</v>
      </c>
      <c r="G676" s="14">
        <f ca="1">(TRUNC(PRODUCT($F$12:$F675),16))</f>
        <v>1.28656784288781</v>
      </c>
      <c r="H676" s="14">
        <f t="shared" ca="1" si="247"/>
        <v>1.2591129254897699</v>
      </c>
      <c r="I676" s="14">
        <f t="shared" ca="1" si="248"/>
        <v>1.02180497</v>
      </c>
      <c r="J676" s="13">
        <f t="shared" si="238"/>
        <v>2.5000000000000001E-2</v>
      </c>
      <c r="K676" s="29">
        <f t="shared" si="239"/>
        <v>45138</v>
      </c>
      <c r="L676" s="2">
        <f t="shared" si="240"/>
        <v>44</v>
      </c>
      <c r="M676" s="17">
        <f t="shared" si="241"/>
        <v>44</v>
      </c>
      <c r="N676" s="12">
        <f t="shared" si="230"/>
        <v>1.0043207160000001</v>
      </c>
      <c r="O676" s="12">
        <f t="shared" ca="1" si="231"/>
        <v>1.026219899</v>
      </c>
      <c r="P676" s="17">
        <f t="shared" si="242"/>
        <v>0</v>
      </c>
      <c r="Q676" s="14">
        <f t="shared" ca="1" si="232"/>
        <v>26.219899000000002</v>
      </c>
      <c r="R676" s="20">
        <f t="shared" si="233"/>
        <v>0</v>
      </c>
      <c r="S676" s="14">
        <f t="shared" si="234"/>
        <v>0</v>
      </c>
      <c r="T676" s="4" t="str">
        <f t="shared" si="243"/>
        <v>A+J=</v>
      </c>
      <c r="U676" s="29">
        <f t="shared" si="244"/>
        <v>45321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00">
        <f t="shared" si="235"/>
        <v>45202</v>
      </c>
      <c r="B677" s="101">
        <f t="shared" ca="1" si="245"/>
        <v>1026.805695</v>
      </c>
      <c r="C677" s="7">
        <f t="shared" si="236"/>
        <v>1000</v>
      </c>
      <c r="D677" s="81">
        <f t="shared" si="237"/>
        <v>45198</v>
      </c>
      <c r="E677" s="13">
        <f ca="1">IF(D677&lt;$B$1,VLOOKUP(D677,[1]DI!$A$4:$B$15000,2,FALSE),0)</f>
        <v>0.1265</v>
      </c>
      <c r="F677" s="14">
        <f t="shared" ca="1" si="246"/>
        <v>1.0004727899999999</v>
      </c>
      <c r="G677" s="14">
        <f ca="1">(TRUNC(PRODUCT($F$12:$F676),16))</f>
        <v>1.28717611929825</v>
      </c>
      <c r="H677" s="14">
        <f t="shared" ca="1" si="247"/>
        <v>1.2591129254897699</v>
      </c>
      <c r="I677" s="14">
        <f t="shared" ca="1" si="248"/>
        <v>1.0222880700000001</v>
      </c>
      <c r="J677" s="13">
        <f t="shared" si="238"/>
        <v>2.5000000000000001E-2</v>
      </c>
      <c r="K677" s="29">
        <f t="shared" si="239"/>
        <v>45138</v>
      </c>
      <c r="L677" s="2">
        <f t="shared" si="240"/>
        <v>45</v>
      </c>
      <c r="M677" s="17">
        <f t="shared" si="241"/>
        <v>45</v>
      </c>
      <c r="N677" s="12">
        <f t="shared" si="230"/>
        <v>1.0044191309999999</v>
      </c>
      <c r="O677" s="12">
        <f t="shared" ca="1" si="231"/>
        <v>1.026805695</v>
      </c>
      <c r="P677" s="17">
        <f t="shared" si="242"/>
        <v>0</v>
      </c>
      <c r="Q677" s="14">
        <f t="shared" ca="1" si="232"/>
        <v>26.805695</v>
      </c>
      <c r="R677" s="20">
        <f t="shared" si="233"/>
        <v>0</v>
      </c>
      <c r="S677" s="14">
        <f t="shared" si="234"/>
        <v>0</v>
      </c>
      <c r="T677" s="4" t="str">
        <f t="shared" si="243"/>
        <v>A+J=</v>
      </c>
      <c r="U677" s="29">
        <f t="shared" si="244"/>
        <v>45321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00">
        <f t="shared" si="235"/>
        <v>45203</v>
      </c>
      <c r="B678" s="101">
        <f t="shared" ca="1" si="245"/>
        <v>1027.3918259899999</v>
      </c>
      <c r="C678" s="7">
        <f t="shared" si="236"/>
        <v>1000</v>
      </c>
      <c r="D678" s="81">
        <f t="shared" si="237"/>
        <v>45201</v>
      </c>
      <c r="E678" s="13">
        <f ca="1">IF(D678&lt;$B$1,VLOOKUP(D678,[1]DI!$A$4:$B$15000,2,FALSE),0)</f>
        <v>0.1265</v>
      </c>
      <c r="F678" s="14">
        <f t="shared" ca="1" si="246"/>
        <v>1.0004727899999999</v>
      </c>
      <c r="G678" s="14">
        <f ca="1">(TRUNC(PRODUCT($F$12:$F677),16))</f>
        <v>1.2877846832956901</v>
      </c>
      <c r="H678" s="14">
        <f t="shared" ca="1" si="247"/>
        <v>1.2591129254897699</v>
      </c>
      <c r="I678" s="14">
        <f t="shared" ca="1" si="248"/>
        <v>1.0227714000000001</v>
      </c>
      <c r="J678" s="13">
        <f t="shared" si="238"/>
        <v>2.5000000000000001E-2</v>
      </c>
      <c r="K678" s="29">
        <f t="shared" si="239"/>
        <v>45138</v>
      </c>
      <c r="L678" s="2">
        <f t="shared" si="240"/>
        <v>46</v>
      </c>
      <c r="M678" s="17">
        <f t="shared" si="241"/>
        <v>46</v>
      </c>
      <c r="N678" s="12">
        <f t="shared" si="230"/>
        <v>1.0045175550000001</v>
      </c>
      <c r="O678" s="12">
        <f t="shared" ca="1" si="231"/>
        <v>1.0273918259999999</v>
      </c>
      <c r="P678" s="17">
        <f t="shared" si="242"/>
        <v>0</v>
      </c>
      <c r="Q678" s="14">
        <f t="shared" ca="1" si="232"/>
        <v>27.391825990000001</v>
      </c>
      <c r="R678" s="20">
        <f t="shared" si="233"/>
        <v>0</v>
      </c>
      <c r="S678" s="14">
        <f t="shared" si="234"/>
        <v>0</v>
      </c>
      <c r="T678" s="4" t="str">
        <f t="shared" si="243"/>
        <v>A+J=</v>
      </c>
      <c r="U678" s="29">
        <f t="shared" si="244"/>
        <v>45321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00">
        <f t="shared" si="235"/>
        <v>45204</v>
      </c>
      <c r="B679" s="101">
        <f t="shared" ca="1" si="245"/>
        <v>1027.978284</v>
      </c>
      <c r="C679" s="7">
        <f t="shared" si="236"/>
        <v>1000</v>
      </c>
      <c r="D679" s="81">
        <f t="shared" si="237"/>
        <v>45202</v>
      </c>
      <c r="E679" s="13">
        <f ca="1">IF(D679&lt;$B$1,VLOOKUP(D679,[1]DI!$A$4:$B$15000,2,FALSE),0)</f>
        <v>0.1265</v>
      </c>
      <c r="F679" s="14">
        <f t="shared" ca="1" si="246"/>
        <v>1.0004727899999999</v>
      </c>
      <c r="G679" s="14">
        <f ca="1">(TRUNC(PRODUCT($F$12:$F678),16))</f>
        <v>1.28839353501611</v>
      </c>
      <c r="H679" s="14">
        <f t="shared" ca="1" si="247"/>
        <v>1.2591129254897699</v>
      </c>
      <c r="I679" s="14">
        <f t="shared" ca="1" si="248"/>
        <v>1.0232549500000001</v>
      </c>
      <c r="J679" s="13">
        <f t="shared" si="238"/>
        <v>2.5000000000000001E-2</v>
      </c>
      <c r="K679" s="29">
        <f t="shared" si="239"/>
        <v>45138</v>
      </c>
      <c r="L679" s="2">
        <f t="shared" si="240"/>
        <v>47</v>
      </c>
      <c r="M679" s="17">
        <f t="shared" si="241"/>
        <v>47</v>
      </c>
      <c r="N679" s="12">
        <f t="shared" si="230"/>
        <v>1.0046159889999999</v>
      </c>
      <c r="O679" s="12">
        <f t="shared" ca="1" si="231"/>
        <v>1.027978284</v>
      </c>
      <c r="P679" s="17">
        <f t="shared" si="242"/>
        <v>0</v>
      </c>
      <c r="Q679" s="14">
        <f t="shared" ca="1" si="232"/>
        <v>27.978283999999999</v>
      </c>
      <c r="R679" s="20">
        <f t="shared" si="233"/>
        <v>0</v>
      </c>
      <c r="S679" s="14">
        <f t="shared" si="234"/>
        <v>0</v>
      </c>
      <c r="T679" s="4" t="str">
        <f t="shared" si="243"/>
        <v>A+J=</v>
      </c>
      <c r="U679" s="29">
        <f t="shared" si="244"/>
        <v>45321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00">
        <f t="shared" si="235"/>
        <v>45205</v>
      </c>
      <c r="B680" s="101">
        <f t="shared" ca="1" si="245"/>
        <v>1028.5650879899999</v>
      </c>
      <c r="C680" s="7">
        <f t="shared" si="236"/>
        <v>1000</v>
      </c>
      <c r="D680" s="81">
        <f t="shared" si="237"/>
        <v>45203</v>
      </c>
      <c r="E680" s="13">
        <f ca="1">IF(D680&lt;$B$1,VLOOKUP(D680,[1]DI!$A$4:$B$15000,2,FALSE),0)</f>
        <v>0.1265</v>
      </c>
      <c r="F680" s="14">
        <f t="shared" ca="1" si="246"/>
        <v>1.0004727899999999</v>
      </c>
      <c r="G680" s="14">
        <f ca="1">(TRUNC(PRODUCT($F$12:$F679),16))</f>
        <v>1.2890026745955301</v>
      </c>
      <c r="H680" s="14">
        <f t="shared" ca="1" si="247"/>
        <v>1.2591129254897699</v>
      </c>
      <c r="I680" s="14">
        <f t="shared" ca="1" si="248"/>
        <v>1.02373874</v>
      </c>
      <c r="J680" s="13">
        <f t="shared" si="238"/>
        <v>2.5000000000000001E-2</v>
      </c>
      <c r="K680" s="29">
        <f t="shared" si="239"/>
        <v>45138</v>
      </c>
      <c r="L680" s="2">
        <f t="shared" si="240"/>
        <v>48</v>
      </c>
      <c r="M680" s="17">
        <f t="shared" si="241"/>
        <v>48</v>
      </c>
      <c r="N680" s="12">
        <f t="shared" si="230"/>
        <v>1.004714433</v>
      </c>
      <c r="O680" s="12">
        <f t="shared" ca="1" si="231"/>
        <v>1.0285650879999999</v>
      </c>
      <c r="P680" s="17">
        <f t="shared" si="242"/>
        <v>0</v>
      </c>
      <c r="Q680" s="14">
        <f t="shared" ca="1" si="232"/>
        <v>28.565087989999999</v>
      </c>
      <c r="R680" s="20">
        <f t="shared" si="233"/>
        <v>0</v>
      </c>
      <c r="S680" s="14">
        <f t="shared" si="234"/>
        <v>0</v>
      </c>
      <c r="T680" s="4" t="str">
        <f t="shared" si="243"/>
        <v>A+J=</v>
      </c>
      <c r="U680" s="29">
        <f t="shared" si="244"/>
        <v>45321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00">
        <f t="shared" si="235"/>
        <v>45208</v>
      </c>
      <c r="B681" s="101">
        <f t="shared" ca="1" si="245"/>
        <v>1029.1522170000001</v>
      </c>
      <c r="C681" s="7">
        <f t="shared" si="236"/>
        <v>1000</v>
      </c>
      <c r="D681" s="81">
        <f t="shared" si="237"/>
        <v>45204</v>
      </c>
      <c r="E681" s="13">
        <f ca="1">IF(D681&lt;$B$1,VLOOKUP(D681,[1]DI!$A$4:$B$15000,2,FALSE),0)</f>
        <v>0.1265</v>
      </c>
      <c r="F681" s="14">
        <f t="shared" ca="1" si="246"/>
        <v>1.0004727899999999</v>
      </c>
      <c r="G681" s="14">
        <f ca="1">(TRUNC(PRODUCT($F$12:$F680),16))</f>
        <v>1.28961210217005</v>
      </c>
      <c r="H681" s="14">
        <f t="shared" ca="1" si="247"/>
        <v>1.2591129254897699</v>
      </c>
      <c r="I681" s="14">
        <f t="shared" ca="1" si="248"/>
        <v>1.0242227500000001</v>
      </c>
      <c r="J681" s="13">
        <f t="shared" si="238"/>
        <v>2.5000000000000001E-2</v>
      </c>
      <c r="K681" s="29">
        <f t="shared" si="239"/>
        <v>45138</v>
      </c>
      <c r="L681" s="2">
        <f t="shared" si="240"/>
        <v>49</v>
      </c>
      <c r="M681" s="17">
        <f t="shared" si="241"/>
        <v>49</v>
      </c>
      <c r="N681" s="12">
        <f t="shared" si="230"/>
        <v>1.0048128860000001</v>
      </c>
      <c r="O681" s="12">
        <f t="shared" ca="1" si="231"/>
        <v>1.029152217</v>
      </c>
      <c r="P681" s="17">
        <f t="shared" si="242"/>
        <v>0</v>
      </c>
      <c r="Q681" s="14">
        <f t="shared" ca="1" si="232"/>
        <v>29.152217</v>
      </c>
      <c r="R681" s="20">
        <f t="shared" si="233"/>
        <v>0</v>
      </c>
      <c r="S681" s="14">
        <f t="shared" si="234"/>
        <v>0</v>
      </c>
      <c r="T681" s="4" t="str">
        <f t="shared" si="243"/>
        <v>A+J=</v>
      </c>
      <c r="U681" s="29">
        <f t="shared" si="244"/>
        <v>45321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00">
        <f t="shared" si="235"/>
        <v>45209</v>
      </c>
      <c r="B682" s="101">
        <f t="shared" ca="1" si="245"/>
        <v>1029.73968399</v>
      </c>
      <c r="C682" s="7">
        <f t="shared" si="236"/>
        <v>1000</v>
      </c>
      <c r="D682" s="81">
        <f t="shared" si="237"/>
        <v>45205</v>
      </c>
      <c r="E682" s="13">
        <f ca="1">IF(D682&lt;$B$1,VLOOKUP(D682,[1]DI!$A$4:$B$15000,2,FALSE),0)</f>
        <v>0.1265</v>
      </c>
      <c r="F682" s="14">
        <f t="shared" ca="1" si="246"/>
        <v>1.0004727899999999</v>
      </c>
      <c r="G682" s="14">
        <f ca="1">(TRUNC(PRODUCT($F$12:$F681),16))</f>
        <v>1.29022181787583</v>
      </c>
      <c r="H682" s="14">
        <f t="shared" ca="1" si="247"/>
        <v>1.2591129254897699</v>
      </c>
      <c r="I682" s="14">
        <f t="shared" ca="1" si="248"/>
        <v>1.0247069900000001</v>
      </c>
      <c r="J682" s="13">
        <f t="shared" si="238"/>
        <v>2.5000000000000001E-2</v>
      </c>
      <c r="K682" s="29">
        <f t="shared" si="239"/>
        <v>45138</v>
      </c>
      <c r="L682" s="2">
        <f t="shared" si="240"/>
        <v>50</v>
      </c>
      <c r="M682" s="17">
        <f t="shared" si="241"/>
        <v>50</v>
      </c>
      <c r="N682" s="12">
        <f t="shared" si="230"/>
        <v>1.0049113489999999</v>
      </c>
      <c r="O682" s="12">
        <f t="shared" ca="1" si="231"/>
        <v>1.0297396839999999</v>
      </c>
      <c r="P682" s="17">
        <f t="shared" si="242"/>
        <v>0</v>
      </c>
      <c r="Q682" s="14">
        <f t="shared" ca="1" si="232"/>
        <v>29.73968399</v>
      </c>
      <c r="R682" s="20">
        <f t="shared" si="233"/>
        <v>0</v>
      </c>
      <c r="S682" s="14">
        <f t="shared" si="234"/>
        <v>0</v>
      </c>
      <c r="T682" s="4" t="str">
        <f t="shared" si="243"/>
        <v>A+J=</v>
      </c>
      <c r="U682" s="29">
        <f t="shared" si="244"/>
        <v>45321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00">
        <f t="shared" si="235"/>
        <v>45210</v>
      </c>
      <c r="B683" s="101">
        <f t="shared" ca="1" si="245"/>
        <v>1030.327487</v>
      </c>
      <c r="C683" s="7">
        <f t="shared" si="236"/>
        <v>1000</v>
      </c>
      <c r="D683" s="81">
        <f t="shared" si="237"/>
        <v>45208</v>
      </c>
      <c r="E683" s="13">
        <f ca="1">IF(D683&lt;$B$1,VLOOKUP(D683,[1]DI!$A$4:$B$15000,2,FALSE),0)</f>
        <v>0.1265</v>
      </c>
      <c r="F683" s="14">
        <f t="shared" ca="1" si="246"/>
        <v>1.0004727899999999</v>
      </c>
      <c r="G683" s="14">
        <f ca="1">(TRUNC(PRODUCT($F$12:$F682),16))</f>
        <v>1.2908318218491099</v>
      </c>
      <c r="H683" s="14">
        <f t="shared" ca="1" si="247"/>
        <v>1.2591129254897699</v>
      </c>
      <c r="I683" s="14">
        <f t="shared" ca="1" si="248"/>
        <v>1.0251914600000001</v>
      </c>
      <c r="J683" s="13">
        <f t="shared" si="238"/>
        <v>2.5000000000000001E-2</v>
      </c>
      <c r="K683" s="29">
        <f t="shared" si="239"/>
        <v>45138</v>
      </c>
      <c r="L683" s="2">
        <f t="shared" si="240"/>
        <v>51</v>
      </c>
      <c r="M683" s="17">
        <f t="shared" si="241"/>
        <v>51</v>
      </c>
      <c r="N683" s="12">
        <f t="shared" si="230"/>
        <v>1.0050098220000001</v>
      </c>
      <c r="O683" s="12">
        <f t="shared" ca="1" si="231"/>
        <v>1.0303274870000001</v>
      </c>
      <c r="P683" s="17">
        <f t="shared" si="242"/>
        <v>0</v>
      </c>
      <c r="Q683" s="14">
        <f t="shared" ca="1" si="232"/>
        <v>30.327487000000001</v>
      </c>
      <c r="R683" s="20">
        <f t="shared" si="233"/>
        <v>0</v>
      </c>
      <c r="S683" s="14">
        <f t="shared" si="234"/>
        <v>0</v>
      </c>
      <c r="T683" s="4" t="str">
        <f t="shared" si="243"/>
        <v>A+J=</v>
      </c>
      <c r="U683" s="29">
        <f t="shared" si="244"/>
        <v>45321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00">
        <f t="shared" si="235"/>
        <v>45212</v>
      </c>
      <c r="B684" s="101">
        <f t="shared" ca="1" si="245"/>
        <v>1030.915626</v>
      </c>
      <c r="C684" s="7">
        <f t="shared" si="236"/>
        <v>1000</v>
      </c>
      <c r="D684" s="81">
        <f t="shared" si="237"/>
        <v>45209</v>
      </c>
      <c r="E684" s="13">
        <f ca="1">IF(D684&lt;$B$1,VLOOKUP(D684,[1]DI!$A$4:$B$15000,2,FALSE),0)</f>
        <v>0.1265</v>
      </c>
      <c r="F684" s="14">
        <f t="shared" ca="1" si="246"/>
        <v>1.0004727899999999</v>
      </c>
      <c r="G684" s="14">
        <f ca="1">(TRUNC(PRODUCT($F$12:$F683),16))</f>
        <v>1.2914421142261601</v>
      </c>
      <c r="H684" s="14">
        <f t="shared" ca="1" si="247"/>
        <v>1.2591129254897699</v>
      </c>
      <c r="I684" s="14">
        <f t="shared" ca="1" si="248"/>
        <v>1.0256761599999999</v>
      </c>
      <c r="J684" s="13">
        <f t="shared" si="238"/>
        <v>2.5000000000000001E-2</v>
      </c>
      <c r="K684" s="29">
        <f t="shared" si="239"/>
        <v>45138</v>
      </c>
      <c r="L684" s="2">
        <f t="shared" si="240"/>
        <v>52</v>
      </c>
      <c r="M684" s="17">
        <f t="shared" si="241"/>
        <v>52</v>
      </c>
      <c r="N684" s="12">
        <f t="shared" si="230"/>
        <v>1.005108304</v>
      </c>
      <c r="O684" s="12">
        <f t="shared" ca="1" si="231"/>
        <v>1.0309156260000001</v>
      </c>
      <c r="P684" s="17">
        <f t="shared" si="242"/>
        <v>0</v>
      </c>
      <c r="Q684" s="14">
        <f t="shared" ca="1" si="232"/>
        <v>30.915626</v>
      </c>
      <c r="R684" s="20">
        <f t="shared" si="233"/>
        <v>0</v>
      </c>
      <c r="S684" s="14">
        <f t="shared" si="234"/>
        <v>0</v>
      </c>
      <c r="T684" s="4" t="str">
        <f t="shared" si="243"/>
        <v>A+J=</v>
      </c>
      <c r="U684" s="29">
        <f t="shared" si="244"/>
        <v>45321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00">
        <f t="shared" si="235"/>
        <v>45215</v>
      </c>
      <c r="B685" s="101">
        <f t="shared" ca="1" si="245"/>
        <v>1031.5041009900001</v>
      </c>
      <c r="C685" s="7">
        <f t="shared" si="236"/>
        <v>1000</v>
      </c>
      <c r="D685" s="81">
        <f t="shared" si="237"/>
        <v>45210</v>
      </c>
      <c r="E685" s="13">
        <f ca="1">IF(D685&lt;$B$1,VLOOKUP(D685,[1]DI!$A$4:$B$15000,2,FALSE),0)</f>
        <v>0.1265</v>
      </c>
      <c r="F685" s="14">
        <f t="shared" ca="1" si="246"/>
        <v>1.0004727899999999</v>
      </c>
      <c r="G685" s="14">
        <f ca="1">(TRUNC(PRODUCT($F$12:$F684),16))</f>
        <v>1.29205269514334</v>
      </c>
      <c r="H685" s="14">
        <f t="shared" ca="1" si="247"/>
        <v>1.2591129254897699</v>
      </c>
      <c r="I685" s="14">
        <f t="shared" ca="1" si="248"/>
        <v>1.02616109</v>
      </c>
      <c r="J685" s="13">
        <f t="shared" si="238"/>
        <v>2.5000000000000001E-2</v>
      </c>
      <c r="K685" s="29">
        <f t="shared" si="239"/>
        <v>45138</v>
      </c>
      <c r="L685" s="2">
        <f t="shared" si="240"/>
        <v>53</v>
      </c>
      <c r="M685" s="17">
        <f t="shared" si="241"/>
        <v>53</v>
      </c>
      <c r="N685" s="12">
        <f t="shared" si="230"/>
        <v>1.005206796</v>
      </c>
      <c r="O685" s="12">
        <f t="shared" ca="1" si="231"/>
        <v>1.0315041009999999</v>
      </c>
      <c r="P685" s="17">
        <f t="shared" si="242"/>
        <v>0</v>
      </c>
      <c r="Q685" s="14">
        <f t="shared" ca="1" si="232"/>
        <v>31.504100990000001</v>
      </c>
      <c r="R685" s="20">
        <f t="shared" si="233"/>
        <v>0</v>
      </c>
      <c r="S685" s="14">
        <f t="shared" si="234"/>
        <v>0</v>
      </c>
      <c r="T685" s="4" t="str">
        <f t="shared" si="243"/>
        <v>A+J=</v>
      </c>
      <c r="U685" s="29">
        <f t="shared" si="244"/>
        <v>45321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00">
        <f t="shared" si="235"/>
        <v>45216</v>
      </c>
      <c r="B686" s="101">
        <f t="shared" ca="1" si="245"/>
        <v>1032.0929139899999</v>
      </c>
      <c r="C686" s="7">
        <f t="shared" si="236"/>
        <v>1000</v>
      </c>
      <c r="D686" s="81">
        <f t="shared" si="237"/>
        <v>45212</v>
      </c>
      <c r="E686" s="13">
        <f ca="1">IF(D686&lt;$B$1,VLOOKUP(D686,[1]DI!$A$4:$B$15000,2,FALSE),0)</f>
        <v>0.1265</v>
      </c>
      <c r="F686" s="14">
        <f t="shared" ca="1" si="246"/>
        <v>1.0004727899999999</v>
      </c>
      <c r="G686" s="14">
        <f ca="1">(TRUNC(PRODUCT($F$12:$F685),16))</f>
        <v>1.2926635647370801</v>
      </c>
      <c r="H686" s="14">
        <f t="shared" ca="1" si="247"/>
        <v>1.2591129254897699</v>
      </c>
      <c r="I686" s="14">
        <f t="shared" ca="1" si="248"/>
        <v>1.02664625</v>
      </c>
      <c r="J686" s="13">
        <f t="shared" si="238"/>
        <v>2.5000000000000001E-2</v>
      </c>
      <c r="K686" s="29">
        <f t="shared" si="239"/>
        <v>45138</v>
      </c>
      <c r="L686" s="2">
        <f t="shared" si="240"/>
        <v>54</v>
      </c>
      <c r="M686" s="17">
        <f t="shared" si="241"/>
        <v>54</v>
      </c>
      <c r="N686" s="12">
        <f t="shared" si="230"/>
        <v>1.0053052979999999</v>
      </c>
      <c r="O686" s="12">
        <f t="shared" ca="1" si="231"/>
        <v>1.0320929139999999</v>
      </c>
      <c r="P686" s="17">
        <f t="shared" si="242"/>
        <v>0</v>
      </c>
      <c r="Q686" s="14">
        <f t="shared" ca="1" si="232"/>
        <v>32.09291399</v>
      </c>
      <c r="R686" s="20">
        <f t="shared" si="233"/>
        <v>0</v>
      </c>
      <c r="S686" s="14">
        <f t="shared" si="234"/>
        <v>0</v>
      </c>
      <c r="T686" s="4" t="str">
        <f t="shared" si="243"/>
        <v>A+J=</v>
      </c>
      <c r="U686" s="29">
        <f t="shared" si="244"/>
        <v>45321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00">
        <f t="shared" si="235"/>
        <v>45217</v>
      </c>
      <c r="B687" s="101">
        <f t="shared" ca="1" si="245"/>
        <v>1032.682063</v>
      </c>
      <c r="C687" s="7">
        <f t="shared" si="236"/>
        <v>1000</v>
      </c>
      <c r="D687" s="81">
        <f t="shared" si="237"/>
        <v>45215</v>
      </c>
      <c r="E687" s="13">
        <f ca="1">IF(D687&lt;$B$1,VLOOKUP(D687,[1]DI!$A$4:$B$15000,2,FALSE),0)</f>
        <v>0.1265</v>
      </c>
      <c r="F687" s="14">
        <f t="shared" ca="1" si="246"/>
        <v>1.0004727899999999</v>
      </c>
      <c r="G687" s="14">
        <f ca="1">(TRUNC(PRODUCT($F$12:$F686),16))</f>
        <v>1.2932747231438499</v>
      </c>
      <c r="H687" s="14">
        <f t="shared" ca="1" si="247"/>
        <v>1.2591129254897699</v>
      </c>
      <c r="I687" s="14">
        <f t="shared" ca="1" si="248"/>
        <v>1.0271316399999999</v>
      </c>
      <c r="J687" s="13">
        <f t="shared" si="238"/>
        <v>2.5000000000000001E-2</v>
      </c>
      <c r="K687" s="29">
        <f t="shared" si="239"/>
        <v>45138</v>
      </c>
      <c r="L687" s="2">
        <f t="shared" si="240"/>
        <v>55</v>
      </c>
      <c r="M687" s="17">
        <f t="shared" si="241"/>
        <v>55</v>
      </c>
      <c r="N687" s="12">
        <f t="shared" si="230"/>
        <v>1.0054038089999999</v>
      </c>
      <c r="O687" s="12">
        <f t="shared" ca="1" si="231"/>
        <v>1.032682063</v>
      </c>
      <c r="P687" s="17">
        <f t="shared" si="242"/>
        <v>0</v>
      </c>
      <c r="Q687" s="14">
        <f t="shared" ca="1" si="232"/>
        <v>32.682062999999999</v>
      </c>
      <c r="R687" s="20">
        <f t="shared" si="233"/>
        <v>0</v>
      </c>
      <c r="S687" s="14">
        <f t="shared" si="234"/>
        <v>0</v>
      </c>
      <c r="T687" s="4" t="str">
        <f t="shared" si="243"/>
        <v>A+J=</v>
      </c>
      <c r="U687" s="29">
        <f t="shared" si="244"/>
        <v>45321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00">
        <f t="shared" si="235"/>
        <v>45218</v>
      </c>
      <c r="B688" s="101">
        <f t="shared" ca="1" si="245"/>
        <v>1033.2715490000001</v>
      </c>
      <c r="C688" s="7">
        <f t="shared" si="236"/>
        <v>1000</v>
      </c>
      <c r="D688" s="81">
        <f t="shared" si="237"/>
        <v>45216</v>
      </c>
      <c r="E688" s="13">
        <f ca="1">IF(D688&lt;$B$1,VLOOKUP(D688,[1]DI!$A$4:$B$15000,2,FALSE),0)</f>
        <v>0.1265</v>
      </c>
      <c r="F688" s="14">
        <f t="shared" ca="1" si="246"/>
        <v>1.0004727899999999</v>
      </c>
      <c r="G688" s="14">
        <f ca="1">(TRUNC(PRODUCT($F$12:$F687),16))</f>
        <v>1.29388617050021</v>
      </c>
      <c r="H688" s="14">
        <f t="shared" ca="1" si="247"/>
        <v>1.2591129254897699</v>
      </c>
      <c r="I688" s="14">
        <f t="shared" ca="1" si="248"/>
        <v>1.02761726</v>
      </c>
      <c r="J688" s="13">
        <f t="shared" si="238"/>
        <v>2.5000000000000001E-2</v>
      </c>
      <c r="K688" s="29">
        <f t="shared" si="239"/>
        <v>45138</v>
      </c>
      <c r="L688" s="2">
        <f t="shared" si="240"/>
        <v>56</v>
      </c>
      <c r="M688" s="17">
        <f t="shared" si="241"/>
        <v>56</v>
      </c>
      <c r="N688" s="12">
        <f t="shared" si="230"/>
        <v>1.0055023300000001</v>
      </c>
      <c r="O688" s="12">
        <f t="shared" ca="1" si="231"/>
        <v>1.033271549</v>
      </c>
      <c r="P688" s="17">
        <f t="shared" si="242"/>
        <v>0</v>
      </c>
      <c r="Q688" s="14">
        <f t="shared" ca="1" si="232"/>
        <v>33.271549</v>
      </c>
      <c r="R688" s="20">
        <f t="shared" si="233"/>
        <v>0</v>
      </c>
      <c r="S688" s="14">
        <f t="shared" si="234"/>
        <v>0</v>
      </c>
      <c r="T688" s="4" t="str">
        <f t="shared" si="243"/>
        <v>A+J=</v>
      </c>
      <c r="U688" s="29">
        <f t="shared" si="244"/>
        <v>45321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00">
        <f t="shared" si="235"/>
        <v>45219</v>
      </c>
      <c r="B689" s="101">
        <f t="shared" ca="1" si="245"/>
        <v>1033.86136199</v>
      </c>
      <c r="C689" s="7">
        <f t="shared" si="236"/>
        <v>1000</v>
      </c>
      <c r="D689" s="81">
        <f t="shared" si="237"/>
        <v>45217</v>
      </c>
      <c r="E689" s="13">
        <f ca="1">IF(D689&lt;$B$1,VLOOKUP(D689,[1]DI!$A$4:$B$15000,2,FALSE),0)</f>
        <v>0.1265</v>
      </c>
      <c r="F689" s="14">
        <f t="shared" ca="1" si="246"/>
        <v>1.0004727899999999</v>
      </c>
      <c r="G689" s="14">
        <f ca="1">(TRUNC(PRODUCT($F$12:$F688),16))</f>
        <v>1.29449790694276</v>
      </c>
      <c r="H689" s="14">
        <f t="shared" ca="1" si="247"/>
        <v>1.2591129254897699</v>
      </c>
      <c r="I689" s="14">
        <f t="shared" ca="1" si="248"/>
        <v>1.0281031</v>
      </c>
      <c r="J689" s="13">
        <f t="shared" si="238"/>
        <v>2.5000000000000001E-2</v>
      </c>
      <c r="K689" s="29">
        <f t="shared" si="239"/>
        <v>45138</v>
      </c>
      <c r="L689" s="2">
        <f t="shared" si="240"/>
        <v>57</v>
      </c>
      <c r="M689" s="17">
        <f t="shared" si="241"/>
        <v>57</v>
      </c>
      <c r="N689" s="12">
        <f t="shared" si="230"/>
        <v>1.0056008599999999</v>
      </c>
      <c r="O689" s="12">
        <f t="shared" ca="1" si="231"/>
        <v>1.0338613619999999</v>
      </c>
      <c r="P689" s="17">
        <f t="shared" si="242"/>
        <v>0</v>
      </c>
      <c r="Q689" s="14">
        <f t="shared" ca="1" si="232"/>
        <v>33.861361989999999</v>
      </c>
      <c r="R689" s="20">
        <f t="shared" si="233"/>
        <v>0</v>
      </c>
      <c r="S689" s="14">
        <f t="shared" si="234"/>
        <v>0</v>
      </c>
      <c r="T689" s="4" t="str">
        <f t="shared" si="243"/>
        <v>A+J=</v>
      </c>
      <c r="U689" s="29">
        <f t="shared" si="244"/>
        <v>45321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00">
        <f t="shared" si="235"/>
        <v>45222</v>
      </c>
      <c r="B690" s="101">
        <f t="shared" ca="1" si="245"/>
        <v>1034.451521</v>
      </c>
      <c r="C690" s="7">
        <f t="shared" si="236"/>
        <v>1000</v>
      </c>
      <c r="D690" s="81">
        <f t="shared" si="237"/>
        <v>45218</v>
      </c>
      <c r="E690" s="13">
        <f ca="1">IF(D690&lt;$B$1,VLOOKUP(D690,[1]DI!$A$4:$B$15000,2,FALSE),0)</f>
        <v>0.1265</v>
      </c>
      <c r="F690" s="14">
        <f t="shared" ca="1" si="246"/>
        <v>1.0004727899999999</v>
      </c>
      <c r="G690" s="14">
        <f ca="1">(TRUNC(PRODUCT($F$12:$F689),16))</f>
        <v>1.2951099326081801</v>
      </c>
      <c r="H690" s="14">
        <f t="shared" ca="1" si="247"/>
        <v>1.2591129254897699</v>
      </c>
      <c r="I690" s="14">
        <f t="shared" ca="1" si="248"/>
        <v>1.02858918</v>
      </c>
      <c r="J690" s="13">
        <f t="shared" si="238"/>
        <v>2.5000000000000001E-2</v>
      </c>
      <c r="K690" s="29">
        <f t="shared" si="239"/>
        <v>45138</v>
      </c>
      <c r="L690" s="2">
        <f t="shared" si="240"/>
        <v>58</v>
      </c>
      <c r="M690" s="17">
        <f t="shared" si="241"/>
        <v>58</v>
      </c>
      <c r="N690" s="12">
        <f t="shared" si="230"/>
        <v>1.0056993999999999</v>
      </c>
      <c r="O690" s="12">
        <f t="shared" ca="1" si="231"/>
        <v>1.034451521</v>
      </c>
      <c r="P690" s="17">
        <f t="shared" si="242"/>
        <v>0</v>
      </c>
      <c r="Q690" s="14">
        <f t="shared" ca="1" si="232"/>
        <v>34.451521</v>
      </c>
      <c r="R690" s="20">
        <f t="shared" si="233"/>
        <v>0</v>
      </c>
      <c r="S690" s="14">
        <f t="shared" si="234"/>
        <v>0</v>
      </c>
      <c r="T690" s="4" t="str">
        <f t="shared" si="243"/>
        <v>A+J=</v>
      </c>
      <c r="U690" s="29">
        <f t="shared" si="244"/>
        <v>45321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00">
        <f t="shared" si="235"/>
        <v>45223</v>
      </c>
      <c r="B691" s="101">
        <f t="shared" ca="1" si="245"/>
        <v>1035.0420180000001</v>
      </c>
      <c r="C691" s="7">
        <f t="shared" si="236"/>
        <v>1000</v>
      </c>
      <c r="D691" s="81">
        <f t="shared" si="237"/>
        <v>45219</v>
      </c>
      <c r="E691" s="13">
        <f ca="1">IF(D691&lt;$B$1,VLOOKUP(D691,[1]DI!$A$4:$B$15000,2,FALSE),0)</f>
        <v>0.1265</v>
      </c>
      <c r="F691" s="14">
        <f t="shared" ca="1" si="246"/>
        <v>1.0004727899999999</v>
      </c>
      <c r="G691" s="14">
        <f ca="1">(TRUNC(PRODUCT($F$12:$F690),16))</f>
        <v>1.29572224763322</v>
      </c>
      <c r="H691" s="14">
        <f t="shared" ca="1" si="247"/>
        <v>1.2591129254897699</v>
      </c>
      <c r="I691" s="14">
        <f t="shared" ca="1" si="248"/>
        <v>1.0290754900000001</v>
      </c>
      <c r="J691" s="13">
        <f t="shared" si="238"/>
        <v>2.5000000000000001E-2</v>
      </c>
      <c r="K691" s="29">
        <f t="shared" si="239"/>
        <v>45138</v>
      </c>
      <c r="L691" s="2">
        <f t="shared" si="240"/>
        <v>59</v>
      </c>
      <c r="M691" s="17">
        <f t="shared" si="241"/>
        <v>59</v>
      </c>
      <c r="N691" s="12">
        <f t="shared" si="230"/>
        <v>1.0057979500000001</v>
      </c>
      <c r="O691" s="12">
        <f t="shared" ca="1" si="231"/>
        <v>1.035042018</v>
      </c>
      <c r="P691" s="17">
        <f t="shared" si="242"/>
        <v>0</v>
      </c>
      <c r="Q691" s="14">
        <f t="shared" ca="1" si="232"/>
        <v>35.042017999999999</v>
      </c>
      <c r="R691" s="20">
        <f t="shared" si="233"/>
        <v>0</v>
      </c>
      <c r="S691" s="14">
        <f t="shared" si="234"/>
        <v>0</v>
      </c>
      <c r="T691" s="4" t="str">
        <f t="shared" si="243"/>
        <v>A+J=</v>
      </c>
      <c r="U691" s="29">
        <f t="shared" si="244"/>
        <v>45321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00">
        <f t="shared" si="235"/>
        <v>45224</v>
      </c>
      <c r="B692" s="101">
        <f t="shared" ca="1" si="245"/>
        <v>1035.63284299</v>
      </c>
      <c r="C692" s="7">
        <f t="shared" si="236"/>
        <v>1000</v>
      </c>
      <c r="D692" s="81">
        <f t="shared" si="237"/>
        <v>45222</v>
      </c>
      <c r="E692" s="13">
        <f ca="1">IF(D692&lt;$B$1,VLOOKUP(D692,[1]DI!$A$4:$B$15000,2,FALSE),0)</f>
        <v>0.1265</v>
      </c>
      <c r="F692" s="14">
        <f t="shared" ca="1" si="246"/>
        <v>1.0004727899999999</v>
      </c>
      <c r="G692" s="14">
        <f ca="1">(TRUNC(PRODUCT($F$12:$F691),16))</f>
        <v>1.29633485215468</v>
      </c>
      <c r="H692" s="14">
        <f t="shared" ca="1" si="247"/>
        <v>1.2591129254897699</v>
      </c>
      <c r="I692" s="14">
        <f t="shared" ca="1" si="248"/>
        <v>1.02956202</v>
      </c>
      <c r="J692" s="13">
        <f t="shared" si="238"/>
        <v>2.5000000000000001E-2</v>
      </c>
      <c r="K692" s="29">
        <f t="shared" si="239"/>
        <v>45138</v>
      </c>
      <c r="L692" s="2">
        <f t="shared" si="240"/>
        <v>60</v>
      </c>
      <c r="M692" s="17">
        <f t="shared" si="241"/>
        <v>60</v>
      </c>
      <c r="N692" s="12">
        <f t="shared" si="230"/>
        <v>1.0058965099999999</v>
      </c>
      <c r="O692" s="12">
        <f t="shared" ca="1" si="231"/>
        <v>1.0356328429999999</v>
      </c>
      <c r="P692" s="17">
        <f t="shared" si="242"/>
        <v>0</v>
      </c>
      <c r="Q692" s="14">
        <f t="shared" ca="1" si="232"/>
        <v>35.63284299</v>
      </c>
      <c r="R692" s="20">
        <f t="shared" si="233"/>
        <v>0</v>
      </c>
      <c r="S692" s="14">
        <f t="shared" si="234"/>
        <v>0</v>
      </c>
      <c r="T692" s="4" t="str">
        <f t="shared" si="243"/>
        <v>A+J=</v>
      </c>
      <c r="U692" s="29">
        <f t="shared" si="244"/>
        <v>45321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00">
        <f t="shared" si="235"/>
        <v>45225</v>
      </c>
      <c r="B693" s="101">
        <f t="shared" ca="1" si="245"/>
        <v>1036.2240139999999</v>
      </c>
      <c r="C693" s="7">
        <f t="shared" si="236"/>
        <v>1000</v>
      </c>
      <c r="D693" s="81">
        <f t="shared" si="237"/>
        <v>45223</v>
      </c>
      <c r="E693" s="13">
        <f ca="1">IF(D693&lt;$B$1,VLOOKUP(D693,[1]DI!$A$4:$B$15000,2,FALSE),0)</f>
        <v>0.1265</v>
      </c>
      <c r="F693" s="14">
        <f t="shared" ca="1" si="246"/>
        <v>1.0004727899999999</v>
      </c>
      <c r="G693" s="14">
        <f ca="1">(TRUNC(PRODUCT($F$12:$F692),16))</f>
        <v>1.2969477463094301</v>
      </c>
      <c r="H693" s="14">
        <f t="shared" ca="1" si="247"/>
        <v>1.2591129254897699</v>
      </c>
      <c r="I693" s="14">
        <f t="shared" ca="1" si="248"/>
        <v>1.0300487899999999</v>
      </c>
      <c r="J693" s="13">
        <f t="shared" si="238"/>
        <v>2.5000000000000001E-2</v>
      </c>
      <c r="K693" s="29">
        <f t="shared" si="239"/>
        <v>45138</v>
      </c>
      <c r="L693" s="2">
        <f t="shared" si="240"/>
        <v>61</v>
      </c>
      <c r="M693" s="17">
        <f t="shared" si="241"/>
        <v>61</v>
      </c>
      <c r="N693" s="12">
        <f t="shared" si="230"/>
        <v>1.0059950790000001</v>
      </c>
      <c r="O693" s="12">
        <f t="shared" ca="1" si="231"/>
        <v>1.0362240140000001</v>
      </c>
      <c r="P693" s="17">
        <f t="shared" si="242"/>
        <v>0</v>
      </c>
      <c r="Q693" s="14">
        <f t="shared" ca="1" si="232"/>
        <v>36.224013999999997</v>
      </c>
      <c r="R693" s="20">
        <f t="shared" si="233"/>
        <v>0</v>
      </c>
      <c r="S693" s="14">
        <f t="shared" si="234"/>
        <v>0</v>
      </c>
      <c r="T693" s="4" t="str">
        <f t="shared" si="243"/>
        <v>A+J=</v>
      </c>
      <c r="U693" s="29">
        <f t="shared" si="244"/>
        <v>45321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00">
        <f t="shared" si="235"/>
        <v>45226</v>
      </c>
      <c r="B694" s="101">
        <f t="shared" ca="1" si="245"/>
        <v>1036.815523</v>
      </c>
      <c r="C694" s="7">
        <f t="shared" si="236"/>
        <v>1000</v>
      </c>
      <c r="D694" s="81">
        <f t="shared" si="237"/>
        <v>45224</v>
      </c>
      <c r="E694" s="13">
        <f ca="1">IF(D694&lt;$B$1,VLOOKUP(D694,[1]DI!$A$4:$B$15000,2,FALSE),0)</f>
        <v>0.1265</v>
      </c>
      <c r="F694" s="14">
        <f t="shared" ca="1" si="246"/>
        <v>1.0004727899999999</v>
      </c>
      <c r="G694" s="14">
        <f ca="1">(TRUNC(PRODUCT($F$12:$F693),16))</f>
        <v>1.29756093023441</v>
      </c>
      <c r="H694" s="14">
        <f t="shared" ca="1" si="247"/>
        <v>1.2591129254897699</v>
      </c>
      <c r="I694" s="14">
        <f t="shared" ca="1" si="248"/>
        <v>1.0305357900000001</v>
      </c>
      <c r="J694" s="13">
        <f t="shared" si="238"/>
        <v>2.5000000000000001E-2</v>
      </c>
      <c r="K694" s="29">
        <f t="shared" si="239"/>
        <v>45138</v>
      </c>
      <c r="L694" s="2">
        <f t="shared" si="240"/>
        <v>62</v>
      </c>
      <c r="M694" s="17">
        <f t="shared" si="241"/>
        <v>62</v>
      </c>
      <c r="N694" s="12">
        <f t="shared" si="230"/>
        <v>1.0060936579999999</v>
      </c>
      <c r="O694" s="12">
        <f t="shared" ca="1" si="231"/>
        <v>1.036815523</v>
      </c>
      <c r="P694" s="17">
        <f t="shared" si="242"/>
        <v>0</v>
      </c>
      <c r="Q694" s="14">
        <f t="shared" ca="1" si="232"/>
        <v>36.815522999999999</v>
      </c>
      <c r="R694" s="20">
        <f t="shared" si="233"/>
        <v>0</v>
      </c>
      <c r="S694" s="14">
        <f t="shared" si="234"/>
        <v>0</v>
      </c>
      <c r="T694" s="4" t="str">
        <f t="shared" si="243"/>
        <v>A+J=</v>
      </c>
      <c r="U694" s="29">
        <f t="shared" si="244"/>
        <v>45321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00">
        <f t="shared" si="235"/>
        <v>45229</v>
      </c>
      <c r="B695" s="101">
        <f t="shared" ca="1" si="245"/>
        <v>1037.4073579999999</v>
      </c>
      <c r="C695" s="7">
        <f t="shared" si="236"/>
        <v>1000</v>
      </c>
      <c r="D695" s="81">
        <f t="shared" si="237"/>
        <v>45225</v>
      </c>
      <c r="E695" s="13">
        <f ca="1">IF(D695&lt;$B$1,VLOOKUP(D695,[1]DI!$A$4:$B$15000,2,FALSE),0)</f>
        <v>0.1265</v>
      </c>
      <c r="F695" s="14">
        <f t="shared" ca="1" si="246"/>
        <v>1.0004727899999999</v>
      </c>
      <c r="G695" s="14">
        <f ca="1">(TRUNC(PRODUCT($F$12:$F694),16))</f>
        <v>1.2981744040666101</v>
      </c>
      <c r="H695" s="14">
        <f t="shared" ca="1" si="247"/>
        <v>1.2591129254897699</v>
      </c>
      <c r="I695" s="14">
        <f t="shared" ca="1" si="248"/>
        <v>1.03102301</v>
      </c>
      <c r="J695" s="13">
        <f t="shared" si="238"/>
        <v>2.5000000000000001E-2</v>
      </c>
      <c r="K695" s="29">
        <f t="shared" si="239"/>
        <v>45138</v>
      </c>
      <c r="L695" s="2">
        <f t="shared" si="240"/>
        <v>63</v>
      </c>
      <c r="M695" s="17">
        <f t="shared" si="241"/>
        <v>63</v>
      </c>
      <c r="N695" s="12">
        <f t="shared" si="230"/>
        <v>1.0061922459999999</v>
      </c>
      <c r="O695" s="12">
        <f t="shared" ca="1" si="231"/>
        <v>1.0374073580000001</v>
      </c>
      <c r="P695" s="17">
        <f t="shared" si="242"/>
        <v>0</v>
      </c>
      <c r="Q695" s="14">
        <f t="shared" ca="1" si="232"/>
        <v>37.407358000000002</v>
      </c>
      <c r="R695" s="20">
        <f t="shared" si="233"/>
        <v>0</v>
      </c>
      <c r="S695" s="14">
        <f t="shared" si="234"/>
        <v>0</v>
      </c>
      <c r="T695" s="4" t="str">
        <f t="shared" si="243"/>
        <v>A+J=</v>
      </c>
      <c r="U695" s="29">
        <f t="shared" si="244"/>
        <v>45321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00">
        <f t="shared" si="235"/>
        <v>45230</v>
      </c>
      <c r="B696" s="101">
        <f t="shared" ca="1" si="245"/>
        <v>1037.9995409999999</v>
      </c>
      <c r="C696" s="7">
        <f t="shared" si="236"/>
        <v>1000</v>
      </c>
      <c r="D696" s="81">
        <f t="shared" si="237"/>
        <v>45226</v>
      </c>
      <c r="E696" s="13">
        <f ca="1">IF(D696&lt;$B$1,VLOOKUP(D696,[1]DI!$A$4:$B$15000,2,FALSE),0)</f>
        <v>0.1265</v>
      </c>
      <c r="F696" s="14">
        <f t="shared" ca="1" si="246"/>
        <v>1.0004727899999999</v>
      </c>
      <c r="G696" s="14">
        <f ca="1">(TRUNC(PRODUCT($F$12:$F695),16))</f>
        <v>1.2987881679431099</v>
      </c>
      <c r="H696" s="14">
        <f t="shared" ca="1" si="247"/>
        <v>1.2591129254897699</v>
      </c>
      <c r="I696" s="14">
        <f t="shared" ca="1" si="248"/>
        <v>1.03151047</v>
      </c>
      <c r="J696" s="13">
        <f t="shared" si="238"/>
        <v>2.5000000000000001E-2</v>
      </c>
      <c r="K696" s="29">
        <f t="shared" si="239"/>
        <v>45138</v>
      </c>
      <c r="L696" s="2">
        <f t="shared" si="240"/>
        <v>64</v>
      </c>
      <c r="M696" s="17">
        <f t="shared" si="241"/>
        <v>64</v>
      </c>
      <c r="N696" s="12">
        <f t="shared" si="230"/>
        <v>1.006290844</v>
      </c>
      <c r="O696" s="12">
        <f t="shared" ca="1" si="231"/>
        <v>1.037999541</v>
      </c>
      <c r="P696" s="17">
        <f t="shared" si="242"/>
        <v>0</v>
      </c>
      <c r="Q696" s="14">
        <f t="shared" ca="1" si="232"/>
        <v>37.999541000000001</v>
      </c>
      <c r="R696" s="20">
        <f t="shared" si="233"/>
        <v>0</v>
      </c>
      <c r="S696" s="14">
        <f t="shared" si="234"/>
        <v>0</v>
      </c>
      <c r="T696" s="4" t="str">
        <f t="shared" si="243"/>
        <v>A+J=</v>
      </c>
      <c r="U696" s="29">
        <f t="shared" si="244"/>
        <v>45321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00">
        <f t="shared" si="235"/>
        <v>45231</v>
      </c>
      <c r="B697" s="101">
        <f t="shared" ca="1" si="245"/>
        <v>1038.5920630000001</v>
      </c>
      <c r="C697" s="7">
        <f t="shared" si="236"/>
        <v>1000</v>
      </c>
      <c r="D697" s="81">
        <f t="shared" si="237"/>
        <v>45229</v>
      </c>
      <c r="E697" s="13">
        <f ca="1">IF(D697&lt;$B$1,VLOOKUP(D697,[1]DI!$A$4:$B$15000,2,FALSE),0)</f>
        <v>0.1265</v>
      </c>
      <c r="F697" s="14">
        <f t="shared" ca="1" si="246"/>
        <v>1.0004727899999999</v>
      </c>
      <c r="G697" s="14">
        <f ca="1">(TRUNC(PRODUCT($F$12:$F696),16))</f>
        <v>1.2994022220010299</v>
      </c>
      <c r="H697" s="14">
        <f t="shared" ca="1" si="247"/>
        <v>1.2591129254897699</v>
      </c>
      <c r="I697" s="14">
        <f t="shared" ca="1" si="248"/>
        <v>1.0319981600000001</v>
      </c>
      <c r="J697" s="13">
        <f t="shared" si="238"/>
        <v>2.5000000000000001E-2</v>
      </c>
      <c r="K697" s="29">
        <f t="shared" si="239"/>
        <v>45138</v>
      </c>
      <c r="L697" s="2">
        <f t="shared" si="240"/>
        <v>65</v>
      </c>
      <c r="M697" s="17">
        <f t="shared" si="241"/>
        <v>65</v>
      </c>
      <c r="N697" s="12">
        <f t="shared" si="230"/>
        <v>1.0063894520000001</v>
      </c>
      <c r="O697" s="12">
        <f t="shared" ca="1" si="231"/>
        <v>1.0385920630000001</v>
      </c>
      <c r="P697" s="17">
        <f t="shared" si="242"/>
        <v>0</v>
      </c>
      <c r="Q697" s="14">
        <f t="shared" ca="1" si="232"/>
        <v>38.592063000000003</v>
      </c>
      <c r="R697" s="20">
        <f t="shared" si="233"/>
        <v>0</v>
      </c>
      <c r="S697" s="14">
        <f t="shared" si="234"/>
        <v>0</v>
      </c>
      <c r="T697" s="4" t="str">
        <f t="shared" si="243"/>
        <v>A+J=</v>
      </c>
      <c r="U697" s="29">
        <f t="shared" si="244"/>
        <v>45321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00">
        <f t="shared" si="235"/>
        <v>45233</v>
      </c>
      <c r="B698" s="101">
        <f t="shared" ca="1" si="245"/>
        <v>1039.1849219999999</v>
      </c>
      <c r="C698" s="7">
        <f t="shared" si="236"/>
        <v>1000</v>
      </c>
      <c r="D698" s="81">
        <f t="shared" si="237"/>
        <v>45230</v>
      </c>
      <c r="E698" s="13">
        <f ca="1">IF(D698&lt;$B$1,VLOOKUP(D698,[1]DI!$A$4:$B$15000,2,FALSE),0)</f>
        <v>0.1265</v>
      </c>
      <c r="F698" s="14">
        <f t="shared" ca="1" si="246"/>
        <v>1.0004727899999999</v>
      </c>
      <c r="G698" s="14">
        <f ca="1">(TRUNC(PRODUCT($F$12:$F697),16))</f>
        <v>1.30001656637757</v>
      </c>
      <c r="H698" s="14">
        <f t="shared" ca="1" si="247"/>
        <v>1.2591129254897699</v>
      </c>
      <c r="I698" s="14">
        <f t="shared" ca="1" si="248"/>
        <v>1.03248608</v>
      </c>
      <c r="J698" s="13">
        <f t="shared" si="238"/>
        <v>2.5000000000000001E-2</v>
      </c>
      <c r="K698" s="29">
        <f t="shared" si="239"/>
        <v>45138</v>
      </c>
      <c r="L698" s="2">
        <f t="shared" si="240"/>
        <v>66</v>
      </c>
      <c r="M698" s="17">
        <f t="shared" si="241"/>
        <v>66</v>
      </c>
      <c r="N698" s="12">
        <f t="shared" si="230"/>
        <v>1.0064880700000001</v>
      </c>
      <c r="O698" s="12">
        <f t="shared" ca="1" si="231"/>
        <v>1.039184922</v>
      </c>
      <c r="P698" s="17">
        <f t="shared" si="242"/>
        <v>0</v>
      </c>
      <c r="Q698" s="14">
        <f t="shared" ca="1" si="232"/>
        <v>39.184922</v>
      </c>
      <c r="R698" s="20">
        <f t="shared" si="233"/>
        <v>0</v>
      </c>
      <c r="S698" s="14">
        <f t="shared" si="234"/>
        <v>0</v>
      </c>
      <c r="T698" s="4" t="str">
        <f t="shared" si="243"/>
        <v>A+J=</v>
      </c>
      <c r="U698" s="29">
        <f t="shared" si="244"/>
        <v>45321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00">
        <f t="shared" si="235"/>
        <v>45236</v>
      </c>
      <c r="B699" s="101">
        <f t="shared" ca="1" si="245"/>
        <v>1039.7781179999999</v>
      </c>
      <c r="C699" s="7">
        <f t="shared" si="236"/>
        <v>1000</v>
      </c>
      <c r="D699" s="81">
        <f t="shared" si="237"/>
        <v>45231</v>
      </c>
      <c r="E699" s="13">
        <f ca="1">IF(D699&lt;$B$1,VLOOKUP(D699,[1]DI!$A$4:$B$15000,2,FALSE),0)</f>
        <v>0.1265</v>
      </c>
      <c r="F699" s="14">
        <f t="shared" ca="1" si="246"/>
        <v>1.0004727899999999</v>
      </c>
      <c r="G699" s="14">
        <f ca="1">(TRUNC(PRODUCT($F$12:$F698),16))</f>
        <v>1.3006312012099901</v>
      </c>
      <c r="H699" s="14">
        <f t="shared" ca="1" si="247"/>
        <v>1.2591129254897699</v>
      </c>
      <c r="I699" s="14">
        <f t="shared" ca="1" si="248"/>
        <v>1.03297423</v>
      </c>
      <c r="J699" s="13">
        <f t="shared" si="238"/>
        <v>2.5000000000000001E-2</v>
      </c>
      <c r="K699" s="29">
        <f t="shared" si="239"/>
        <v>45138</v>
      </c>
      <c r="L699" s="2">
        <f t="shared" si="240"/>
        <v>67</v>
      </c>
      <c r="M699" s="17">
        <f t="shared" si="241"/>
        <v>67</v>
      </c>
      <c r="N699" s="12">
        <f t="shared" si="230"/>
        <v>1.0065866969999999</v>
      </c>
      <c r="O699" s="12">
        <f t="shared" ca="1" si="231"/>
        <v>1.0397781180000001</v>
      </c>
      <c r="P699" s="17">
        <f t="shared" si="242"/>
        <v>0</v>
      </c>
      <c r="Q699" s="14">
        <f t="shared" ca="1" si="232"/>
        <v>39.778117999999999</v>
      </c>
      <c r="R699" s="20">
        <f t="shared" si="233"/>
        <v>0</v>
      </c>
      <c r="S699" s="14">
        <f t="shared" si="234"/>
        <v>0</v>
      </c>
      <c r="T699" s="4" t="str">
        <f t="shared" si="243"/>
        <v>A+J=</v>
      </c>
      <c r="U699" s="29">
        <f t="shared" si="244"/>
        <v>45321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00">
        <f t="shared" si="235"/>
        <v>45237</v>
      </c>
      <c r="B700" s="101">
        <f t="shared" ca="1" si="245"/>
        <v>1040.3716529999999</v>
      </c>
      <c r="C700" s="7">
        <f t="shared" si="236"/>
        <v>1000</v>
      </c>
      <c r="D700" s="81">
        <f t="shared" si="237"/>
        <v>45233</v>
      </c>
      <c r="E700" s="13">
        <f ca="1">IF(D700&lt;$B$1,VLOOKUP(D700,[1]DI!$A$4:$B$15000,2,FALSE),0)</f>
        <v>0.1215</v>
      </c>
      <c r="F700" s="14">
        <f t="shared" ca="1" si="246"/>
        <v>1.00045513</v>
      </c>
      <c r="G700" s="14">
        <f ca="1">(TRUNC(PRODUCT($F$12:$F699),16))</f>
        <v>1.3012461266356099</v>
      </c>
      <c r="H700" s="14">
        <f t="shared" ca="1" si="247"/>
        <v>1.2591129254897699</v>
      </c>
      <c r="I700" s="14">
        <f t="shared" ca="1" si="248"/>
        <v>1.0334626099999999</v>
      </c>
      <c r="J700" s="13">
        <f t="shared" si="238"/>
        <v>2.5000000000000001E-2</v>
      </c>
      <c r="K700" s="29">
        <f t="shared" si="239"/>
        <v>45138</v>
      </c>
      <c r="L700" s="2">
        <f t="shared" si="240"/>
        <v>68</v>
      </c>
      <c r="M700" s="17">
        <f t="shared" si="241"/>
        <v>68</v>
      </c>
      <c r="N700" s="12">
        <f t="shared" si="230"/>
        <v>1.0066853339999999</v>
      </c>
      <c r="O700" s="12">
        <f t="shared" ca="1" si="231"/>
        <v>1.040371653</v>
      </c>
      <c r="P700" s="17">
        <f t="shared" si="242"/>
        <v>0</v>
      </c>
      <c r="Q700" s="14">
        <f t="shared" ca="1" si="232"/>
        <v>40.371653000000002</v>
      </c>
      <c r="R700" s="20">
        <f t="shared" si="233"/>
        <v>0</v>
      </c>
      <c r="S700" s="14">
        <f t="shared" si="234"/>
        <v>0</v>
      </c>
      <c r="T700" s="4" t="str">
        <f t="shared" si="243"/>
        <v>A+J=</v>
      </c>
      <c r="U700" s="29">
        <f t="shared" si="244"/>
        <v>45321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00">
        <f t="shared" si="235"/>
        <v>45238</v>
      </c>
      <c r="B701" s="101">
        <f t="shared" ca="1" si="245"/>
        <v>1040.94715099</v>
      </c>
      <c r="C701" s="7">
        <f t="shared" si="236"/>
        <v>1000</v>
      </c>
      <c r="D701" s="81">
        <f t="shared" si="237"/>
        <v>45236</v>
      </c>
      <c r="E701" s="13">
        <f ca="1">IF(D701&lt;$B$1,VLOOKUP(D701,[1]DI!$A$4:$B$15000,2,FALSE),0)</f>
        <v>0.1215</v>
      </c>
      <c r="F701" s="14">
        <f t="shared" ca="1" si="246"/>
        <v>1.00045513</v>
      </c>
      <c r="G701" s="14">
        <f ca="1">(TRUNC(PRODUCT($F$12:$F700),16))</f>
        <v>1.3018383627852199</v>
      </c>
      <c r="H701" s="14">
        <f t="shared" ca="1" si="247"/>
        <v>1.2591129254897699</v>
      </c>
      <c r="I701" s="14">
        <f t="shared" ca="1" si="248"/>
        <v>1.03393297</v>
      </c>
      <c r="J701" s="13">
        <f t="shared" si="238"/>
        <v>2.5000000000000001E-2</v>
      </c>
      <c r="K701" s="29">
        <f t="shared" si="239"/>
        <v>45138</v>
      </c>
      <c r="L701" s="2">
        <f t="shared" si="240"/>
        <v>69</v>
      </c>
      <c r="M701" s="17">
        <f t="shared" si="241"/>
        <v>69</v>
      </c>
      <c r="N701" s="12">
        <f t="shared" si="230"/>
        <v>1.00678398</v>
      </c>
      <c r="O701" s="12">
        <f t="shared" ca="1" si="231"/>
        <v>1.0409471509999999</v>
      </c>
      <c r="P701" s="17">
        <f t="shared" si="242"/>
        <v>0</v>
      </c>
      <c r="Q701" s="14">
        <f t="shared" ca="1" si="232"/>
        <v>40.947150989999997</v>
      </c>
      <c r="R701" s="20">
        <f t="shared" si="233"/>
        <v>0</v>
      </c>
      <c r="S701" s="14">
        <f t="shared" si="234"/>
        <v>0</v>
      </c>
      <c r="T701" s="4" t="str">
        <f t="shared" si="243"/>
        <v>A+J=</v>
      </c>
      <c r="U701" s="29">
        <f t="shared" si="244"/>
        <v>45321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00">
        <f t="shared" si="235"/>
        <v>45239</v>
      </c>
      <c r="B702" s="101">
        <f t="shared" ca="1" si="245"/>
        <v>1041.5229629999999</v>
      </c>
      <c r="C702" s="7">
        <f t="shared" si="236"/>
        <v>1000</v>
      </c>
      <c r="D702" s="81">
        <f t="shared" si="237"/>
        <v>45237</v>
      </c>
      <c r="E702" s="13">
        <f ca="1">IF(D702&lt;$B$1,VLOOKUP(D702,[1]DI!$A$4:$B$15000,2,FALSE),0)</f>
        <v>0.1215</v>
      </c>
      <c r="F702" s="14">
        <f t="shared" ca="1" si="246"/>
        <v>1.00045513</v>
      </c>
      <c r="G702" s="14">
        <f ca="1">(TRUNC(PRODUCT($F$12:$F701),16))</f>
        <v>1.30243086847928</v>
      </c>
      <c r="H702" s="14">
        <f t="shared" ca="1" si="247"/>
        <v>1.2591129254897699</v>
      </c>
      <c r="I702" s="14">
        <f t="shared" ca="1" si="248"/>
        <v>1.03440354</v>
      </c>
      <c r="J702" s="13">
        <f t="shared" si="238"/>
        <v>2.5000000000000001E-2</v>
      </c>
      <c r="K702" s="29">
        <f t="shared" si="239"/>
        <v>45138</v>
      </c>
      <c r="L702" s="2">
        <f t="shared" si="240"/>
        <v>70</v>
      </c>
      <c r="M702" s="17">
        <f t="shared" si="241"/>
        <v>70</v>
      </c>
      <c r="N702" s="12">
        <f t="shared" si="230"/>
        <v>1.0068826360000001</v>
      </c>
      <c r="O702" s="12">
        <f t="shared" ca="1" si="231"/>
        <v>1.041522963</v>
      </c>
      <c r="P702" s="17">
        <f t="shared" si="242"/>
        <v>0</v>
      </c>
      <c r="Q702" s="14">
        <f t="shared" ca="1" si="232"/>
        <v>41.522962999999997</v>
      </c>
      <c r="R702" s="20">
        <f t="shared" si="233"/>
        <v>0</v>
      </c>
      <c r="S702" s="14">
        <f t="shared" si="234"/>
        <v>0</v>
      </c>
      <c r="T702" s="4" t="str">
        <f t="shared" si="243"/>
        <v>A+J=</v>
      </c>
      <c r="U702" s="29">
        <f t="shared" si="244"/>
        <v>45321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00">
        <f t="shared" si="235"/>
        <v>45240</v>
      </c>
      <c r="B703" s="101">
        <f t="shared" ca="1" si="245"/>
        <v>1042.09909999</v>
      </c>
      <c r="C703" s="7">
        <f t="shared" si="236"/>
        <v>1000</v>
      </c>
      <c r="D703" s="81">
        <f t="shared" si="237"/>
        <v>45238</v>
      </c>
      <c r="E703" s="13">
        <f ca="1">IF(D703&lt;$B$1,VLOOKUP(D703,[1]DI!$A$4:$B$15000,2,FALSE),0)</f>
        <v>0.1215</v>
      </c>
      <c r="F703" s="14">
        <f t="shared" ca="1" si="246"/>
        <v>1.00045513</v>
      </c>
      <c r="G703" s="14">
        <f ca="1">(TRUNC(PRODUCT($F$12:$F702),16))</f>
        <v>1.3030236438404501</v>
      </c>
      <c r="H703" s="14">
        <f t="shared" ca="1" si="247"/>
        <v>1.2591129254897699</v>
      </c>
      <c r="I703" s="14">
        <f t="shared" ca="1" si="248"/>
        <v>1.0348743300000001</v>
      </c>
      <c r="J703" s="13">
        <f t="shared" si="238"/>
        <v>2.5000000000000001E-2</v>
      </c>
      <c r="K703" s="29">
        <f t="shared" si="239"/>
        <v>45138</v>
      </c>
      <c r="L703" s="2">
        <f t="shared" si="240"/>
        <v>71</v>
      </c>
      <c r="M703" s="17">
        <f t="shared" si="241"/>
        <v>71</v>
      </c>
      <c r="N703" s="12">
        <f t="shared" si="230"/>
        <v>1.006981302</v>
      </c>
      <c r="O703" s="12">
        <f t="shared" ca="1" si="231"/>
        <v>1.0420990999999999</v>
      </c>
      <c r="P703" s="17">
        <f t="shared" si="242"/>
        <v>0</v>
      </c>
      <c r="Q703" s="14">
        <f t="shared" ca="1" si="232"/>
        <v>42.099099989999999</v>
      </c>
      <c r="R703" s="20">
        <f t="shared" si="233"/>
        <v>0</v>
      </c>
      <c r="S703" s="14">
        <f t="shared" si="234"/>
        <v>0</v>
      </c>
      <c r="T703" s="4" t="str">
        <f t="shared" si="243"/>
        <v>A+J=</v>
      </c>
      <c r="U703" s="29">
        <f t="shared" si="244"/>
        <v>45321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00">
        <f t="shared" si="235"/>
        <v>45243</v>
      </c>
      <c r="B704" s="101">
        <f t="shared" ca="1" si="245"/>
        <v>1042.6755519999999</v>
      </c>
      <c r="C704" s="7">
        <f t="shared" si="236"/>
        <v>1000</v>
      </c>
      <c r="D704" s="81">
        <f t="shared" si="237"/>
        <v>45239</v>
      </c>
      <c r="E704" s="13">
        <f ca="1">IF(D704&lt;$B$1,VLOOKUP(D704,[1]DI!$A$4:$B$15000,2,FALSE),0)</f>
        <v>0.1215</v>
      </c>
      <c r="F704" s="14">
        <f t="shared" ca="1" si="246"/>
        <v>1.00045513</v>
      </c>
      <c r="G704" s="14">
        <f ca="1">(TRUNC(PRODUCT($F$12:$F703),16))</f>
        <v>1.30361668899147</v>
      </c>
      <c r="H704" s="14">
        <f t="shared" ca="1" si="247"/>
        <v>1.2591129254897699</v>
      </c>
      <c r="I704" s="14">
        <f t="shared" ca="1" si="248"/>
        <v>1.03534533</v>
      </c>
      <c r="J704" s="13">
        <f t="shared" si="238"/>
        <v>2.5000000000000001E-2</v>
      </c>
      <c r="K704" s="29">
        <f t="shared" si="239"/>
        <v>45138</v>
      </c>
      <c r="L704" s="2">
        <f t="shared" si="240"/>
        <v>72</v>
      </c>
      <c r="M704" s="17">
        <f t="shared" si="241"/>
        <v>72</v>
      </c>
      <c r="N704" s="12">
        <f t="shared" si="230"/>
        <v>1.0070799779999999</v>
      </c>
      <c r="O704" s="12">
        <f t="shared" ca="1" si="231"/>
        <v>1.0426755519999999</v>
      </c>
      <c r="P704" s="17">
        <f t="shared" si="242"/>
        <v>0</v>
      </c>
      <c r="Q704" s="14">
        <f t="shared" ca="1" si="232"/>
        <v>42.675552000000003</v>
      </c>
      <c r="R704" s="20">
        <f t="shared" si="233"/>
        <v>0</v>
      </c>
      <c r="S704" s="14">
        <f t="shared" si="234"/>
        <v>0</v>
      </c>
      <c r="T704" s="4" t="str">
        <f t="shared" si="243"/>
        <v>A+J=</v>
      </c>
      <c r="U704" s="29">
        <f t="shared" si="244"/>
        <v>45321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00">
        <f t="shared" si="235"/>
        <v>45244</v>
      </c>
      <c r="B705" s="101">
        <f t="shared" ca="1" si="245"/>
        <v>1043.2523279899999</v>
      </c>
      <c r="C705" s="7">
        <f t="shared" si="236"/>
        <v>1000</v>
      </c>
      <c r="D705" s="81">
        <f t="shared" si="237"/>
        <v>45240</v>
      </c>
      <c r="E705" s="13">
        <f ca="1">IF(D705&lt;$B$1,VLOOKUP(D705,[1]DI!$A$4:$B$15000,2,FALSE),0)</f>
        <v>0.1215</v>
      </c>
      <c r="F705" s="14">
        <f t="shared" ca="1" si="246"/>
        <v>1.00045513</v>
      </c>
      <c r="G705" s="14">
        <f ca="1">(TRUNC(PRODUCT($F$12:$F704),16))</f>
        <v>1.3042100040551301</v>
      </c>
      <c r="H705" s="14">
        <f t="shared" ca="1" si="247"/>
        <v>1.2591129254897699</v>
      </c>
      <c r="I705" s="14">
        <f t="shared" ca="1" si="248"/>
        <v>1.0358165500000001</v>
      </c>
      <c r="J705" s="13">
        <f t="shared" si="238"/>
        <v>2.5000000000000001E-2</v>
      </c>
      <c r="K705" s="29">
        <f t="shared" si="239"/>
        <v>45138</v>
      </c>
      <c r="L705" s="2">
        <f t="shared" si="240"/>
        <v>73</v>
      </c>
      <c r="M705" s="17">
        <f t="shared" si="241"/>
        <v>73</v>
      </c>
      <c r="N705" s="12">
        <f t="shared" si="230"/>
        <v>1.0071786629999999</v>
      </c>
      <c r="O705" s="12">
        <f t="shared" ca="1" si="231"/>
        <v>1.0432523279999999</v>
      </c>
      <c r="P705" s="17">
        <f t="shared" si="242"/>
        <v>0</v>
      </c>
      <c r="Q705" s="14">
        <f t="shared" ca="1" si="232"/>
        <v>43.252327989999998</v>
      </c>
      <c r="R705" s="20">
        <f t="shared" si="233"/>
        <v>0</v>
      </c>
      <c r="S705" s="14">
        <f t="shared" si="234"/>
        <v>0</v>
      </c>
      <c r="T705" s="4" t="str">
        <f t="shared" si="243"/>
        <v>A+J=</v>
      </c>
      <c r="U705" s="29">
        <f t="shared" si="244"/>
        <v>45321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00">
        <f t="shared" si="235"/>
        <v>45246</v>
      </c>
      <c r="B706" s="101">
        <f t="shared" ca="1" si="245"/>
        <v>1043.829418</v>
      </c>
      <c r="C706" s="7">
        <f t="shared" si="236"/>
        <v>1000</v>
      </c>
      <c r="D706" s="81">
        <f t="shared" si="237"/>
        <v>45243</v>
      </c>
      <c r="E706" s="13">
        <f ca="1">IF(D706&lt;$B$1,VLOOKUP(D706,[1]DI!$A$4:$B$15000,2,FALSE),0)</f>
        <v>0.1215</v>
      </c>
      <c r="F706" s="14">
        <f t="shared" ca="1" si="246"/>
        <v>1.00045513</v>
      </c>
      <c r="G706" s="14">
        <f ca="1">(TRUNC(PRODUCT($F$12:$F705),16))</f>
        <v>1.30480358915428</v>
      </c>
      <c r="H706" s="14">
        <f t="shared" ca="1" si="247"/>
        <v>1.2591129254897699</v>
      </c>
      <c r="I706" s="14">
        <f t="shared" ca="1" si="248"/>
        <v>1.03628798</v>
      </c>
      <c r="J706" s="13">
        <f t="shared" si="238"/>
        <v>2.5000000000000001E-2</v>
      </c>
      <c r="K706" s="29">
        <f t="shared" si="239"/>
        <v>45138</v>
      </c>
      <c r="L706" s="2">
        <f t="shared" si="240"/>
        <v>74</v>
      </c>
      <c r="M706" s="17">
        <f t="shared" si="241"/>
        <v>74</v>
      </c>
      <c r="N706" s="12">
        <f t="shared" si="230"/>
        <v>1.007277357</v>
      </c>
      <c r="O706" s="12">
        <f t="shared" ca="1" si="231"/>
        <v>1.0438294180000001</v>
      </c>
      <c r="P706" s="17">
        <f t="shared" si="242"/>
        <v>0</v>
      </c>
      <c r="Q706" s="14">
        <f t="shared" ca="1" si="232"/>
        <v>43.829417999999997</v>
      </c>
      <c r="R706" s="20">
        <f t="shared" si="233"/>
        <v>0</v>
      </c>
      <c r="S706" s="14">
        <f t="shared" si="234"/>
        <v>0</v>
      </c>
      <c r="T706" s="4" t="str">
        <f t="shared" si="243"/>
        <v>A+J=</v>
      </c>
      <c r="U706" s="29">
        <f t="shared" si="244"/>
        <v>45321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00">
        <f t="shared" si="235"/>
        <v>45247</v>
      </c>
      <c r="B707" s="101">
        <f t="shared" ca="1" si="245"/>
        <v>1044.406823</v>
      </c>
      <c r="C707" s="7">
        <f t="shared" si="236"/>
        <v>1000</v>
      </c>
      <c r="D707" s="81">
        <f t="shared" si="237"/>
        <v>45244</v>
      </c>
      <c r="E707" s="13">
        <f ca="1">IF(D707&lt;$B$1,VLOOKUP(D707,[1]DI!$A$4:$B$15000,2,FALSE),0)</f>
        <v>0.1215</v>
      </c>
      <c r="F707" s="14">
        <f t="shared" ca="1" si="246"/>
        <v>1.00045513</v>
      </c>
      <c r="G707" s="14">
        <f ca="1">(TRUNC(PRODUCT($F$12:$F706),16))</f>
        <v>1.3053974444118099</v>
      </c>
      <c r="H707" s="14">
        <f t="shared" ca="1" si="247"/>
        <v>1.2591129254897699</v>
      </c>
      <c r="I707" s="14">
        <f t="shared" ca="1" si="248"/>
        <v>1.03675962</v>
      </c>
      <c r="J707" s="13">
        <f t="shared" si="238"/>
        <v>2.5000000000000001E-2</v>
      </c>
      <c r="K707" s="29">
        <f t="shared" si="239"/>
        <v>45138</v>
      </c>
      <c r="L707" s="2">
        <f t="shared" si="240"/>
        <v>75</v>
      </c>
      <c r="M707" s="17">
        <f t="shared" si="241"/>
        <v>75</v>
      </c>
      <c r="N707" s="12">
        <f t="shared" si="230"/>
        <v>1.0073760620000001</v>
      </c>
      <c r="O707" s="12">
        <f t="shared" ca="1" si="231"/>
        <v>1.0444068230000001</v>
      </c>
      <c r="P707" s="17">
        <f t="shared" si="242"/>
        <v>0</v>
      </c>
      <c r="Q707" s="14">
        <f t="shared" ca="1" si="232"/>
        <v>44.406823000000003</v>
      </c>
      <c r="R707" s="20">
        <f t="shared" si="233"/>
        <v>0</v>
      </c>
      <c r="S707" s="14">
        <f t="shared" si="234"/>
        <v>0</v>
      </c>
      <c r="T707" s="4" t="str">
        <f t="shared" si="243"/>
        <v>A+J=</v>
      </c>
      <c r="U707" s="29">
        <f t="shared" si="244"/>
        <v>45321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00">
        <f t="shared" si="235"/>
        <v>45250</v>
      </c>
      <c r="B708" s="101">
        <f t="shared" ca="1" si="245"/>
        <v>1044.984563</v>
      </c>
      <c r="C708" s="7">
        <f t="shared" si="236"/>
        <v>1000</v>
      </c>
      <c r="D708" s="81">
        <f t="shared" si="237"/>
        <v>45246</v>
      </c>
      <c r="E708" s="13">
        <f ca="1">IF(D708&lt;$B$1,VLOOKUP(D708,[1]DI!$A$4:$B$15000,2,FALSE),0)</f>
        <v>0.1215</v>
      </c>
      <c r="F708" s="14">
        <f t="shared" ca="1" si="246"/>
        <v>1.00045513</v>
      </c>
      <c r="G708" s="14">
        <f ca="1">(TRUNC(PRODUCT($F$12:$F707),16))</f>
        <v>1.3059915699506801</v>
      </c>
      <c r="H708" s="14">
        <f t="shared" ca="1" si="247"/>
        <v>1.2591129254897699</v>
      </c>
      <c r="I708" s="14">
        <f t="shared" ca="1" si="248"/>
        <v>1.0372314899999999</v>
      </c>
      <c r="J708" s="13">
        <f t="shared" si="238"/>
        <v>2.5000000000000001E-2</v>
      </c>
      <c r="K708" s="29">
        <f t="shared" si="239"/>
        <v>45138</v>
      </c>
      <c r="L708" s="2">
        <f t="shared" si="240"/>
        <v>76</v>
      </c>
      <c r="M708" s="17">
        <f t="shared" si="241"/>
        <v>76</v>
      </c>
      <c r="N708" s="12">
        <f t="shared" si="230"/>
        <v>1.007474776</v>
      </c>
      <c r="O708" s="12">
        <f t="shared" ca="1" si="231"/>
        <v>1.0449845630000001</v>
      </c>
      <c r="P708" s="17">
        <f t="shared" si="242"/>
        <v>0</v>
      </c>
      <c r="Q708" s="14">
        <f t="shared" ca="1" si="232"/>
        <v>44.984563000000001</v>
      </c>
      <c r="R708" s="20">
        <f t="shared" si="233"/>
        <v>0</v>
      </c>
      <c r="S708" s="14">
        <f t="shared" si="234"/>
        <v>0</v>
      </c>
      <c r="T708" s="4" t="str">
        <f t="shared" si="243"/>
        <v>A+J=</v>
      </c>
      <c r="U708" s="29">
        <f t="shared" si="244"/>
        <v>45321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00">
        <f t="shared" si="235"/>
        <v>45251</v>
      </c>
      <c r="B709" s="101">
        <f t="shared" ca="1" si="245"/>
        <v>1045.562608</v>
      </c>
      <c r="C709" s="7">
        <f t="shared" si="236"/>
        <v>1000</v>
      </c>
      <c r="D709" s="81">
        <f t="shared" si="237"/>
        <v>45247</v>
      </c>
      <c r="E709" s="13">
        <f ca="1">IF(D709&lt;$B$1,VLOOKUP(D709,[1]DI!$A$4:$B$15000,2,FALSE),0)</f>
        <v>0.1215</v>
      </c>
      <c r="F709" s="14">
        <f t="shared" ca="1" si="246"/>
        <v>1.00045513</v>
      </c>
      <c r="G709" s="14">
        <f ca="1">(TRUNC(PRODUCT($F$12:$F708),16))</f>
        <v>1.3065859658939101</v>
      </c>
      <c r="H709" s="14">
        <f t="shared" ca="1" si="247"/>
        <v>1.2591129254897699</v>
      </c>
      <c r="I709" s="14">
        <f t="shared" ca="1" si="248"/>
        <v>1.03770356</v>
      </c>
      <c r="J709" s="13">
        <f t="shared" si="238"/>
        <v>2.5000000000000001E-2</v>
      </c>
      <c r="K709" s="29">
        <f t="shared" si="239"/>
        <v>45138</v>
      </c>
      <c r="L709" s="2">
        <f t="shared" si="240"/>
        <v>77</v>
      </c>
      <c r="M709" s="17">
        <f t="shared" si="241"/>
        <v>77</v>
      </c>
      <c r="N709" s="12">
        <f t="shared" si="230"/>
        <v>1.0075734999999999</v>
      </c>
      <c r="O709" s="12">
        <f t="shared" ca="1" si="231"/>
        <v>1.045562608</v>
      </c>
      <c r="P709" s="17">
        <f t="shared" si="242"/>
        <v>0</v>
      </c>
      <c r="Q709" s="14">
        <f t="shared" ca="1" si="232"/>
        <v>45.562607999999997</v>
      </c>
      <c r="R709" s="20">
        <f t="shared" si="233"/>
        <v>0</v>
      </c>
      <c r="S709" s="14">
        <f t="shared" si="234"/>
        <v>0</v>
      </c>
      <c r="T709" s="4" t="str">
        <f t="shared" si="243"/>
        <v>A+J=</v>
      </c>
      <c r="U709" s="29">
        <f t="shared" si="244"/>
        <v>45321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00">
        <f t="shared" si="235"/>
        <v>45252</v>
      </c>
      <c r="B710" s="101">
        <f t="shared" ca="1" si="245"/>
        <v>1046.140977</v>
      </c>
      <c r="C710" s="7">
        <f t="shared" si="236"/>
        <v>1000</v>
      </c>
      <c r="D710" s="81">
        <f t="shared" si="237"/>
        <v>45250</v>
      </c>
      <c r="E710" s="13">
        <f ca="1">IF(D710&lt;$B$1,VLOOKUP(D710,[1]DI!$A$4:$B$15000,2,FALSE),0)</f>
        <v>0.1215</v>
      </c>
      <c r="F710" s="14">
        <f t="shared" ca="1" si="246"/>
        <v>1.00045513</v>
      </c>
      <c r="G710" s="14">
        <f ca="1">(TRUNC(PRODUCT($F$12:$F709),16))</f>
        <v>1.30718063236457</v>
      </c>
      <c r="H710" s="14">
        <f t="shared" ca="1" si="247"/>
        <v>1.2591129254897699</v>
      </c>
      <c r="I710" s="14">
        <f t="shared" ca="1" si="248"/>
        <v>1.03817585</v>
      </c>
      <c r="J710" s="13">
        <f t="shared" si="238"/>
        <v>2.5000000000000001E-2</v>
      </c>
      <c r="K710" s="29">
        <f t="shared" si="239"/>
        <v>45138</v>
      </c>
      <c r="L710" s="2">
        <f t="shared" si="240"/>
        <v>78</v>
      </c>
      <c r="M710" s="17">
        <f t="shared" si="241"/>
        <v>78</v>
      </c>
      <c r="N710" s="12">
        <f t="shared" si="230"/>
        <v>1.0076722330000001</v>
      </c>
      <c r="O710" s="12">
        <f t="shared" ca="1" si="231"/>
        <v>1.0461409770000001</v>
      </c>
      <c r="P710" s="17">
        <f t="shared" si="242"/>
        <v>0</v>
      </c>
      <c r="Q710" s="14">
        <f t="shared" ca="1" si="232"/>
        <v>46.140976999999999</v>
      </c>
      <c r="R710" s="20">
        <f t="shared" si="233"/>
        <v>0</v>
      </c>
      <c r="S710" s="14">
        <f t="shared" si="234"/>
        <v>0</v>
      </c>
      <c r="T710" s="4" t="str">
        <f t="shared" si="243"/>
        <v>A+J=</v>
      </c>
      <c r="U710" s="29">
        <f t="shared" si="244"/>
        <v>45321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00">
        <f t="shared" si="235"/>
        <v>45253</v>
      </c>
      <c r="B711" s="101">
        <f t="shared" ca="1" si="245"/>
        <v>1046.7196729899999</v>
      </c>
      <c r="C711" s="7">
        <f t="shared" si="236"/>
        <v>1000</v>
      </c>
      <c r="D711" s="81">
        <f t="shared" si="237"/>
        <v>45251</v>
      </c>
      <c r="E711" s="13">
        <f ca="1">IF(D711&lt;$B$1,VLOOKUP(D711,[1]DI!$A$4:$B$15000,2,FALSE),0)</f>
        <v>0.1215</v>
      </c>
      <c r="F711" s="14">
        <f t="shared" ca="1" si="246"/>
        <v>1.00045513</v>
      </c>
      <c r="G711" s="14">
        <f ca="1">(TRUNC(PRODUCT($F$12:$F710),16))</f>
        <v>1.30777556948578</v>
      </c>
      <c r="H711" s="14">
        <f t="shared" ca="1" si="247"/>
        <v>1.2591129254897699</v>
      </c>
      <c r="I711" s="14">
        <f t="shared" ca="1" si="248"/>
        <v>1.03864836</v>
      </c>
      <c r="J711" s="13">
        <f t="shared" si="238"/>
        <v>2.5000000000000001E-2</v>
      </c>
      <c r="K711" s="29">
        <f t="shared" si="239"/>
        <v>45138</v>
      </c>
      <c r="L711" s="2">
        <f t="shared" si="240"/>
        <v>79</v>
      </c>
      <c r="M711" s="17">
        <f t="shared" si="241"/>
        <v>79</v>
      </c>
      <c r="N711" s="12">
        <f t="shared" si="230"/>
        <v>1.0077709770000001</v>
      </c>
      <c r="O711" s="12">
        <f t="shared" ca="1" si="231"/>
        <v>1.0467196729999999</v>
      </c>
      <c r="P711" s="17">
        <f t="shared" si="242"/>
        <v>0</v>
      </c>
      <c r="Q711" s="14">
        <f t="shared" ca="1" si="232"/>
        <v>46.719672989999999</v>
      </c>
      <c r="R711" s="20">
        <f t="shared" si="233"/>
        <v>0</v>
      </c>
      <c r="S711" s="14">
        <f t="shared" si="234"/>
        <v>0</v>
      </c>
      <c r="T711" s="4" t="str">
        <f t="shared" si="243"/>
        <v>A+J=</v>
      </c>
      <c r="U711" s="29">
        <f t="shared" si="244"/>
        <v>45321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00">
        <f t="shared" si="235"/>
        <v>45254</v>
      </c>
      <c r="B712" s="101">
        <f t="shared" ca="1" si="245"/>
        <v>1047.298681</v>
      </c>
      <c r="C712" s="7">
        <f t="shared" si="236"/>
        <v>1000</v>
      </c>
      <c r="D712" s="81">
        <f t="shared" si="237"/>
        <v>45252</v>
      </c>
      <c r="E712" s="13">
        <f ca="1">IF(D712&lt;$B$1,VLOOKUP(D712,[1]DI!$A$4:$B$15000,2,FALSE),0)</f>
        <v>0.1215</v>
      </c>
      <c r="F712" s="14">
        <f t="shared" ca="1" si="246"/>
        <v>1.00045513</v>
      </c>
      <c r="G712" s="14">
        <f ca="1">(TRUNC(PRODUCT($F$12:$F711),16))</f>
        <v>1.3083707773807201</v>
      </c>
      <c r="H712" s="14">
        <f t="shared" ca="1" si="247"/>
        <v>1.2591129254897699</v>
      </c>
      <c r="I712" s="14">
        <f t="shared" ca="1" si="248"/>
        <v>1.0391210799999999</v>
      </c>
      <c r="J712" s="13">
        <f t="shared" si="238"/>
        <v>2.5000000000000001E-2</v>
      </c>
      <c r="K712" s="29">
        <f t="shared" si="239"/>
        <v>45138</v>
      </c>
      <c r="L712" s="2">
        <f t="shared" si="240"/>
        <v>80</v>
      </c>
      <c r="M712" s="17">
        <f t="shared" si="241"/>
        <v>80</v>
      </c>
      <c r="N712" s="12">
        <f t="shared" si="230"/>
        <v>1.007869729</v>
      </c>
      <c r="O712" s="12">
        <f t="shared" ca="1" si="231"/>
        <v>1.047298681</v>
      </c>
      <c r="P712" s="17">
        <f t="shared" si="242"/>
        <v>0</v>
      </c>
      <c r="Q712" s="14">
        <f t="shared" ca="1" si="232"/>
        <v>47.298681000000002</v>
      </c>
      <c r="R712" s="20">
        <f t="shared" si="233"/>
        <v>0</v>
      </c>
      <c r="S712" s="14">
        <f t="shared" si="234"/>
        <v>0</v>
      </c>
      <c r="T712" s="4" t="str">
        <f t="shared" si="243"/>
        <v>A+J=</v>
      </c>
      <c r="U712" s="29">
        <f t="shared" si="244"/>
        <v>45321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00">
        <f t="shared" si="235"/>
        <v>45257</v>
      </c>
      <c r="B713" s="101">
        <f t="shared" ca="1" si="245"/>
        <v>1047.878007</v>
      </c>
      <c r="C713" s="7">
        <f t="shared" si="236"/>
        <v>1000</v>
      </c>
      <c r="D713" s="81">
        <f t="shared" si="237"/>
        <v>45253</v>
      </c>
      <c r="E713" s="13">
        <f ca="1">IF(D713&lt;$B$1,VLOOKUP(D713,[1]DI!$A$4:$B$15000,2,FALSE),0)</f>
        <v>0.1215</v>
      </c>
      <c r="F713" s="14">
        <f t="shared" ca="1" si="246"/>
        <v>1.00045513</v>
      </c>
      <c r="G713" s="14">
        <f ca="1">(TRUNC(PRODUCT($F$12:$F712),16))</f>
        <v>1.3089662561726301</v>
      </c>
      <c r="H713" s="14">
        <f t="shared" ca="1" si="247"/>
        <v>1.2591129254897699</v>
      </c>
      <c r="I713" s="14">
        <f t="shared" ca="1" si="248"/>
        <v>1.0395940100000001</v>
      </c>
      <c r="J713" s="13">
        <f t="shared" si="238"/>
        <v>2.5000000000000001E-2</v>
      </c>
      <c r="K713" s="29">
        <f t="shared" si="239"/>
        <v>45138</v>
      </c>
      <c r="L713" s="2">
        <f t="shared" si="240"/>
        <v>81</v>
      </c>
      <c r="M713" s="17">
        <f t="shared" si="241"/>
        <v>81</v>
      </c>
      <c r="N713" s="12">
        <f t="shared" si="230"/>
        <v>1.007968492</v>
      </c>
      <c r="O713" s="12">
        <f t="shared" ca="1" si="231"/>
        <v>1.047878007</v>
      </c>
      <c r="P713" s="17">
        <f t="shared" si="242"/>
        <v>0</v>
      </c>
      <c r="Q713" s="14">
        <f t="shared" ca="1" si="232"/>
        <v>47.878006999999997</v>
      </c>
      <c r="R713" s="20">
        <f t="shared" si="233"/>
        <v>0</v>
      </c>
      <c r="S713" s="14">
        <f t="shared" si="234"/>
        <v>0</v>
      </c>
      <c r="T713" s="4" t="str">
        <f t="shared" si="243"/>
        <v>A+J=</v>
      </c>
      <c r="U713" s="29">
        <f t="shared" si="244"/>
        <v>45321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00">
        <f t="shared" si="235"/>
        <v>45258</v>
      </c>
      <c r="B714" s="101">
        <f t="shared" ca="1" si="245"/>
        <v>1048.457656</v>
      </c>
      <c r="C714" s="7">
        <f t="shared" si="236"/>
        <v>1000</v>
      </c>
      <c r="D714" s="81">
        <f t="shared" si="237"/>
        <v>45254</v>
      </c>
      <c r="E714" s="13">
        <f ca="1">IF(D714&lt;$B$1,VLOOKUP(D714,[1]DI!$A$4:$B$15000,2,FALSE),0)</f>
        <v>0.1215</v>
      </c>
      <c r="F714" s="14">
        <f t="shared" ca="1" si="246"/>
        <v>1.00045513</v>
      </c>
      <c r="G714" s="14">
        <f ca="1">(TRUNC(PRODUCT($F$12:$F713),16))</f>
        <v>1.3095620059848001</v>
      </c>
      <c r="H714" s="14">
        <f t="shared" ca="1" si="247"/>
        <v>1.2591129254897699</v>
      </c>
      <c r="I714" s="14">
        <f t="shared" ca="1" si="248"/>
        <v>1.04006716</v>
      </c>
      <c r="J714" s="13">
        <f t="shared" si="238"/>
        <v>2.5000000000000001E-2</v>
      </c>
      <c r="K714" s="29">
        <f t="shared" si="239"/>
        <v>45138</v>
      </c>
      <c r="L714" s="2">
        <f t="shared" si="240"/>
        <v>82</v>
      </c>
      <c r="M714" s="17">
        <f t="shared" si="241"/>
        <v>82</v>
      </c>
      <c r="N714" s="12">
        <f t="shared" si="230"/>
        <v>1.0080672639999999</v>
      </c>
      <c r="O714" s="12">
        <f t="shared" ca="1" si="231"/>
        <v>1.0484576560000001</v>
      </c>
      <c r="P714" s="17">
        <f t="shared" si="242"/>
        <v>0</v>
      </c>
      <c r="Q714" s="14">
        <f t="shared" ca="1" si="232"/>
        <v>48.457656</v>
      </c>
      <c r="R714" s="20">
        <f t="shared" si="233"/>
        <v>0</v>
      </c>
      <c r="S714" s="14">
        <f t="shared" si="234"/>
        <v>0</v>
      </c>
      <c r="T714" s="4" t="str">
        <f t="shared" si="243"/>
        <v>A+J=</v>
      </c>
      <c r="U714" s="29">
        <f t="shared" si="244"/>
        <v>45321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00">
        <f t="shared" si="235"/>
        <v>45259</v>
      </c>
      <c r="B715" s="101">
        <f t="shared" ca="1" si="245"/>
        <v>1049.037632</v>
      </c>
      <c r="C715" s="7">
        <f t="shared" si="236"/>
        <v>1000</v>
      </c>
      <c r="D715" s="81">
        <f t="shared" si="237"/>
        <v>45257</v>
      </c>
      <c r="E715" s="13">
        <f ca="1">IF(D715&lt;$B$1,VLOOKUP(D715,[1]DI!$A$4:$B$15000,2,FALSE),0)</f>
        <v>0.1215</v>
      </c>
      <c r="F715" s="14">
        <f t="shared" ca="1" si="246"/>
        <v>1.00045513</v>
      </c>
      <c r="G715" s="14">
        <f ca="1">(TRUNC(PRODUCT($F$12:$F714),16))</f>
        <v>1.3101580269405799</v>
      </c>
      <c r="H715" s="14">
        <f t="shared" ca="1" si="247"/>
        <v>1.2591129254897699</v>
      </c>
      <c r="I715" s="14">
        <f t="shared" ca="1" si="248"/>
        <v>1.0405405299999999</v>
      </c>
      <c r="J715" s="13">
        <f t="shared" si="238"/>
        <v>2.5000000000000001E-2</v>
      </c>
      <c r="K715" s="29">
        <f t="shared" si="239"/>
        <v>45138</v>
      </c>
      <c r="L715" s="2">
        <f t="shared" si="240"/>
        <v>83</v>
      </c>
      <c r="M715" s="17">
        <f t="shared" si="241"/>
        <v>83</v>
      </c>
      <c r="N715" s="12">
        <f t="shared" si="230"/>
        <v>1.0081660459999999</v>
      </c>
      <c r="O715" s="12">
        <f t="shared" ca="1" si="231"/>
        <v>1.0490376320000001</v>
      </c>
      <c r="P715" s="17">
        <f t="shared" si="242"/>
        <v>0</v>
      </c>
      <c r="Q715" s="14">
        <f t="shared" ca="1" si="232"/>
        <v>49.037632000000002</v>
      </c>
      <c r="R715" s="20">
        <f t="shared" si="233"/>
        <v>0</v>
      </c>
      <c r="S715" s="14">
        <f t="shared" si="234"/>
        <v>0</v>
      </c>
      <c r="T715" s="4" t="str">
        <f t="shared" si="243"/>
        <v>A+J=</v>
      </c>
      <c r="U715" s="29">
        <f t="shared" si="244"/>
        <v>45321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00">
        <f t="shared" si="235"/>
        <v>45260</v>
      </c>
      <c r="B716" s="101">
        <f t="shared" ca="1" si="245"/>
        <v>1049.617923</v>
      </c>
      <c r="C716" s="7">
        <f t="shared" si="236"/>
        <v>1000</v>
      </c>
      <c r="D716" s="81">
        <f t="shared" si="237"/>
        <v>45258</v>
      </c>
      <c r="E716" s="13">
        <f ca="1">IF(D716&lt;$B$1,VLOOKUP(D716,[1]DI!$A$4:$B$15000,2,FALSE),0)</f>
        <v>0.1215</v>
      </c>
      <c r="F716" s="14">
        <f t="shared" ca="1" si="246"/>
        <v>1.00045513</v>
      </c>
      <c r="G716" s="14">
        <f ca="1">(TRUNC(PRODUCT($F$12:$F715),16))</f>
        <v>1.3107543191633899</v>
      </c>
      <c r="H716" s="14">
        <f t="shared" ca="1" si="247"/>
        <v>1.2591129254897699</v>
      </c>
      <c r="I716" s="14">
        <f t="shared" ca="1" si="248"/>
        <v>1.0410141100000001</v>
      </c>
      <c r="J716" s="13">
        <f t="shared" si="238"/>
        <v>2.5000000000000001E-2</v>
      </c>
      <c r="K716" s="29">
        <f t="shared" si="239"/>
        <v>45138</v>
      </c>
      <c r="L716" s="2">
        <f t="shared" si="240"/>
        <v>84</v>
      </c>
      <c r="M716" s="17">
        <f t="shared" si="241"/>
        <v>84</v>
      </c>
      <c r="N716" s="12">
        <f t="shared" ref="N716:N763" si="249">ROUND((J716+1)^(M716/252),9)</f>
        <v>1.0082648380000001</v>
      </c>
      <c r="O716" s="12">
        <f t="shared" ref="O716:O763" ca="1" si="250">ROUND(I716*N716,9)</f>
        <v>1.049617923</v>
      </c>
      <c r="P716" s="17">
        <f t="shared" si="242"/>
        <v>0</v>
      </c>
      <c r="Q716" s="14">
        <f t="shared" ref="Q716:Q763" ca="1" si="251">TRUNC(((O716-1)*C716),8)</f>
        <v>49.617922999999998</v>
      </c>
      <c r="R716" s="20">
        <f t="shared" ref="R716:R763" si="252">IF($P716&gt;0,VLOOKUP($P716,$X$12:$AD$150,7),0)</f>
        <v>0</v>
      </c>
      <c r="S716" s="14">
        <f t="shared" ref="S716:S763" si="253">IF(R716&gt;0,TRUNC(R716*C716,8),0)</f>
        <v>0</v>
      </c>
      <c r="T716" s="4" t="str">
        <f t="shared" si="243"/>
        <v>A+J=</v>
      </c>
      <c r="U716" s="29">
        <f t="shared" si="244"/>
        <v>45321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00">
        <f t="shared" ref="A717:A764" si="254">WORKDAY($A716,1,$X$166:$X$544)</f>
        <v>45261</v>
      </c>
      <c r="B717" s="101">
        <f t="shared" ca="1" si="245"/>
        <v>1050.198529</v>
      </c>
      <c r="C717" s="7">
        <f t="shared" ref="C717:C764" si="255">(C716-S716)</f>
        <v>1000</v>
      </c>
      <c r="D717" s="81">
        <f t="shared" ref="D717:D763" si="256">WORKDAY($A717,-2,$X$160:$X$544)</f>
        <v>45259</v>
      </c>
      <c r="E717" s="13">
        <f ca="1">IF(D717&lt;$B$1,VLOOKUP(D717,[1]DI!$A$4:$B$15000,2,FALSE),0)</f>
        <v>0.1215</v>
      </c>
      <c r="F717" s="14">
        <f t="shared" ca="1" si="246"/>
        <v>1.00045513</v>
      </c>
      <c r="G717" s="14">
        <f ca="1">(TRUNC(PRODUCT($F$12:$F716),16))</f>
        <v>1.31135088277667</v>
      </c>
      <c r="H717" s="14">
        <f t="shared" ca="1" si="247"/>
        <v>1.2591129254897699</v>
      </c>
      <c r="I717" s="14">
        <f t="shared" ca="1" si="248"/>
        <v>1.0414878999999999</v>
      </c>
      <c r="J717" s="13">
        <f t="shared" ref="J717:J763" si="257">J716</f>
        <v>2.5000000000000001E-2</v>
      </c>
      <c r="K717" s="29">
        <f t="shared" ref="K717:K763" si="258">IF(P716&gt;0,VLOOKUP(P716,X$12:AH$150,2),K716)</f>
        <v>45138</v>
      </c>
      <c r="L717" s="2">
        <f t="shared" ref="L717:L763" si="259">IF(A717&gt;K717,IF(NETWORKDAYS(K717,A717,$X$160:$X$544)-1=0,1,NETWORKDAYS(K717,A717,$X$160:$X$544)-1),0)</f>
        <v>85</v>
      </c>
      <c r="M717" s="17">
        <f t="shared" ref="M717:M763" si="260">IF(AND(L717=1,L716=1),1,IF(L717&gt;0,IF(L717=L716,L717+1,L717),0))</f>
        <v>85</v>
      </c>
      <c r="N717" s="12">
        <f t="shared" si="249"/>
        <v>1.0083636389999999</v>
      </c>
      <c r="O717" s="12">
        <f t="shared" ca="1" si="250"/>
        <v>1.050198529</v>
      </c>
      <c r="P717" s="17">
        <f t="shared" ref="P717:P763" si="261">IF(VLOOKUP(A717,Y$12:AF$150,8)=VLOOKUP(A716,Y$12:AF$150,8),0,VLOOKUP(A717,Y$12:AF$150,8))</f>
        <v>0</v>
      </c>
      <c r="Q717" s="14">
        <f t="shared" ca="1" si="251"/>
        <v>50.198529000000001</v>
      </c>
      <c r="R717" s="20">
        <f t="shared" si="252"/>
        <v>0</v>
      </c>
      <c r="S717" s="14">
        <f t="shared" si="253"/>
        <v>0</v>
      </c>
      <c r="T717" s="4" t="str">
        <f t="shared" ref="T717:T763" si="262">IF(P716&gt;0,VLOOKUP(P716,X$12:AH$150,10),T716)</f>
        <v>A+J=</v>
      </c>
      <c r="U717" s="29">
        <f t="shared" ref="U717:U763" si="263">IF(P716&gt;0,VLOOKUP(P716,X$12:AH$150,11),U716)</f>
        <v>45321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00">
        <f t="shared" si="254"/>
        <v>45264</v>
      </c>
      <c r="B718" s="101">
        <f t="shared" ref="B718:B763" ca="1" si="264">IF(D718&lt;=TODAY(),C718+Q718,IF(AND(D718&gt;TODAY(),A718&lt;=$B$1),IF(VLOOKUP(TODAY(),$A$10:$E$5000,4,FALSE)=0,"n.d",C718+Q718),"n.d"))</f>
        <v>1050.7794710000001</v>
      </c>
      <c r="C718" s="7">
        <f t="shared" si="255"/>
        <v>1000</v>
      </c>
      <c r="D718" s="81">
        <f t="shared" si="256"/>
        <v>45260</v>
      </c>
      <c r="E718" s="13">
        <f ca="1">IF(D718&lt;$B$1,VLOOKUP(D718,[1]DI!$A$4:$B$15000,2,FALSE),0)</f>
        <v>0.1215</v>
      </c>
      <c r="F718" s="14">
        <f t="shared" ref="F718:F763" ca="1" si="265">ROUND(((1+E718)^(1/252)),8)</f>
        <v>1.00045513</v>
      </c>
      <c r="G718" s="14">
        <f ca="1">(TRUNC(PRODUCT($F$12:$F717),16))</f>
        <v>1.31194771790394</v>
      </c>
      <c r="H718" s="14">
        <f t="shared" ref="H718:H763" ca="1" si="266">IF(P717&gt;0,G717,H717)</f>
        <v>1.2591129254897699</v>
      </c>
      <c r="I718" s="14">
        <f t="shared" ref="I718:I763" ca="1" si="267">ROUND(G718/H718,8)</f>
        <v>1.0419619200000001</v>
      </c>
      <c r="J718" s="13">
        <f t="shared" si="257"/>
        <v>2.5000000000000001E-2</v>
      </c>
      <c r="K718" s="29">
        <f t="shared" si="258"/>
        <v>45138</v>
      </c>
      <c r="L718" s="2">
        <f t="shared" si="259"/>
        <v>86</v>
      </c>
      <c r="M718" s="17">
        <f t="shared" si="260"/>
        <v>86</v>
      </c>
      <c r="N718" s="12">
        <f t="shared" si="249"/>
        <v>1.0084624499999999</v>
      </c>
      <c r="O718" s="12">
        <f t="shared" ca="1" si="250"/>
        <v>1.050779471</v>
      </c>
      <c r="P718" s="17">
        <f t="shared" si="261"/>
        <v>0</v>
      </c>
      <c r="Q718" s="14">
        <f t="shared" ca="1" si="251"/>
        <v>50.779471000000001</v>
      </c>
      <c r="R718" s="20">
        <f t="shared" si="252"/>
        <v>0</v>
      </c>
      <c r="S718" s="14">
        <f t="shared" si="253"/>
        <v>0</v>
      </c>
      <c r="T718" s="4" t="str">
        <f t="shared" si="262"/>
        <v>A+J=</v>
      </c>
      <c r="U718" s="29">
        <f t="shared" si="263"/>
        <v>45321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00">
        <f t="shared" si="254"/>
        <v>45265</v>
      </c>
      <c r="B719" s="101">
        <f t="shared" ca="1" si="264"/>
        <v>1051.360727</v>
      </c>
      <c r="C719" s="7">
        <f t="shared" si="255"/>
        <v>1000</v>
      </c>
      <c r="D719" s="81">
        <f t="shared" si="256"/>
        <v>45261</v>
      </c>
      <c r="E719" s="13">
        <f ca="1">IF(D719&lt;$B$1,VLOOKUP(D719,[1]DI!$A$4:$B$15000,2,FALSE),0)</f>
        <v>0.1215</v>
      </c>
      <c r="F719" s="14">
        <f t="shared" ca="1" si="265"/>
        <v>1.00045513</v>
      </c>
      <c r="G719" s="14">
        <f ca="1">(TRUNC(PRODUCT($F$12:$F718),16))</f>
        <v>1.3125448246687901</v>
      </c>
      <c r="H719" s="14">
        <f t="shared" ca="1" si="266"/>
        <v>1.2591129254897699</v>
      </c>
      <c r="I719" s="14">
        <f t="shared" ca="1" si="267"/>
        <v>1.0424361499999999</v>
      </c>
      <c r="J719" s="13">
        <f t="shared" si="257"/>
        <v>2.5000000000000001E-2</v>
      </c>
      <c r="K719" s="29">
        <f t="shared" si="258"/>
        <v>45138</v>
      </c>
      <c r="L719" s="2">
        <f t="shared" si="259"/>
        <v>87</v>
      </c>
      <c r="M719" s="17">
        <f t="shared" si="260"/>
        <v>87</v>
      </c>
      <c r="N719" s="12">
        <f t="shared" si="249"/>
        <v>1.00856127</v>
      </c>
      <c r="O719" s="12">
        <f t="shared" ca="1" si="250"/>
        <v>1.0513607270000001</v>
      </c>
      <c r="P719" s="17">
        <f t="shared" si="261"/>
        <v>0</v>
      </c>
      <c r="Q719" s="14">
        <f t="shared" ca="1" si="251"/>
        <v>51.360726999999997</v>
      </c>
      <c r="R719" s="20">
        <f t="shared" si="252"/>
        <v>0</v>
      </c>
      <c r="S719" s="14">
        <f t="shared" si="253"/>
        <v>0</v>
      </c>
      <c r="T719" s="4" t="str">
        <f t="shared" si="262"/>
        <v>A+J=</v>
      </c>
      <c r="U719" s="29">
        <f t="shared" si="263"/>
        <v>45321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00">
        <f t="shared" si="254"/>
        <v>45266</v>
      </c>
      <c r="B720" s="101">
        <f t="shared" ca="1" si="264"/>
        <v>1051.942301</v>
      </c>
      <c r="C720" s="7">
        <f t="shared" si="255"/>
        <v>1000</v>
      </c>
      <c r="D720" s="81">
        <f t="shared" si="256"/>
        <v>45264</v>
      </c>
      <c r="E720" s="13">
        <f ca="1">IF(D720&lt;$B$1,VLOOKUP(D720,[1]DI!$A$4:$B$15000,2,FALSE),0)</f>
        <v>0.1215</v>
      </c>
      <c r="F720" s="14">
        <f t="shared" ca="1" si="265"/>
        <v>1.00045513</v>
      </c>
      <c r="G720" s="14">
        <f ca="1">(TRUNC(PRODUCT($F$12:$F719),16))</f>
        <v>1.3131422031948501</v>
      </c>
      <c r="H720" s="14">
        <f t="shared" ca="1" si="266"/>
        <v>1.2591129254897699</v>
      </c>
      <c r="I720" s="14">
        <f t="shared" ca="1" si="267"/>
        <v>1.04291059</v>
      </c>
      <c r="J720" s="13">
        <f t="shared" si="257"/>
        <v>2.5000000000000001E-2</v>
      </c>
      <c r="K720" s="29">
        <f t="shared" si="258"/>
        <v>45138</v>
      </c>
      <c r="L720" s="2">
        <f t="shared" si="259"/>
        <v>88</v>
      </c>
      <c r="M720" s="17">
        <f t="shared" si="260"/>
        <v>88</v>
      </c>
      <c r="N720" s="12">
        <f t="shared" si="249"/>
        <v>1.008660101</v>
      </c>
      <c r="O720" s="12">
        <f t="shared" ca="1" si="250"/>
        <v>1.051942301</v>
      </c>
      <c r="P720" s="17">
        <f t="shared" si="261"/>
        <v>0</v>
      </c>
      <c r="Q720" s="14">
        <f t="shared" ca="1" si="251"/>
        <v>51.942301</v>
      </c>
      <c r="R720" s="20">
        <f t="shared" si="252"/>
        <v>0</v>
      </c>
      <c r="S720" s="14">
        <f t="shared" si="253"/>
        <v>0</v>
      </c>
      <c r="T720" s="4" t="str">
        <f t="shared" si="262"/>
        <v>A+J=</v>
      </c>
      <c r="U720" s="29">
        <f t="shared" si="263"/>
        <v>45321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00">
        <f t="shared" si="254"/>
        <v>45267</v>
      </c>
      <c r="B721" s="101">
        <f t="shared" ca="1" si="264"/>
        <v>1052.5241999899999</v>
      </c>
      <c r="C721" s="7">
        <f t="shared" si="255"/>
        <v>1000</v>
      </c>
      <c r="D721" s="81">
        <f t="shared" si="256"/>
        <v>45265</v>
      </c>
      <c r="E721" s="13">
        <f ca="1">IF(D721&lt;$B$1,VLOOKUP(D721,[1]DI!$A$4:$B$15000,2,FALSE),0)</f>
        <v>0.1215</v>
      </c>
      <c r="F721" s="14">
        <f t="shared" ca="1" si="265"/>
        <v>1.00045513</v>
      </c>
      <c r="G721" s="14">
        <f ca="1">(TRUNC(PRODUCT($F$12:$F720),16))</f>
        <v>1.31373985360579</v>
      </c>
      <c r="H721" s="14">
        <f t="shared" ca="1" si="266"/>
        <v>1.2591129254897699</v>
      </c>
      <c r="I721" s="14">
        <f t="shared" ca="1" si="267"/>
        <v>1.04338525</v>
      </c>
      <c r="J721" s="13">
        <f t="shared" si="257"/>
        <v>2.5000000000000001E-2</v>
      </c>
      <c r="K721" s="29">
        <f t="shared" si="258"/>
        <v>45138</v>
      </c>
      <c r="L721" s="2">
        <f t="shared" si="259"/>
        <v>89</v>
      </c>
      <c r="M721" s="17">
        <f t="shared" si="260"/>
        <v>89</v>
      </c>
      <c r="N721" s="12">
        <f t="shared" si="249"/>
        <v>1.008758941</v>
      </c>
      <c r="O721" s="12">
        <f t="shared" ca="1" si="250"/>
        <v>1.0525241999999999</v>
      </c>
      <c r="P721" s="17">
        <f t="shared" si="261"/>
        <v>0</v>
      </c>
      <c r="Q721" s="14">
        <f t="shared" ca="1" si="251"/>
        <v>52.52419999</v>
      </c>
      <c r="R721" s="20">
        <f t="shared" si="252"/>
        <v>0</v>
      </c>
      <c r="S721" s="14">
        <f t="shared" si="253"/>
        <v>0</v>
      </c>
      <c r="T721" s="4" t="str">
        <f t="shared" si="262"/>
        <v>A+J=</v>
      </c>
      <c r="U721" s="29">
        <f t="shared" si="263"/>
        <v>45321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00">
        <f t="shared" si="254"/>
        <v>45268</v>
      </c>
      <c r="B722" s="101">
        <f t="shared" ca="1" si="264"/>
        <v>1053.1064240000001</v>
      </c>
      <c r="C722" s="7">
        <f t="shared" si="255"/>
        <v>1000</v>
      </c>
      <c r="D722" s="81">
        <f t="shared" si="256"/>
        <v>45266</v>
      </c>
      <c r="E722" s="13">
        <f ca="1">IF(D722&lt;$B$1,VLOOKUP(D722,[1]DI!$A$4:$B$15000,2,FALSE),0)</f>
        <v>0.1215</v>
      </c>
      <c r="F722" s="14">
        <f t="shared" ca="1" si="265"/>
        <v>1.00045513</v>
      </c>
      <c r="G722" s="14">
        <f ca="1">(TRUNC(PRODUCT($F$12:$F721),16))</f>
        <v>1.3143377760253601</v>
      </c>
      <c r="H722" s="14">
        <f t="shared" ca="1" si="266"/>
        <v>1.2591129254897699</v>
      </c>
      <c r="I722" s="14">
        <f t="shared" ca="1" si="267"/>
        <v>1.0438601300000001</v>
      </c>
      <c r="J722" s="13">
        <f t="shared" si="257"/>
        <v>2.5000000000000001E-2</v>
      </c>
      <c r="K722" s="29">
        <f t="shared" si="258"/>
        <v>45138</v>
      </c>
      <c r="L722" s="2">
        <f t="shared" si="259"/>
        <v>90</v>
      </c>
      <c r="M722" s="17">
        <f t="shared" si="260"/>
        <v>90</v>
      </c>
      <c r="N722" s="12">
        <f t="shared" si="249"/>
        <v>1.00885779</v>
      </c>
      <c r="O722" s="12">
        <f t="shared" ca="1" si="250"/>
        <v>1.0531064240000001</v>
      </c>
      <c r="P722" s="17">
        <f t="shared" si="261"/>
        <v>0</v>
      </c>
      <c r="Q722" s="14">
        <f t="shared" ca="1" si="251"/>
        <v>53.106423999999997</v>
      </c>
      <c r="R722" s="20">
        <f t="shared" si="252"/>
        <v>0</v>
      </c>
      <c r="S722" s="14">
        <f t="shared" si="253"/>
        <v>0</v>
      </c>
      <c r="T722" s="4" t="str">
        <f t="shared" si="262"/>
        <v>A+J=</v>
      </c>
      <c r="U722" s="29">
        <f t="shared" si="263"/>
        <v>45321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00">
        <f t="shared" si="254"/>
        <v>45271</v>
      </c>
      <c r="B723" s="101">
        <f t="shared" ca="1" si="264"/>
        <v>1053.6889650000001</v>
      </c>
      <c r="C723" s="7">
        <f t="shared" si="255"/>
        <v>1000</v>
      </c>
      <c r="D723" s="81">
        <f t="shared" si="256"/>
        <v>45267</v>
      </c>
      <c r="E723" s="13">
        <f ca="1">IF(D723&lt;$B$1,VLOOKUP(D723,[1]DI!$A$4:$B$15000,2,FALSE),0)</f>
        <v>0.1215</v>
      </c>
      <c r="F723" s="14">
        <f t="shared" ca="1" si="265"/>
        <v>1.00045513</v>
      </c>
      <c r="G723" s="14">
        <f ca="1">(TRUNC(PRODUCT($F$12:$F722),16))</f>
        <v>1.31493597057736</v>
      </c>
      <c r="H723" s="14">
        <f t="shared" ca="1" si="266"/>
        <v>1.2591129254897699</v>
      </c>
      <c r="I723" s="14">
        <f t="shared" ca="1" si="267"/>
        <v>1.04433522</v>
      </c>
      <c r="J723" s="13">
        <f t="shared" si="257"/>
        <v>2.5000000000000001E-2</v>
      </c>
      <c r="K723" s="29">
        <f t="shared" si="258"/>
        <v>45138</v>
      </c>
      <c r="L723" s="2">
        <f t="shared" si="259"/>
        <v>91</v>
      </c>
      <c r="M723" s="17">
        <f t="shared" si="260"/>
        <v>91</v>
      </c>
      <c r="N723" s="12">
        <f t="shared" si="249"/>
        <v>1.00895665</v>
      </c>
      <c r="O723" s="12">
        <f t="shared" ca="1" si="250"/>
        <v>1.0536889650000001</v>
      </c>
      <c r="P723" s="17">
        <f t="shared" si="261"/>
        <v>0</v>
      </c>
      <c r="Q723" s="14">
        <f t="shared" ca="1" si="251"/>
        <v>53.688965000000003</v>
      </c>
      <c r="R723" s="20">
        <f t="shared" si="252"/>
        <v>0</v>
      </c>
      <c r="S723" s="14">
        <f t="shared" si="253"/>
        <v>0</v>
      </c>
      <c r="T723" s="4" t="str">
        <f t="shared" si="262"/>
        <v>A+J=</v>
      </c>
      <c r="U723" s="29">
        <f t="shared" si="263"/>
        <v>45321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00">
        <f t="shared" si="254"/>
        <v>45272</v>
      </c>
      <c r="B724" s="101">
        <f t="shared" ca="1" si="264"/>
        <v>1054.2718319999999</v>
      </c>
      <c r="C724" s="7">
        <f t="shared" si="255"/>
        <v>1000</v>
      </c>
      <c r="D724" s="81">
        <f t="shared" si="256"/>
        <v>45268</v>
      </c>
      <c r="E724" s="13">
        <f ca="1">IF(D724&lt;$B$1,VLOOKUP(D724,[1]DI!$A$4:$B$15000,2,FALSE),0)</f>
        <v>0.1215</v>
      </c>
      <c r="F724" s="14">
        <f t="shared" ca="1" si="265"/>
        <v>1.00045513</v>
      </c>
      <c r="G724" s="14">
        <f ca="1">(TRUNC(PRODUCT($F$12:$F723),16))</f>
        <v>1.3155344373856499</v>
      </c>
      <c r="H724" s="14">
        <f t="shared" ca="1" si="266"/>
        <v>1.2591129254897699</v>
      </c>
      <c r="I724" s="14">
        <f t="shared" ca="1" si="267"/>
        <v>1.0448105299999999</v>
      </c>
      <c r="J724" s="13">
        <f t="shared" si="257"/>
        <v>2.5000000000000001E-2</v>
      </c>
      <c r="K724" s="29">
        <f t="shared" si="258"/>
        <v>45138</v>
      </c>
      <c r="L724" s="2">
        <f t="shared" si="259"/>
        <v>92</v>
      </c>
      <c r="M724" s="17">
        <f t="shared" si="260"/>
        <v>92</v>
      </c>
      <c r="N724" s="12">
        <f t="shared" si="249"/>
        <v>1.0090555189999999</v>
      </c>
      <c r="O724" s="12">
        <f t="shared" ca="1" si="250"/>
        <v>1.054271832</v>
      </c>
      <c r="P724" s="17">
        <f t="shared" si="261"/>
        <v>0</v>
      </c>
      <c r="Q724" s="14">
        <f t="shared" ca="1" si="251"/>
        <v>54.271832000000003</v>
      </c>
      <c r="R724" s="20">
        <f t="shared" si="252"/>
        <v>0</v>
      </c>
      <c r="S724" s="14">
        <f t="shared" si="253"/>
        <v>0</v>
      </c>
      <c r="T724" s="4" t="str">
        <f t="shared" si="262"/>
        <v>A+J=</v>
      </c>
      <c r="U724" s="29">
        <f t="shared" si="263"/>
        <v>45321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00">
        <f t="shared" si="254"/>
        <v>45273</v>
      </c>
      <c r="B725" s="101">
        <f t="shared" ca="1" si="264"/>
        <v>1054.8550130000001</v>
      </c>
      <c r="C725" s="7">
        <f t="shared" si="255"/>
        <v>1000</v>
      </c>
      <c r="D725" s="81">
        <f t="shared" si="256"/>
        <v>45271</v>
      </c>
      <c r="E725" s="13">
        <f ca="1">IF(D725&lt;$B$1,VLOOKUP(D725,[1]DI!$A$4:$B$15000,2,FALSE),0)</f>
        <v>0.1215</v>
      </c>
      <c r="F725" s="14">
        <f t="shared" ca="1" si="265"/>
        <v>1.00045513</v>
      </c>
      <c r="G725" s="14">
        <f ca="1">(TRUNC(PRODUCT($F$12:$F724),16))</f>
        <v>1.31613317657414</v>
      </c>
      <c r="H725" s="14">
        <f t="shared" ca="1" si="266"/>
        <v>1.2591129254897699</v>
      </c>
      <c r="I725" s="14">
        <f t="shared" ca="1" si="267"/>
        <v>1.0452860500000001</v>
      </c>
      <c r="J725" s="13">
        <f t="shared" si="257"/>
        <v>2.5000000000000001E-2</v>
      </c>
      <c r="K725" s="29">
        <f t="shared" si="258"/>
        <v>45138</v>
      </c>
      <c r="L725" s="2">
        <f t="shared" si="259"/>
        <v>93</v>
      </c>
      <c r="M725" s="17">
        <f t="shared" si="260"/>
        <v>93</v>
      </c>
      <c r="N725" s="12">
        <f t="shared" si="249"/>
        <v>1.0091543970000001</v>
      </c>
      <c r="O725" s="12">
        <f t="shared" ca="1" si="250"/>
        <v>1.0548550130000001</v>
      </c>
      <c r="P725" s="17">
        <f t="shared" si="261"/>
        <v>0</v>
      </c>
      <c r="Q725" s="14">
        <f t="shared" ca="1" si="251"/>
        <v>54.855013</v>
      </c>
      <c r="R725" s="20">
        <f t="shared" si="252"/>
        <v>0</v>
      </c>
      <c r="S725" s="14">
        <f t="shared" si="253"/>
        <v>0</v>
      </c>
      <c r="T725" s="4" t="str">
        <f t="shared" si="262"/>
        <v>A+J=</v>
      </c>
      <c r="U725" s="29">
        <f t="shared" si="263"/>
        <v>45321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00">
        <f t="shared" si="254"/>
        <v>45274</v>
      </c>
      <c r="B726" s="101">
        <f t="shared" ca="1" si="264"/>
        <v>1055.438523</v>
      </c>
      <c r="C726" s="7">
        <f t="shared" si="255"/>
        <v>1000</v>
      </c>
      <c r="D726" s="81">
        <f t="shared" si="256"/>
        <v>45272</v>
      </c>
      <c r="E726" s="13">
        <f ca="1">IF(D726&lt;$B$1,VLOOKUP(D726,[1]DI!$A$4:$B$15000,2,FALSE),0)</f>
        <v>0.1215</v>
      </c>
      <c r="F726" s="14">
        <f t="shared" ca="1" si="265"/>
        <v>1.00045513</v>
      </c>
      <c r="G726" s="14">
        <f ca="1">(TRUNC(PRODUCT($F$12:$F725),16))</f>
        <v>1.3167321882667899</v>
      </c>
      <c r="H726" s="14">
        <f t="shared" ca="1" si="266"/>
        <v>1.2591129254897699</v>
      </c>
      <c r="I726" s="14">
        <f t="shared" ca="1" si="267"/>
        <v>1.04576179</v>
      </c>
      <c r="J726" s="13">
        <f t="shared" si="257"/>
        <v>2.5000000000000001E-2</v>
      </c>
      <c r="K726" s="29">
        <f t="shared" si="258"/>
        <v>45138</v>
      </c>
      <c r="L726" s="2">
        <f t="shared" si="259"/>
        <v>94</v>
      </c>
      <c r="M726" s="17">
        <f t="shared" si="260"/>
        <v>94</v>
      </c>
      <c r="N726" s="12">
        <f t="shared" si="249"/>
        <v>1.0092532860000001</v>
      </c>
      <c r="O726" s="12">
        <f t="shared" ca="1" si="250"/>
        <v>1.0554385230000001</v>
      </c>
      <c r="P726" s="17">
        <f t="shared" si="261"/>
        <v>0</v>
      </c>
      <c r="Q726" s="14">
        <f t="shared" ca="1" si="251"/>
        <v>55.438523000000004</v>
      </c>
      <c r="R726" s="20">
        <f t="shared" si="252"/>
        <v>0</v>
      </c>
      <c r="S726" s="14">
        <f t="shared" si="253"/>
        <v>0</v>
      </c>
      <c r="T726" s="4" t="str">
        <f t="shared" si="262"/>
        <v>A+J=</v>
      </c>
      <c r="U726" s="29">
        <f t="shared" si="263"/>
        <v>45321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00">
        <f t="shared" si="254"/>
        <v>45275</v>
      </c>
      <c r="B727" s="101">
        <f t="shared" ca="1" si="264"/>
        <v>1056.0223579999999</v>
      </c>
      <c r="C727" s="7">
        <f t="shared" si="255"/>
        <v>1000</v>
      </c>
      <c r="D727" s="81">
        <f t="shared" si="256"/>
        <v>45273</v>
      </c>
      <c r="E727" s="13">
        <f ca="1">IF(D727&lt;$B$1,VLOOKUP(D727,[1]DI!$A$4:$B$15000,2,FALSE),0)</f>
        <v>0.1215</v>
      </c>
      <c r="F727" s="14">
        <f t="shared" ca="1" si="265"/>
        <v>1.00045513</v>
      </c>
      <c r="G727" s="14">
        <f ca="1">(TRUNC(PRODUCT($F$12:$F726),16))</f>
        <v>1.3173314725876399</v>
      </c>
      <c r="H727" s="14">
        <f t="shared" ca="1" si="266"/>
        <v>1.2591129254897699</v>
      </c>
      <c r="I727" s="14">
        <f t="shared" ca="1" si="267"/>
        <v>1.04623775</v>
      </c>
      <c r="J727" s="13">
        <f t="shared" si="257"/>
        <v>2.5000000000000001E-2</v>
      </c>
      <c r="K727" s="29">
        <f t="shared" si="258"/>
        <v>45138</v>
      </c>
      <c r="L727" s="2">
        <f t="shared" si="259"/>
        <v>95</v>
      </c>
      <c r="M727" s="17">
        <f t="shared" si="260"/>
        <v>95</v>
      </c>
      <c r="N727" s="12">
        <f t="shared" si="249"/>
        <v>1.0093521839999999</v>
      </c>
      <c r="O727" s="12">
        <f t="shared" ca="1" si="250"/>
        <v>1.0560223580000001</v>
      </c>
      <c r="P727" s="17">
        <f t="shared" si="261"/>
        <v>0</v>
      </c>
      <c r="Q727" s="14">
        <f t="shared" ca="1" si="251"/>
        <v>56.022357999999997</v>
      </c>
      <c r="R727" s="20">
        <f t="shared" si="252"/>
        <v>0</v>
      </c>
      <c r="S727" s="14">
        <f t="shared" si="253"/>
        <v>0</v>
      </c>
      <c r="T727" s="4" t="str">
        <f t="shared" si="262"/>
        <v>A+J=</v>
      </c>
      <c r="U727" s="29">
        <f t="shared" si="263"/>
        <v>45321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00">
        <f t="shared" si="254"/>
        <v>45278</v>
      </c>
      <c r="B728" s="101">
        <f t="shared" ca="1" si="264"/>
        <v>1056.6065099899999</v>
      </c>
      <c r="C728" s="7">
        <f t="shared" si="255"/>
        <v>1000</v>
      </c>
      <c r="D728" s="81">
        <f t="shared" si="256"/>
        <v>45274</v>
      </c>
      <c r="E728" s="13">
        <f ca="1">IF(D728&lt;$B$1,VLOOKUP(D728,[1]DI!$A$4:$B$15000,2,FALSE),0)</f>
        <v>0.11650000000000001</v>
      </c>
      <c r="F728" s="14">
        <f t="shared" ca="1" si="265"/>
        <v>1.0004373900000001</v>
      </c>
      <c r="G728" s="14">
        <f ca="1">(TRUNC(PRODUCT($F$12:$F727),16))</f>
        <v>1.31793102966075</v>
      </c>
      <c r="H728" s="14">
        <f t="shared" ca="1" si="266"/>
        <v>1.2591129254897699</v>
      </c>
      <c r="I728" s="14">
        <f t="shared" ca="1" si="267"/>
        <v>1.04671392</v>
      </c>
      <c r="J728" s="13">
        <f t="shared" si="257"/>
        <v>2.5000000000000001E-2</v>
      </c>
      <c r="K728" s="29">
        <f t="shared" si="258"/>
        <v>45138</v>
      </c>
      <c r="L728" s="2">
        <f t="shared" si="259"/>
        <v>96</v>
      </c>
      <c r="M728" s="17">
        <f t="shared" si="260"/>
        <v>96</v>
      </c>
      <c r="N728" s="12">
        <f t="shared" si="249"/>
        <v>1.0094510919999999</v>
      </c>
      <c r="O728" s="12">
        <f t="shared" ca="1" si="250"/>
        <v>1.0566065099999999</v>
      </c>
      <c r="P728" s="17">
        <f t="shared" si="261"/>
        <v>0</v>
      </c>
      <c r="Q728" s="14">
        <f t="shared" ca="1" si="251"/>
        <v>56.606509989999999</v>
      </c>
      <c r="R728" s="20">
        <f t="shared" si="252"/>
        <v>0</v>
      </c>
      <c r="S728" s="14">
        <f t="shared" si="253"/>
        <v>0</v>
      </c>
      <c r="T728" s="4" t="str">
        <f t="shared" si="262"/>
        <v>A+J=</v>
      </c>
      <c r="U728" s="29">
        <f t="shared" si="263"/>
        <v>45321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00">
        <f t="shared" si="254"/>
        <v>45279</v>
      </c>
      <c r="B729" s="101">
        <f t="shared" ca="1" si="264"/>
        <v>1057.1722500000001</v>
      </c>
      <c r="C729" s="7">
        <f t="shared" si="255"/>
        <v>1000</v>
      </c>
      <c r="D729" s="81">
        <f t="shared" si="256"/>
        <v>45275</v>
      </c>
      <c r="E729" s="13">
        <f ca="1">IF(D729&lt;$B$1,VLOOKUP(D729,[1]DI!$A$4:$B$15000,2,FALSE),0)</f>
        <v>0.11650000000000001</v>
      </c>
      <c r="F729" s="14">
        <f t="shared" ca="1" si="265"/>
        <v>1.0004373900000001</v>
      </c>
      <c r="G729" s="14">
        <f ca="1">(TRUNC(PRODUCT($F$12:$F728),16))</f>
        <v>1.3185074795138201</v>
      </c>
      <c r="H729" s="14">
        <f t="shared" ca="1" si="266"/>
        <v>1.2591129254897699</v>
      </c>
      <c r="I729" s="14">
        <f t="shared" ca="1" si="267"/>
        <v>1.04717175</v>
      </c>
      <c r="J729" s="13">
        <f t="shared" si="257"/>
        <v>2.5000000000000001E-2</v>
      </c>
      <c r="K729" s="29">
        <f t="shared" si="258"/>
        <v>45138</v>
      </c>
      <c r="L729" s="2">
        <f t="shared" si="259"/>
        <v>97</v>
      </c>
      <c r="M729" s="17">
        <f t="shared" si="260"/>
        <v>97</v>
      </c>
      <c r="N729" s="12">
        <f t="shared" si="249"/>
        <v>1.009550009</v>
      </c>
      <c r="O729" s="12">
        <f t="shared" ca="1" si="250"/>
        <v>1.05717225</v>
      </c>
      <c r="P729" s="17">
        <f t="shared" si="261"/>
        <v>0</v>
      </c>
      <c r="Q729" s="14">
        <f t="shared" ca="1" si="251"/>
        <v>57.172249999999998</v>
      </c>
      <c r="R729" s="20">
        <f t="shared" si="252"/>
        <v>0</v>
      </c>
      <c r="S729" s="14">
        <f t="shared" si="253"/>
        <v>0</v>
      </c>
      <c r="T729" s="4" t="str">
        <f t="shared" si="262"/>
        <v>A+J=</v>
      </c>
      <c r="U729" s="29">
        <f t="shared" si="263"/>
        <v>45321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00">
        <f t="shared" si="254"/>
        <v>45280</v>
      </c>
      <c r="B730" s="101">
        <f t="shared" ca="1" si="264"/>
        <v>1057.73828299</v>
      </c>
      <c r="C730" s="7">
        <f t="shared" si="255"/>
        <v>1000</v>
      </c>
      <c r="D730" s="81">
        <f t="shared" si="256"/>
        <v>45278</v>
      </c>
      <c r="E730" s="13">
        <f ca="1">IF(D730&lt;$B$1,VLOOKUP(D730,[1]DI!$A$4:$B$15000,2,FALSE),0)</f>
        <v>0.11650000000000001</v>
      </c>
      <c r="F730" s="14">
        <f t="shared" ca="1" si="265"/>
        <v>1.0004373900000001</v>
      </c>
      <c r="G730" s="14">
        <f ca="1">(TRUNC(PRODUCT($F$12:$F729),16))</f>
        <v>1.3190841815002801</v>
      </c>
      <c r="H730" s="14">
        <f t="shared" ca="1" si="266"/>
        <v>1.2591129254897699</v>
      </c>
      <c r="I730" s="14">
        <f t="shared" ca="1" si="267"/>
        <v>1.0476297699999999</v>
      </c>
      <c r="J730" s="13">
        <f t="shared" si="257"/>
        <v>2.5000000000000001E-2</v>
      </c>
      <c r="K730" s="29">
        <f t="shared" si="258"/>
        <v>45138</v>
      </c>
      <c r="L730" s="2">
        <f t="shared" si="259"/>
        <v>98</v>
      </c>
      <c r="M730" s="17">
        <f t="shared" si="260"/>
        <v>98</v>
      </c>
      <c r="N730" s="12">
        <f t="shared" si="249"/>
        <v>1.0096489360000001</v>
      </c>
      <c r="O730" s="12">
        <f t="shared" ca="1" si="250"/>
        <v>1.0577382829999999</v>
      </c>
      <c r="P730" s="17">
        <f t="shared" si="261"/>
        <v>0</v>
      </c>
      <c r="Q730" s="14">
        <f t="shared" ca="1" si="251"/>
        <v>57.738282990000002</v>
      </c>
      <c r="R730" s="20">
        <f t="shared" si="252"/>
        <v>0</v>
      </c>
      <c r="S730" s="14">
        <f t="shared" si="253"/>
        <v>0</v>
      </c>
      <c r="T730" s="4" t="str">
        <f t="shared" si="262"/>
        <v>A+J=</v>
      </c>
      <c r="U730" s="29">
        <f t="shared" si="263"/>
        <v>45321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00">
        <f t="shared" si="254"/>
        <v>45281</v>
      </c>
      <c r="B731" s="101">
        <f t="shared" ca="1" si="264"/>
        <v>1058.304619</v>
      </c>
      <c r="C731" s="7">
        <f t="shared" si="255"/>
        <v>1000</v>
      </c>
      <c r="D731" s="81">
        <f t="shared" si="256"/>
        <v>45279</v>
      </c>
      <c r="E731" s="13">
        <f ca="1">IF(D731&lt;$B$1,VLOOKUP(D731,[1]DI!$A$4:$B$15000,2,FALSE),0)</f>
        <v>0.11650000000000001</v>
      </c>
      <c r="F731" s="14">
        <f t="shared" ca="1" si="265"/>
        <v>1.0004373900000001</v>
      </c>
      <c r="G731" s="14">
        <f ca="1">(TRUNC(PRODUCT($F$12:$F730),16))</f>
        <v>1.31966113573043</v>
      </c>
      <c r="H731" s="14">
        <f t="shared" ca="1" si="266"/>
        <v>1.2591129254897699</v>
      </c>
      <c r="I731" s="14">
        <f t="shared" ca="1" si="267"/>
        <v>1.04808799</v>
      </c>
      <c r="J731" s="13">
        <f t="shared" si="257"/>
        <v>2.5000000000000001E-2</v>
      </c>
      <c r="K731" s="29">
        <f t="shared" si="258"/>
        <v>45138</v>
      </c>
      <c r="L731" s="2">
        <f t="shared" si="259"/>
        <v>99</v>
      </c>
      <c r="M731" s="17">
        <f t="shared" si="260"/>
        <v>99</v>
      </c>
      <c r="N731" s="12">
        <f t="shared" si="249"/>
        <v>1.009747873</v>
      </c>
      <c r="O731" s="12">
        <f t="shared" ca="1" si="250"/>
        <v>1.0583046190000001</v>
      </c>
      <c r="P731" s="17">
        <f t="shared" si="261"/>
        <v>0</v>
      </c>
      <c r="Q731" s="14">
        <f t="shared" ca="1" si="251"/>
        <v>58.304619000000002</v>
      </c>
      <c r="R731" s="20">
        <f t="shared" si="252"/>
        <v>0</v>
      </c>
      <c r="S731" s="14">
        <f t="shared" si="253"/>
        <v>0</v>
      </c>
      <c r="T731" s="4" t="str">
        <f t="shared" si="262"/>
        <v>A+J=</v>
      </c>
      <c r="U731" s="29">
        <f t="shared" si="263"/>
        <v>45321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00">
        <f t="shared" si="254"/>
        <v>45282</v>
      </c>
      <c r="B732" s="101">
        <f t="shared" ca="1" si="264"/>
        <v>1058.87125799</v>
      </c>
      <c r="C732" s="7">
        <f t="shared" si="255"/>
        <v>1000</v>
      </c>
      <c r="D732" s="81">
        <f t="shared" si="256"/>
        <v>45280</v>
      </c>
      <c r="E732" s="13">
        <f ca="1">IF(D732&lt;$B$1,VLOOKUP(D732,[1]DI!$A$4:$B$15000,2,FALSE),0)</f>
        <v>0.11650000000000001</v>
      </c>
      <c r="F732" s="14">
        <f t="shared" ca="1" si="265"/>
        <v>1.0004373900000001</v>
      </c>
      <c r="G732" s="14">
        <f ca="1">(TRUNC(PRODUCT($F$12:$F731),16))</f>
        <v>1.32023834231459</v>
      </c>
      <c r="H732" s="14">
        <f t="shared" ca="1" si="266"/>
        <v>1.2591129254897699</v>
      </c>
      <c r="I732" s="14">
        <f t="shared" ca="1" si="267"/>
        <v>1.0485464099999999</v>
      </c>
      <c r="J732" s="13">
        <f t="shared" si="257"/>
        <v>2.5000000000000001E-2</v>
      </c>
      <c r="K732" s="29">
        <f t="shared" si="258"/>
        <v>45138</v>
      </c>
      <c r="L732" s="2">
        <f t="shared" si="259"/>
        <v>100</v>
      </c>
      <c r="M732" s="17">
        <f t="shared" si="260"/>
        <v>100</v>
      </c>
      <c r="N732" s="12">
        <f t="shared" si="249"/>
        <v>1.0098468199999999</v>
      </c>
      <c r="O732" s="12">
        <f t="shared" ca="1" si="250"/>
        <v>1.0588712579999999</v>
      </c>
      <c r="P732" s="17">
        <f t="shared" si="261"/>
        <v>0</v>
      </c>
      <c r="Q732" s="14">
        <f t="shared" ca="1" si="251"/>
        <v>58.871257989999997</v>
      </c>
      <c r="R732" s="20">
        <f t="shared" si="252"/>
        <v>0</v>
      </c>
      <c r="S732" s="14">
        <f t="shared" si="253"/>
        <v>0</v>
      </c>
      <c r="T732" s="4" t="str">
        <f t="shared" si="262"/>
        <v>A+J=</v>
      </c>
      <c r="U732" s="29">
        <f t="shared" si="263"/>
        <v>45321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00">
        <f t="shared" si="254"/>
        <v>45286</v>
      </c>
      <c r="B733" s="101">
        <f t="shared" ca="1" si="264"/>
        <v>1059.4382089999999</v>
      </c>
      <c r="C733" s="7">
        <f t="shared" si="255"/>
        <v>1000</v>
      </c>
      <c r="D733" s="81">
        <f t="shared" si="256"/>
        <v>45281</v>
      </c>
      <c r="E733" s="13">
        <f ca="1">IF(D733&lt;$B$1,VLOOKUP(D733,[1]DI!$A$4:$B$15000,2,FALSE),0)</f>
        <v>0.11650000000000001</v>
      </c>
      <c r="F733" s="14">
        <f t="shared" ca="1" si="265"/>
        <v>1.0004373900000001</v>
      </c>
      <c r="G733" s="14">
        <f ca="1">(TRUNC(PRODUCT($F$12:$F732),16))</f>
        <v>1.3208158013631299</v>
      </c>
      <c r="H733" s="14">
        <f t="shared" ca="1" si="266"/>
        <v>1.2591129254897699</v>
      </c>
      <c r="I733" s="14">
        <f t="shared" ca="1" si="267"/>
        <v>1.0490050399999999</v>
      </c>
      <c r="J733" s="13">
        <f t="shared" si="257"/>
        <v>2.5000000000000001E-2</v>
      </c>
      <c r="K733" s="29">
        <f t="shared" si="258"/>
        <v>45138</v>
      </c>
      <c r="L733" s="2">
        <f t="shared" si="259"/>
        <v>101</v>
      </c>
      <c r="M733" s="17">
        <f t="shared" si="260"/>
        <v>101</v>
      </c>
      <c r="N733" s="12">
        <f t="shared" si="249"/>
        <v>1.0099457759999999</v>
      </c>
      <c r="O733" s="12">
        <f t="shared" ca="1" si="250"/>
        <v>1.0594382090000001</v>
      </c>
      <c r="P733" s="17">
        <f t="shared" si="261"/>
        <v>0</v>
      </c>
      <c r="Q733" s="14">
        <f t="shared" ca="1" si="251"/>
        <v>59.438209000000001</v>
      </c>
      <c r="R733" s="20">
        <f t="shared" si="252"/>
        <v>0</v>
      </c>
      <c r="S733" s="14">
        <f t="shared" si="253"/>
        <v>0</v>
      </c>
      <c r="T733" s="4" t="str">
        <f t="shared" si="262"/>
        <v>A+J=</v>
      </c>
      <c r="U733" s="29">
        <f t="shared" si="263"/>
        <v>45321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00">
        <f t="shared" si="254"/>
        <v>45287</v>
      </c>
      <c r="B734" s="101">
        <f t="shared" ca="1" si="264"/>
        <v>1060.00545399</v>
      </c>
      <c r="C734" s="7">
        <f t="shared" si="255"/>
        <v>1000</v>
      </c>
      <c r="D734" s="81">
        <f t="shared" si="256"/>
        <v>45282</v>
      </c>
      <c r="E734" s="13">
        <f ca="1">IF(D734&lt;$B$1,VLOOKUP(D734,[1]DI!$A$4:$B$15000,2,FALSE),0)</f>
        <v>0.11650000000000001</v>
      </c>
      <c r="F734" s="14">
        <f t="shared" ca="1" si="265"/>
        <v>1.0004373900000001</v>
      </c>
      <c r="G734" s="14">
        <f ca="1">(TRUNC(PRODUCT($F$12:$F733),16))</f>
        <v>1.32139351298649</v>
      </c>
      <c r="H734" s="14">
        <f t="shared" ca="1" si="266"/>
        <v>1.2591129254897699</v>
      </c>
      <c r="I734" s="14">
        <f t="shared" ca="1" si="267"/>
        <v>1.0494638599999999</v>
      </c>
      <c r="J734" s="13">
        <f t="shared" si="257"/>
        <v>2.5000000000000001E-2</v>
      </c>
      <c r="K734" s="29">
        <f t="shared" si="258"/>
        <v>45138</v>
      </c>
      <c r="L734" s="2">
        <f t="shared" si="259"/>
        <v>102</v>
      </c>
      <c r="M734" s="17">
        <f t="shared" si="260"/>
        <v>102</v>
      </c>
      <c r="N734" s="12">
        <f t="shared" si="249"/>
        <v>1.0100447420000001</v>
      </c>
      <c r="O734" s="12">
        <f t="shared" ca="1" si="250"/>
        <v>1.0600054539999999</v>
      </c>
      <c r="P734" s="17">
        <f t="shared" si="261"/>
        <v>0</v>
      </c>
      <c r="Q734" s="14">
        <f t="shared" ca="1" si="251"/>
        <v>60.005453989999999</v>
      </c>
      <c r="R734" s="20">
        <f t="shared" si="252"/>
        <v>0</v>
      </c>
      <c r="S734" s="14">
        <f t="shared" si="253"/>
        <v>0</v>
      </c>
      <c r="T734" s="4" t="str">
        <f t="shared" si="262"/>
        <v>A+J=</v>
      </c>
      <c r="U734" s="29">
        <f t="shared" si="263"/>
        <v>45321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00">
        <f t="shared" si="254"/>
        <v>45288</v>
      </c>
      <c r="B735" s="101">
        <f t="shared" ca="1" si="264"/>
        <v>1060.5730120000001</v>
      </c>
      <c r="C735" s="7">
        <f t="shared" si="255"/>
        <v>1000</v>
      </c>
      <c r="D735" s="81">
        <f t="shared" si="256"/>
        <v>45286</v>
      </c>
      <c r="E735" s="13">
        <f ca="1">IF(D735&lt;$B$1,VLOOKUP(D735,[1]DI!$A$4:$B$15000,2,FALSE),0)</f>
        <v>0.11650000000000001</v>
      </c>
      <c r="F735" s="14">
        <f t="shared" ca="1" si="265"/>
        <v>1.0004373900000001</v>
      </c>
      <c r="G735" s="14">
        <f ca="1">(TRUNC(PRODUCT($F$12:$F734),16))</f>
        <v>1.3219714772951301</v>
      </c>
      <c r="H735" s="14">
        <f t="shared" ca="1" si="266"/>
        <v>1.2591129254897699</v>
      </c>
      <c r="I735" s="14">
        <f t="shared" ca="1" si="267"/>
        <v>1.0499228899999999</v>
      </c>
      <c r="J735" s="13">
        <f t="shared" si="257"/>
        <v>2.5000000000000001E-2</v>
      </c>
      <c r="K735" s="29">
        <f t="shared" si="258"/>
        <v>45138</v>
      </c>
      <c r="L735" s="2">
        <f t="shared" si="259"/>
        <v>103</v>
      </c>
      <c r="M735" s="17">
        <f t="shared" si="260"/>
        <v>103</v>
      </c>
      <c r="N735" s="12">
        <f t="shared" si="249"/>
        <v>1.0101437179999999</v>
      </c>
      <c r="O735" s="12">
        <f t="shared" ca="1" si="250"/>
        <v>1.0605730120000001</v>
      </c>
      <c r="P735" s="17">
        <f t="shared" si="261"/>
        <v>0</v>
      </c>
      <c r="Q735" s="14">
        <f t="shared" ca="1" si="251"/>
        <v>60.573011999999999</v>
      </c>
      <c r="R735" s="20">
        <f t="shared" si="252"/>
        <v>0</v>
      </c>
      <c r="S735" s="14">
        <f t="shared" si="253"/>
        <v>0</v>
      </c>
      <c r="T735" s="4" t="str">
        <f t="shared" si="262"/>
        <v>A+J=</v>
      </c>
      <c r="U735" s="29">
        <f t="shared" si="263"/>
        <v>45321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00">
        <f t="shared" si="254"/>
        <v>45289</v>
      </c>
      <c r="B736" s="101">
        <f t="shared" ca="1" si="264"/>
        <v>1061.140862</v>
      </c>
      <c r="C736" s="7">
        <f t="shared" si="255"/>
        <v>1000</v>
      </c>
      <c r="D736" s="81">
        <f t="shared" si="256"/>
        <v>45287</v>
      </c>
      <c r="E736" s="13">
        <f ca="1">IF(D736&lt;$B$1,VLOOKUP(D736,[1]DI!$A$4:$B$15000,2,FALSE),0)</f>
        <v>0.11650000000000001</v>
      </c>
      <c r="F736" s="14">
        <f t="shared" ca="1" si="265"/>
        <v>1.0004373900000001</v>
      </c>
      <c r="G736" s="14">
        <f ca="1">(TRUNC(PRODUCT($F$12:$F735),16))</f>
        <v>1.32254969439959</v>
      </c>
      <c r="H736" s="14">
        <f t="shared" ca="1" si="266"/>
        <v>1.2591129254897699</v>
      </c>
      <c r="I736" s="14">
        <f t="shared" ca="1" si="267"/>
        <v>1.0503821099999999</v>
      </c>
      <c r="J736" s="13">
        <f t="shared" si="257"/>
        <v>2.5000000000000001E-2</v>
      </c>
      <c r="K736" s="29">
        <f t="shared" si="258"/>
        <v>45138</v>
      </c>
      <c r="L736" s="2">
        <f t="shared" si="259"/>
        <v>104</v>
      </c>
      <c r="M736" s="17">
        <f t="shared" si="260"/>
        <v>104</v>
      </c>
      <c r="N736" s="12">
        <f t="shared" si="249"/>
        <v>1.0102427030000001</v>
      </c>
      <c r="O736" s="12">
        <f t="shared" ca="1" si="250"/>
        <v>1.061140862</v>
      </c>
      <c r="P736" s="17">
        <f t="shared" si="261"/>
        <v>0</v>
      </c>
      <c r="Q736" s="14">
        <f t="shared" ca="1" si="251"/>
        <v>61.140861999999998</v>
      </c>
      <c r="R736" s="20">
        <f t="shared" si="252"/>
        <v>0</v>
      </c>
      <c r="S736" s="14">
        <f t="shared" si="253"/>
        <v>0</v>
      </c>
      <c r="T736" s="4" t="str">
        <f t="shared" si="262"/>
        <v>A+J=</v>
      </c>
      <c r="U736" s="29">
        <f t="shared" si="263"/>
        <v>45321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00">
        <f t="shared" si="254"/>
        <v>45293</v>
      </c>
      <c r="B737" s="101">
        <f t="shared" ca="1" si="264"/>
        <v>1061.7090259900001</v>
      </c>
      <c r="C737" s="7">
        <f t="shared" si="255"/>
        <v>1000</v>
      </c>
      <c r="D737" s="81">
        <f t="shared" si="256"/>
        <v>45288</v>
      </c>
      <c r="E737" s="13">
        <f ca="1">IF(D737&lt;$B$1,VLOOKUP(D737,[1]DI!$A$4:$B$15000,2,FALSE),0)</f>
        <v>0.11650000000000001</v>
      </c>
      <c r="F737" s="14">
        <f t="shared" ca="1" si="265"/>
        <v>1.0004373900000001</v>
      </c>
      <c r="G737" s="14">
        <f ca="1">(TRUNC(PRODUCT($F$12:$F736),16))</f>
        <v>1.32312816441042</v>
      </c>
      <c r="H737" s="14">
        <f t="shared" ca="1" si="266"/>
        <v>1.2591129254897699</v>
      </c>
      <c r="I737" s="14">
        <f t="shared" ca="1" si="267"/>
        <v>1.05084154</v>
      </c>
      <c r="J737" s="13">
        <f t="shared" si="257"/>
        <v>2.5000000000000001E-2</v>
      </c>
      <c r="K737" s="29">
        <f t="shared" si="258"/>
        <v>45138</v>
      </c>
      <c r="L737" s="2">
        <f t="shared" si="259"/>
        <v>105</v>
      </c>
      <c r="M737" s="17">
        <f t="shared" si="260"/>
        <v>105</v>
      </c>
      <c r="N737" s="12">
        <f t="shared" si="249"/>
        <v>1.010341698</v>
      </c>
      <c r="O737" s="12">
        <f t="shared" ca="1" si="250"/>
        <v>1.0617090259999999</v>
      </c>
      <c r="P737" s="17">
        <f t="shared" si="261"/>
        <v>0</v>
      </c>
      <c r="Q737" s="14">
        <f t="shared" ca="1" si="251"/>
        <v>61.709025990000001</v>
      </c>
      <c r="R737" s="20">
        <f t="shared" si="252"/>
        <v>0</v>
      </c>
      <c r="S737" s="14">
        <f t="shared" si="253"/>
        <v>0</v>
      </c>
      <c r="T737" s="4" t="str">
        <f t="shared" si="262"/>
        <v>A+J=</v>
      </c>
      <c r="U737" s="29">
        <f t="shared" si="263"/>
        <v>45321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00">
        <f t="shared" si="254"/>
        <v>45294</v>
      </c>
      <c r="B738" s="101">
        <f t="shared" ca="1" si="264"/>
        <v>1062.277493</v>
      </c>
      <c r="C738" s="7">
        <f t="shared" si="255"/>
        <v>1000</v>
      </c>
      <c r="D738" s="81">
        <f t="shared" si="256"/>
        <v>45289</v>
      </c>
      <c r="E738" s="13">
        <f ca="1">IF(D738&lt;$B$1,VLOOKUP(D738,[1]DI!$A$4:$B$15000,2,FALSE),0)</f>
        <v>0.11650000000000001</v>
      </c>
      <c r="F738" s="14">
        <f t="shared" ca="1" si="265"/>
        <v>1.0004373900000001</v>
      </c>
      <c r="G738" s="14">
        <f ca="1">(TRUNC(PRODUCT($F$12:$F737),16))</f>
        <v>1.32370688743825</v>
      </c>
      <c r="H738" s="14">
        <f t="shared" ca="1" si="266"/>
        <v>1.2591129254897699</v>
      </c>
      <c r="I738" s="14">
        <f t="shared" ca="1" si="267"/>
        <v>1.0513011699999999</v>
      </c>
      <c r="J738" s="13">
        <f t="shared" si="257"/>
        <v>2.5000000000000001E-2</v>
      </c>
      <c r="K738" s="29">
        <f t="shared" si="258"/>
        <v>45138</v>
      </c>
      <c r="L738" s="2">
        <f t="shared" si="259"/>
        <v>106</v>
      </c>
      <c r="M738" s="17">
        <f t="shared" si="260"/>
        <v>106</v>
      </c>
      <c r="N738" s="12">
        <f t="shared" si="249"/>
        <v>1.010440703</v>
      </c>
      <c r="O738" s="12">
        <f t="shared" ca="1" si="250"/>
        <v>1.0622774930000001</v>
      </c>
      <c r="P738" s="17">
        <f t="shared" si="261"/>
        <v>0</v>
      </c>
      <c r="Q738" s="14">
        <f t="shared" ca="1" si="251"/>
        <v>62.277493</v>
      </c>
      <c r="R738" s="20">
        <f t="shared" si="252"/>
        <v>0</v>
      </c>
      <c r="S738" s="14">
        <f t="shared" si="253"/>
        <v>0</v>
      </c>
      <c r="T738" s="4" t="str">
        <f t="shared" si="262"/>
        <v>A+J=</v>
      </c>
      <c r="U738" s="29">
        <f t="shared" si="263"/>
        <v>45321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00">
        <f t="shared" si="254"/>
        <v>45295</v>
      </c>
      <c r="B739" s="101">
        <f t="shared" ca="1" si="264"/>
        <v>1062.8462629999999</v>
      </c>
      <c r="C739" s="7">
        <f t="shared" si="255"/>
        <v>1000</v>
      </c>
      <c r="D739" s="81">
        <f t="shared" si="256"/>
        <v>45293</v>
      </c>
      <c r="E739" s="13">
        <f ca="1">IF(D739&lt;$B$1,VLOOKUP(D739,[1]DI!$A$4:$B$15000,2,FALSE),0)</f>
        <v>0.11650000000000001</v>
      </c>
      <c r="F739" s="14">
        <f t="shared" ca="1" si="265"/>
        <v>1.0004373900000001</v>
      </c>
      <c r="G739" s="14">
        <f ca="1">(TRUNC(PRODUCT($F$12:$F738),16))</f>
        <v>1.32428586359375</v>
      </c>
      <c r="H739" s="14">
        <f t="shared" ca="1" si="266"/>
        <v>1.2591129254897699</v>
      </c>
      <c r="I739" s="14">
        <f t="shared" ca="1" si="267"/>
        <v>1.0517609999999999</v>
      </c>
      <c r="J739" s="13">
        <f t="shared" si="257"/>
        <v>2.5000000000000001E-2</v>
      </c>
      <c r="K739" s="29">
        <f t="shared" si="258"/>
        <v>45138</v>
      </c>
      <c r="L739" s="2">
        <f t="shared" si="259"/>
        <v>107</v>
      </c>
      <c r="M739" s="17">
        <f t="shared" si="260"/>
        <v>107</v>
      </c>
      <c r="N739" s="12">
        <f t="shared" si="249"/>
        <v>1.0105397169999999</v>
      </c>
      <c r="O739" s="12">
        <f t="shared" ca="1" si="250"/>
        <v>1.062846263</v>
      </c>
      <c r="P739" s="17">
        <f t="shared" si="261"/>
        <v>0</v>
      </c>
      <c r="Q739" s="14">
        <f t="shared" ca="1" si="251"/>
        <v>62.846263</v>
      </c>
      <c r="R739" s="20">
        <f t="shared" si="252"/>
        <v>0</v>
      </c>
      <c r="S739" s="14">
        <f t="shared" si="253"/>
        <v>0</v>
      </c>
      <c r="T739" s="4" t="str">
        <f t="shared" si="262"/>
        <v>A+J=</v>
      </c>
      <c r="U739" s="29">
        <f t="shared" si="263"/>
        <v>45321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00">
        <f t="shared" si="254"/>
        <v>45296</v>
      </c>
      <c r="B740" s="101">
        <f t="shared" ca="1" si="264"/>
        <v>1063.4153269999999</v>
      </c>
      <c r="C740" s="7">
        <f t="shared" si="255"/>
        <v>1000</v>
      </c>
      <c r="D740" s="81">
        <f t="shared" si="256"/>
        <v>45294</v>
      </c>
      <c r="E740" s="13">
        <f ca="1">IF(D740&lt;$B$1,VLOOKUP(D740,[1]DI!$A$4:$B$15000,2,FALSE),0)</f>
        <v>0.11650000000000001</v>
      </c>
      <c r="F740" s="14">
        <f t="shared" ca="1" si="265"/>
        <v>1.0004373900000001</v>
      </c>
      <c r="G740" s="14">
        <f ca="1">(TRUNC(PRODUCT($F$12:$F739),16))</f>
        <v>1.32486509298763</v>
      </c>
      <c r="H740" s="14">
        <f t="shared" ca="1" si="266"/>
        <v>1.2591129254897699</v>
      </c>
      <c r="I740" s="14">
        <f t="shared" ca="1" si="267"/>
        <v>1.05222102</v>
      </c>
      <c r="J740" s="13">
        <f t="shared" si="257"/>
        <v>2.5000000000000001E-2</v>
      </c>
      <c r="K740" s="29">
        <f t="shared" si="258"/>
        <v>45138</v>
      </c>
      <c r="L740" s="2">
        <f t="shared" si="259"/>
        <v>108</v>
      </c>
      <c r="M740" s="17">
        <f t="shared" si="260"/>
        <v>108</v>
      </c>
      <c r="N740" s="12">
        <f t="shared" si="249"/>
        <v>1.010638741</v>
      </c>
      <c r="O740" s="12">
        <f t="shared" ca="1" si="250"/>
        <v>1.063415327</v>
      </c>
      <c r="P740" s="17">
        <f t="shared" si="261"/>
        <v>0</v>
      </c>
      <c r="Q740" s="14">
        <f t="shared" ca="1" si="251"/>
        <v>63.415326999999998</v>
      </c>
      <c r="R740" s="20">
        <f t="shared" si="252"/>
        <v>0</v>
      </c>
      <c r="S740" s="14">
        <f t="shared" si="253"/>
        <v>0</v>
      </c>
      <c r="T740" s="4" t="str">
        <f t="shared" si="262"/>
        <v>A+J=</v>
      </c>
      <c r="U740" s="29">
        <f t="shared" si="263"/>
        <v>45321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00">
        <f t="shared" si="254"/>
        <v>45299</v>
      </c>
      <c r="B741" s="101">
        <f t="shared" ca="1" si="264"/>
        <v>1063.9847149899999</v>
      </c>
      <c r="C741" s="7">
        <f t="shared" si="255"/>
        <v>1000</v>
      </c>
      <c r="D741" s="81">
        <f t="shared" si="256"/>
        <v>45295</v>
      </c>
      <c r="E741" s="13">
        <f ca="1">IF(D741&lt;$B$1,VLOOKUP(D741,[1]DI!$A$4:$B$15000,2,FALSE),0)</f>
        <v>0.11650000000000001</v>
      </c>
      <c r="F741" s="14">
        <f t="shared" ca="1" si="265"/>
        <v>1.0004373900000001</v>
      </c>
      <c r="G741" s="14">
        <f ca="1">(TRUNC(PRODUCT($F$12:$F740),16))</f>
        <v>1.3254445757306501</v>
      </c>
      <c r="H741" s="14">
        <f t="shared" ca="1" si="266"/>
        <v>1.2591129254897699</v>
      </c>
      <c r="I741" s="14">
        <f t="shared" ca="1" si="267"/>
        <v>1.05268126</v>
      </c>
      <c r="J741" s="13">
        <f t="shared" si="257"/>
        <v>2.5000000000000001E-2</v>
      </c>
      <c r="K741" s="29">
        <f t="shared" si="258"/>
        <v>45138</v>
      </c>
      <c r="L741" s="2">
        <f t="shared" si="259"/>
        <v>109</v>
      </c>
      <c r="M741" s="17">
        <f t="shared" si="260"/>
        <v>109</v>
      </c>
      <c r="N741" s="12">
        <f t="shared" si="249"/>
        <v>1.0107377749999999</v>
      </c>
      <c r="O741" s="12">
        <f t="shared" ca="1" si="250"/>
        <v>1.0639847149999999</v>
      </c>
      <c r="P741" s="17">
        <f t="shared" si="261"/>
        <v>0</v>
      </c>
      <c r="Q741" s="14">
        <f t="shared" ca="1" si="251"/>
        <v>63.984714990000001</v>
      </c>
      <c r="R741" s="20">
        <f t="shared" si="252"/>
        <v>0</v>
      </c>
      <c r="S741" s="14">
        <f t="shared" si="253"/>
        <v>0</v>
      </c>
      <c r="T741" s="4" t="str">
        <f t="shared" si="262"/>
        <v>A+J=</v>
      </c>
      <c r="U741" s="29">
        <f t="shared" si="263"/>
        <v>45321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00">
        <f t="shared" si="254"/>
        <v>45300</v>
      </c>
      <c r="B742" s="101">
        <f t="shared" ca="1" si="264"/>
        <v>1064.5543959900001</v>
      </c>
      <c r="C742" s="7">
        <f t="shared" si="255"/>
        <v>1000</v>
      </c>
      <c r="D742" s="81">
        <f t="shared" si="256"/>
        <v>45296</v>
      </c>
      <c r="E742" s="13">
        <f ca="1">IF(D742&lt;$B$1,VLOOKUP(D742,[1]DI!$A$4:$B$15000,2,FALSE),0)</f>
        <v>0.11650000000000001</v>
      </c>
      <c r="F742" s="14">
        <f t="shared" ca="1" si="265"/>
        <v>1.0004373900000001</v>
      </c>
      <c r="G742" s="14">
        <f ca="1">(TRUNC(PRODUCT($F$12:$F741),16))</f>
        <v>1.3260243119336299</v>
      </c>
      <c r="H742" s="14">
        <f t="shared" ca="1" si="266"/>
        <v>1.2591129254897699</v>
      </c>
      <c r="I742" s="14">
        <f t="shared" ca="1" si="267"/>
        <v>1.0531416899999999</v>
      </c>
      <c r="J742" s="13">
        <f t="shared" si="257"/>
        <v>2.5000000000000001E-2</v>
      </c>
      <c r="K742" s="29">
        <f t="shared" si="258"/>
        <v>45138</v>
      </c>
      <c r="L742" s="2">
        <f t="shared" si="259"/>
        <v>110</v>
      </c>
      <c r="M742" s="17">
        <f t="shared" si="260"/>
        <v>110</v>
      </c>
      <c r="N742" s="12">
        <f t="shared" si="249"/>
        <v>1.0108368190000001</v>
      </c>
      <c r="O742" s="12">
        <f t="shared" ca="1" si="250"/>
        <v>1.0645543959999999</v>
      </c>
      <c r="P742" s="17">
        <f t="shared" si="261"/>
        <v>0</v>
      </c>
      <c r="Q742" s="14">
        <f t="shared" ca="1" si="251"/>
        <v>64.554395990000003</v>
      </c>
      <c r="R742" s="20">
        <f t="shared" si="252"/>
        <v>0</v>
      </c>
      <c r="S742" s="14">
        <f t="shared" si="253"/>
        <v>0</v>
      </c>
      <c r="T742" s="4" t="str">
        <f t="shared" si="262"/>
        <v>A+J=</v>
      </c>
      <c r="U742" s="29">
        <f t="shared" si="263"/>
        <v>45321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00">
        <f t="shared" si="254"/>
        <v>45301</v>
      </c>
      <c r="B743" s="101">
        <f t="shared" ca="1" si="264"/>
        <v>1065.12438</v>
      </c>
      <c r="C743" s="7">
        <f t="shared" si="255"/>
        <v>1000</v>
      </c>
      <c r="D743" s="81">
        <f t="shared" si="256"/>
        <v>45299</v>
      </c>
      <c r="E743" s="13">
        <f ca="1">IF(D743&lt;$B$1,VLOOKUP(D743,[1]DI!$A$4:$B$15000,2,FALSE),0)</f>
        <v>0.11650000000000001</v>
      </c>
      <c r="F743" s="14">
        <f t="shared" ca="1" si="265"/>
        <v>1.0004373900000001</v>
      </c>
      <c r="G743" s="14">
        <f ca="1">(TRUNC(PRODUCT($F$12:$F742),16))</f>
        <v>1.32660430170743</v>
      </c>
      <c r="H743" s="14">
        <f t="shared" ca="1" si="266"/>
        <v>1.2591129254897699</v>
      </c>
      <c r="I743" s="14">
        <f t="shared" ca="1" si="267"/>
        <v>1.05360232</v>
      </c>
      <c r="J743" s="13">
        <f t="shared" si="257"/>
        <v>2.5000000000000001E-2</v>
      </c>
      <c r="K743" s="29">
        <f t="shared" si="258"/>
        <v>45138</v>
      </c>
      <c r="L743" s="2">
        <f t="shared" si="259"/>
        <v>111</v>
      </c>
      <c r="M743" s="17">
        <f t="shared" si="260"/>
        <v>111</v>
      </c>
      <c r="N743" s="12">
        <f t="shared" si="249"/>
        <v>1.0109358719999999</v>
      </c>
      <c r="O743" s="12">
        <f t="shared" ca="1" si="250"/>
        <v>1.0651243800000001</v>
      </c>
      <c r="P743" s="17">
        <f t="shared" si="261"/>
        <v>0</v>
      </c>
      <c r="Q743" s="14">
        <f t="shared" ca="1" si="251"/>
        <v>65.124380000000002</v>
      </c>
      <c r="R743" s="20">
        <f t="shared" si="252"/>
        <v>0</v>
      </c>
      <c r="S743" s="14">
        <f t="shared" si="253"/>
        <v>0</v>
      </c>
      <c r="T743" s="4" t="str">
        <f t="shared" si="262"/>
        <v>A+J=</v>
      </c>
      <c r="U743" s="29">
        <f t="shared" si="263"/>
        <v>45321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00">
        <f t="shared" si="254"/>
        <v>45302</v>
      </c>
      <c r="B744" s="101">
        <f t="shared" ca="1" si="264"/>
        <v>1065.6946780000001</v>
      </c>
      <c r="C744" s="7">
        <f t="shared" si="255"/>
        <v>1000</v>
      </c>
      <c r="D744" s="81">
        <f t="shared" si="256"/>
        <v>45300</v>
      </c>
      <c r="E744" s="13">
        <f ca="1">IF(D744&lt;$B$1,VLOOKUP(D744,[1]DI!$A$4:$B$15000,2,FALSE),0)</f>
        <v>0.11650000000000001</v>
      </c>
      <c r="F744" s="14">
        <f t="shared" ca="1" si="265"/>
        <v>1.0004373900000001</v>
      </c>
      <c r="G744" s="14">
        <f ca="1">(TRUNC(PRODUCT($F$12:$F743),16))</f>
        <v>1.32718454516295</v>
      </c>
      <c r="H744" s="14">
        <f t="shared" ca="1" si="266"/>
        <v>1.2591129254897699</v>
      </c>
      <c r="I744" s="14">
        <f t="shared" ca="1" si="267"/>
        <v>1.0540631600000001</v>
      </c>
      <c r="J744" s="13">
        <f t="shared" si="257"/>
        <v>2.5000000000000001E-2</v>
      </c>
      <c r="K744" s="29">
        <f t="shared" si="258"/>
        <v>45138</v>
      </c>
      <c r="L744" s="2">
        <f t="shared" si="259"/>
        <v>112</v>
      </c>
      <c r="M744" s="17">
        <f t="shared" si="260"/>
        <v>112</v>
      </c>
      <c r="N744" s="12">
        <f t="shared" si="249"/>
        <v>1.0110349350000001</v>
      </c>
      <c r="O744" s="12">
        <f t="shared" ca="1" si="250"/>
        <v>1.0656946780000001</v>
      </c>
      <c r="P744" s="17">
        <f t="shared" si="261"/>
        <v>0</v>
      </c>
      <c r="Q744" s="14">
        <f t="shared" ca="1" si="251"/>
        <v>65.694677999999996</v>
      </c>
      <c r="R744" s="20">
        <f t="shared" si="252"/>
        <v>0</v>
      </c>
      <c r="S744" s="14">
        <f t="shared" si="253"/>
        <v>0</v>
      </c>
      <c r="T744" s="4" t="str">
        <f t="shared" si="262"/>
        <v>A+J=</v>
      </c>
      <c r="U744" s="29">
        <f t="shared" si="263"/>
        <v>45321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00">
        <f t="shared" si="254"/>
        <v>45303</v>
      </c>
      <c r="B745" s="101">
        <f t="shared" ca="1" si="264"/>
        <v>1066.265271</v>
      </c>
      <c r="C745" s="7">
        <f t="shared" si="255"/>
        <v>1000</v>
      </c>
      <c r="D745" s="81">
        <f t="shared" si="256"/>
        <v>45301</v>
      </c>
      <c r="E745" s="13">
        <f ca="1">IF(D745&lt;$B$1,VLOOKUP(D745,[1]DI!$A$4:$B$15000,2,FALSE),0)</f>
        <v>0.11650000000000001</v>
      </c>
      <c r="F745" s="14">
        <f t="shared" ca="1" si="265"/>
        <v>1.0004373900000001</v>
      </c>
      <c r="G745" s="14">
        <f ca="1">(TRUNC(PRODUCT($F$12:$F744),16))</f>
        <v>1.32776504241116</v>
      </c>
      <c r="H745" s="14">
        <f t="shared" ca="1" si="266"/>
        <v>1.2591129254897699</v>
      </c>
      <c r="I745" s="14">
        <f t="shared" ca="1" si="267"/>
        <v>1.05452419</v>
      </c>
      <c r="J745" s="13">
        <f t="shared" si="257"/>
        <v>2.5000000000000001E-2</v>
      </c>
      <c r="K745" s="29">
        <f t="shared" si="258"/>
        <v>45138</v>
      </c>
      <c r="L745" s="2">
        <f t="shared" si="259"/>
        <v>113</v>
      </c>
      <c r="M745" s="17">
        <f t="shared" si="260"/>
        <v>113</v>
      </c>
      <c r="N745" s="12">
        <f t="shared" si="249"/>
        <v>1.011134008</v>
      </c>
      <c r="O745" s="12">
        <f t="shared" ca="1" si="250"/>
        <v>1.066265271</v>
      </c>
      <c r="P745" s="17">
        <f t="shared" si="261"/>
        <v>0</v>
      </c>
      <c r="Q745" s="14">
        <f t="shared" ca="1" si="251"/>
        <v>66.265270999999998</v>
      </c>
      <c r="R745" s="20">
        <f t="shared" si="252"/>
        <v>0</v>
      </c>
      <c r="S745" s="14">
        <f t="shared" si="253"/>
        <v>0</v>
      </c>
      <c r="T745" s="4" t="str">
        <f t="shared" si="262"/>
        <v>A+J=</v>
      </c>
      <c r="U745" s="29">
        <f t="shared" si="263"/>
        <v>45321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00">
        <f t="shared" si="254"/>
        <v>45306</v>
      </c>
      <c r="B746" s="101">
        <f t="shared" ca="1" si="264"/>
        <v>1066.836176</v>
      </c>
      <c r="C746" s="7">
        <f t="shared" si="255"/>
        <v>1000</v>
      </c>
      <c r="D746" s="81">
        <f t="shared" si="256"/>
        <v>45302</v>
      </c>
      <c r="E746" s="13">
        <f ca="1">IF(D746&lt;$B$1,VLOOKUP(D746,[1]DI!$A$4:$B$15000,2,FALSE),0)</f>
        <v>0.11650000000000001</v>
      </c>
      <c r="F746" s="14">
        <f t="shared" ca="1" si="265"/>
        <v>1.0004373900000001</v>
      </c>
      <c r="G746" s="14">
        <f ca="1">(TRUNC(PRODUCT($F$12:$F745),16))</f>
        <v>1.32834579356306</v>
      </c>
      <c r="H746" s="14">
        <f t="shared" ca="1" si="266"/>
        <v>1.2591129254897699</v>
      </c>
      <c r="I746" s="14">
        <f t="shared" ca="1" si="267"/>
        <v>1.0549854299999999</v>
      </c>
      <c r="J746" s="13">
        <f t="shared" si="257"/>
        <v>2.5000000000000001E-2</v>
      </c>
      <c r="K746" s="29">
        <f t="shared" si="258"/>
        <v>45138</v>
      </c>
      <c r="L746" s="2">
        <f t="shared" si="259"/>
        <v>114</v>
      </c>
      <c r="M746" s="17">
        <f t="shared" si="260"/>
        <v>114</v>
      </c>
      <c r="N746" s="12">
        <f t="shared" si="249"/>
        <v>1.0112330899999999</v>
      </c>
      <c r="O746" s="12">
        <f t="shared" ca="1" si="250"/>
        <v>1.066836176</v>
      </c>
      <c r="P746" s="17">
        <f t="shared" si="261"/>
        <v>0</v>
      </c>
      <c r="Q746" s="14">
        <f t="shared" ca="1" si="251"/>
        <v>66.836175999999995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45321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00">
        <f t="shared" si="254"/>
        <v>45307</v>
      </c>
      <c r="B747" s="101">
        <f t="shared" ca="1" si="264"/>
        <v>1067.4073860000001</v>
      </c>
      <c r="C747" s="7">
        <f t="shared" si="255"/>
        <v>1000</v>
      </c>
      <c r="D747" s="81">
        <f t="shared" si="256"/>
        <v>45303</v>
      </c>
      <c r="E747" s="13">
        <f ca="1">IF(D747&lt;$B$1,VLOOKUP(D747,[1]DI!$A$4:$B$15000,2,FALSE),0)</f>
        <v>0.11650000000000001</v>
      </c>
      <c r="F747" s="14">
        <f t="shared" ca="1" si="265"/>
        <v>1.0004373900000001</v>
      </c>
      <c r="G747" s="14">
        <f ca="1">(TRUNC(PRODUCT($F$12:$F746),16))</f>
        <v>1.32892679872971</v>
      </c>
      <c r="H747" s="14">
        <f t="shared" ca="1" si="266"/>
        <v>1.2591129254897699</v>
      </c>
      <c r="I747" s="14">
        <f t="shared" ca="1" si="267"/>
        <v>1.0554468699999999</v>
      </c>
      <c r="J747" s="13">
        <f t="shared" si="257"/>
        <v>2.5000000000000001E-2</v>
      </c>
      <c r="K747" s="29">
        <f t="shared" si="258"/>
        <v>45138</v>
      </c>
      <c r="L747" s="2">
        <f t="shared" si="259"/>
        <v>115</v>
      </c>
      <c r="M747" s="17">
        <f t="shared" si="260"/>
        <v>115</v>
      </c>
      <c r="N747" s="12">
        <f t="shared" si="249"/>
        <v>1.0113321820000001</v>
      </c>
      <c r="O747" s="12">
        <f t="shared" ca="1" si="250"/>
        <v>1.067407386</v>
      </c>
      <c r="P747" s="17">
        <f t="shared" si="261"/>
        <v>0</v>
      </c>
      <c r="Q747" s="14">
        <f t="shared" ca="1" si="251"/>
        <v>67.407386000000002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45321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00">
        <f t="shared" si="254"/>
        <v>45308</v>
      </c>
      <c r="B748" s="101">
        <f t="shared" ca="1" si="264"/>
        <v>1067.9789000000001</v>
      </c>
      <c r="C748" s="7">
        <f t="shared" si="255"/>
        <v>1000</v>
      </c>
      <c r="D748" s="81">
        <f t="shared" si="256"/>
        <v>45306</v>
      </c>
      <c r="E748" s="13">
        <f ca="1">IF(D748&lt;$B$1,VLOOKUP(D748,[1]DI!$A$4:$B$15000,2,FALSE),0)</f>
        <v>0.11650000000000001</v>
      </c>
      <c r="F748" s="14">
        <f t="shared" ca="1" si="265"/>
        <v>1.0004373900000001</v>
      </c>
      <c r="G748" s="14">
        <f ca="1">(TRUNC(PRODUCT($F$12:$F747),16))</f>
        <v>1.3295080580222001</v>
      </c>
      <c r="H748" s="14">
        <f t="shared" ca="1" si="266"/>
        <v>1.2591129254897699</v>
      </c>
      <c r="I748" s="14">
        <f t="shared" ca="1" si="267"/>
        <v>1.0559085100000001</v>
      </c>
      <c r="J748" s="13">
        <f t="shared" si="257"/>
        <v>2.5000000000000001E-2</v>
      </c>
      <c r="K748" s="29">
        <f t="shared" si="258"/>
        <v>45138</v>
      </c>
      <c r="L748" s="2">
        <f t="shared" si="259"/>
        <v>116</v>
      </c>
      <c r="M748" s="17">
        <f t="shared" si="260"/>
        <v>116</v>
      </c>
      <c r="N748" s="12">
        <f t="shared" si="249"/>
        <v>1.0114312839999999</v>
      </c>
      <c r="O748" s="12">
        <f t="shared" ca="1" si="250"/>
        <v>1.0679789</v>
      </c>
      <c r="P748" s="17">
        <f t="shared" si="261"/>
        <v>0</v>
      </c>
      <c r="Q748" s="14">
        <f t="shared" ca="1" si="251"/>
        <v>67.978899999999996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45321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00">
        <f t="shared" si="254"/>
        <v>45309</v>
      </c>
      <c r="B749" s="101">
        <f t="shared" ca="1" si="264"/>
        <v>1068.550729</v>
      </c>
      <c r="C749" s="7">
        <f t="shared" si="255"/>
        <v>1000</v>
      </c>
      <c r="D749" s="81">
        <f t="shared" si="256"/>
        <v>45307</v>
      </c>
      <c r="E749" s="13">
        <f ca="1">IF(D749&lt;$B$1,VLOOKUP(D749,[1]DI!$A$4:$B$15000,2,FALSE),0)</f>
        <v>0.11650000000000001</v>
      </c>
      <c r="F749" s="14">
        <f t="shared" ca="1" si="265"/>
        <v>1.0004373900000001</v>
      </c>
      <c r="G749" s="14">
        <f ca="1">(TRUNC(PRODUCT($F$12:$F748),16))</f>
        <v>1.3300895715517</v>
      </c>
      <c r="H749" s="14">
        <f t="shared" ca="1" si="266"/>
        <v>1.2591129254897699</v>
      </c>
      <c r="I749" s="14">
        <f t="shared" ca="1" si="267"/>
        <v>1.0563703600000001</v>
      </c>
      <c r="J749" s="13">
        <f t="shared" si="257"/>
        <v>2.5000000000000001E-2</v>
      </c>
      <c r="K749" s="29">
        <f t="shared" si="258"/>
        <v>45138</v>
      </c>
      <c r="L749" s="2">
        <f t="shared" si="259"/>
        <v>117</v>
      </c>
      <c r="M749" s="17">
        <f t="shared" si="260"/>
        <v>117</v>
      </c>
      <c r="N749" s="12">
        <f t="shared" si="249"/>
        <v>1.0115303959999999</v>
      </c>
      <c r="O749" s="12">
        <f t="shared" ca="1" si="250"/>
        <v>1.068550729</v>
      </c>
      <c r="P749" s="17">
        <f t="shared" si="261"/>
        <v>0</v>
      </c>
      <c r="Q749" s="14">
        <f t="shared" ca="1" si="251"/>
        <v>68.550729000000004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45321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00">
        <f t="shared" si="254"/>
        <v>45310</v>
      </c>
      <c r="B750" s="101">
        <f t="shared" ca="1" si="264"/>
        <v>1069.12285</v>
      </c>
      <c r="C750" s="7">
        <f t="shared" si="255"/>
        <v>1000</v>
      </c>
      <c r="D750" s="81">
        <f t="shared" si="256"/>
        <v>45308</v>
      </c>
      <c r="E750" s="13">
        <f ca="1">IF(D750&lt;$B$1,VLOOKUP(D750,[1]DI!$A$4:$B$15000,2,FALSE),0)</f>
        <v>0.11650000000000001</v>
      </c>
      <c r="F750" s="14">
        <f t="shared" ca="1" si="265"/>
        <v>1.0004373900000001</v>
      </c>
      <c r="G750" s="14">
        <f ca="1">(TRUNC(PRODUCT($F$12:$F749),16))</f>
        <v>1.3306713394294001</v>
      </c>
      <c r="H750" s="14">
        <f t="shared" ca="1" si="266"/>
        <v>1.2591129254897699</v>
      </c>
      <c r="I750" s="14">
        <f t="shared" ca="1" si="267"/>
        <v>1.0568324</v>
      </c>
      <c r="J750" s="13">
        <f t="shared" si="257"/>
        <v>2.5000000000000001E-2</v>
      </c>
      <c r="K750" s="29">
        <f t="shared" si="258"/>
        <v>45138</v>
      </c>
      <c r="L750" s="2">
        <f t="shared" si="259"/>
        <v>118</v>
      </c>
      <c r="M750" s="17">
        <f t="shared" si="260"/>
        <v>118</v>
      </c>
      <c r="N750" s="12">
        <f t="shared" si="249"/>
        <v>1.011629517</v>
      </c>
      <c r="O750" s="12">
        <f t="shared" ca="1" si="250"/>
        <v>1.0691228500000001</v>
      </c>
      <c r="P750" s="17">
        <f t="shared" si="261"/>
        <v>0</v>
      </c>
      <c r="Q750" s="14">
        <f t="shared" ca="1" si="251"/>
        <v>69.12285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45321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00">
        <f t="shared" si="254"/>
        <v>45313</v>
      </c>
      <c r="B751" s="101">
        <f t="shared" ca="1" si="264"/>
        <v>1069.695287</v>
      </c>
      <c r="C751" s="7">
        <f t="shared" si="255"/>
        <v>1000</v>
      </c>
      <c r="D751" s="81">
        <f t="shared" si="256"/>
        <v>45309</v>
      </c>
      <c r="E751" s="13">
        <f ca="1">IF(D751&lt;$B$1,VLOOKUP(D751,[1]DI!$A$4:$B$15000,2,FALSE),0)</f>
        <v>0.11650000000000001</v>
      </c>
      <c r="F751" s="14">
        <f t="shared" ca="1" si="265"/>
        <v>1.0004373900000001</v>
      </c>
      <c r="G751" s="14">
        <f ca="1">(TRUNC(PRODUCT($F$12:$F750),16))</f>
        <v>1.3312533617665501</v>
      </c>
      <c r="H751" s="14">
        <f t="shared" ca="1" si="266"/>
        <v>1.2591129254897699</v>
      </c>
      <c r="I751" s="14">
        <f t="shared" ca="1" si="267"/>
        <v>1.05729465</v>
      </c>
      <c r="J751" s="13">
        <f t="shared" si="257"/>
        <v>2.5000000000000001E-2</v>
      </c>
      <c r="K751" s="29">
        <f t="shared" si="258"/>
        <v>45138</v>
      </c>
      <c r="L751" s="2">
        <f t="shared" si="259"/>
        <v>119</v>
      </c>
      <c r="M751" s="17">
        <f t="shared" si="260"/>
        <v>119</v>
      </c>
      <c r="N751" s="12">
        <f t="shared" si="249"/>
        <v>1.0117286480000001</v>
      </c>
      <c r="O751" s="12">
        <f t="shared" ca="1" si="250"/>
        <v>1.0696952870000001</v>
      </c>
      <c r="P751" s="17">
        <f t="shared" si="261"/>
        <v>0</v>
      </c>
      <c r="Q751" s="14">
        <f t="shared" ca="1" si="251"/>
        <v>69.695286999999993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45321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00">
        <f t="shared" si="254"/>
        <v>45314</v>
      </c>
      <c r="B752" s="101">
        <f t="shared" ca="1" si="264"/>
        <v>1070.268028</v>
      </c>
      <c r="C752" s="7">
        <f t="shared" si="255"/>
        <v>1000</v>
      </c>
      <c r="D752" s="81">
        <f t="shared" si="256"/>
        <v>45310</v>
      </c>
      <c r="E752" s="13">
        <f ca="1">IF(D752&lt;$B$1,VLOOKUP(D752,[1]DI!$A$4:$B$15000,2,FALSE),0)</f>
        <v>0.11650000000000001</v>
      </c>
      <c r="F752" s="14">
        <f t="shared" ca="1" si="265"/>
        <v>1.0004373900000001</v>
      </c>
      <c r="G752" s="14">
        <f ca="1">(TRUNC(PRODUCT($F$12:$F751),16))</f>
        <v>1.3318356386744601</v>
      </c>
      <c r="H752" s="14">
        <f t="shared" ca="1" si="266"/>
        <v>1.2591129254897699</v>
      </c>
      <c r="I752" s="14">
        <f t="shared" ca="1" si="267"/>
        <v>1.0577570999999999</v>
      </c>
      <c r="J752" s="13">
        <f t="shared" si="257"/>
        <v>2.5000000000000001E-2</v>
      </c>
      <c r="K752" s="29">
        <f t="shared" si="258"/>
        <v>45138</v>
      </c>
      <c r="L752" s="2">
        <f t="shared" si="259"/>
        <v>120</v>
      </c>
      <c r="M752" s="17">
        <f t="shared" si="260"/>
        <v>120</v>
      </c>
      <c r="N752" s="12">
        <f t="shared" si="249"/>
        <v>1.011827789</v>
      </c>
      <c r="O752" s="12">
        <f t="shared" ca="1" si="250"/>
        <v>1.0702680280000001</v>
      </c>
      <c r="P752" s="17">
        <f t="shared" si="261"/>
        <v>0</v>
      </c>
      <c r="Q752" s="14">
        <f t="shared" ca="1" si="251"/>
        <v>70.268028000000001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45321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00">
        <f t="shared" si="254"/>
        <v>45315</v>
      </c>
      <c r="B753" s="101">
        <f t="shared" ca="1" si="264"/>
        <v>1070.84107199</v>
      </c>
      <c r="C753" s="7">
        <f t="shared" si="255"/>
        <v>1000</v>
      </c>
      <c r="D753" s="81">
        <f t="shared" si="256"/>
        <v>45313</v>
      </c>
      <c r="E753" s="13">
        <f ca="1">IF(D753&lt;$B$1,VLOOKUP(D753,[1]DI!$A$4:$B$15000,2,FALSE),0)</f>
        <v>0.11650000000000001</v>
      </c>
      <c r="F753" s="14">
        <f t="shared" ca="1" si="265"/>
        <v>1.0004373900000001</v>
      </c>
      <c r="G753" s="14">
        <f ca="1">(TRUNC(PRODUCT($F$12:$F752),16))</f>
        <v>1.33241817026446</v>
      </c>
      <c r="H753" s="14">
        <f t="shared" ca="1" si="266"/>
        <v>1.2591129254897699</v>
      </c>
      <c r="I753" s="14">
        <f t="shared" ca="1" si="267"/>
        <v>1.0582197499999999</v>
      </c>
      <c r="J753" s="13">
        <f t="shared" si="257"/>
        <v>2.5000000000000001E-2</v>
      </c>
      <c r="K753" s="29">
        <f t="shared" si="258"/>
        <v>45138</v>
      </c>
      <c r="L753" s="2">
        <f t="shared" si="259"/>
        <v>121</v>
      </c>
      <c r="M753" s="17">
        <f t="shared" si="260"/>
        <v>121</v>
      </c>
      <c r="N753" s="12">
        <f t="shared" si="249"/>
        <v>1.0119269390000001</v>
      </c>
      <c r="O753" s="12">
        <f t="shared" ca="1" si="250"/>
        <v>1.0708410719999999</v>
      </c>
      <c r="P753" s="17">
        <f t="shared" si="261"/>
        <v>0</v>
      </c>
      <c r="Q753" s="14">
        <f t="shared" ca="1" si="251"/>
        <v>70.841071990000003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45321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00">
        <f t="shared" si="254"/>
        <v>45316</v>
      </c>
      <c r="B754" s="101">
        <f t="shared" ca="1" si="264"/>
        <v>1071.414432</v>
      </c>
      <c r="C754" s="7">
        <f t="shared" si="255"/>
        <v>1000</v>
      </c>
      <c r="D754" s="81">
        <f t="shared" si="256"/>
        <v>45314</v>
      </c>
      <c r="E754" s="13">
        <f ca="1">IF(D754&lt;$B$1,VLOOKUP(D754,[1]DI!$A$4:$B$15000,2,FALSE),0)</f>
        <v>0.11650000000000001</v>
      </c>
      <c r="F754" s="14">
        <f t="shared" ca="1" si="265"/>
        <v>1.0004373900000001</v>
      </c>
      <c r="G754" s="14">
        <f ca="1">(TRUNC(PRODUCT($F$12:$F753),16))</f>
        <v>1.3330009566479499</v>
      </c>
      <c r="H754" s="14">
        <f t="shared" ca="1" si="266"/>
        <v>1.2591129254897699</v>
      </c>
      <c r="I754" s="14">
        <f t="shared" ca="1" si="267"/>
        <v>1.05868261</v>
      </c>
      <c r="J754" s="13">
        <f t="shared" si="257"/>
        <v>2.5000000000000001E-2</v>
      </c>
      <c r="K754" s="29">
        <f t="shared" si="258"/>
        <v>45138</v>
      </c>
      <c r="L754" s="2">
        <f t="shared" si="259"/>
        <v>122</v>
      </c>
      <c r="M754" s="17">
        <f t="shared" si="260"/>
        <v>122</v>
      </c>
      <c r="N754" s="12">
        <f t="shared" si="249"/>
        <v>1.0120260990000001</v>
      </c>
      <c r="O754" s="12">
        <f t="shared" ca="1" si="250"/>
        <v>1.0714144320000001</v>
      </c>
      <c r="P754" s="17">
        <f t="shared" si="261"/>
        <v>0</v>
      </c>
      <c r="Q754" s="14">
        <f t="shared" ca="1" si="251"/>
        <v>71.414432000000005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45321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00">
        <f t="shared" si="254"/>
        <v>45317</v>
      </c>
      <c r="B755" s="101">
        <f t="shared" ca="1" si="264"/>
        <v>1071.9880959899999</v>
      </c>
      <c r="C755" s="7">
        <f t="shared" si="255"/>
        <v>1000</v>
      </c>
      <c r="D755" s="81">
        <f t="shared" si="256"/>
        <v>45315</v>
      </c>
      <c r="E755" s="13">
        <f ca="1">IF(D755&lt;$B$1,VLOOKUP(D755,[1]DI!$A$4:$B$15000,2,FALSE),0)</f>
        <v>0.11650000000000001</v>
      </c>
      <c r="F755" s="14">
        <f t="shared" ca="1" si="265"/>
        <v>1.0004373900000001</v>
      </c>
      <c r="G755" s="14">
        <f ca="1">(TRUNC(PRODUCT($F$12:$F754),16))</f>
        <v>1.3335839979363799</v>
      </c>
      <c r="H755" s="14">
        <f t="shared" ca="1" si="266"/>
        <v>1.2591129254897699</v>
      </c>
      <c r="I755" s="14">
        <f t="shared" ca="1" si="267"/>
        <v>1.0591456699999999</v>
      </c>
      <c r="J755" s="13">
        <f t="shared" si="257"/>
        <v>2.5000000000000001E-2</v>
      </c>
      <c r="K755" s="29">
        <f t="shared" si="258"/>
        <v>45138</v>
      </c>
      <c r="L755" s="2">
        <f t="shared" si="259"/>
        <v>123</v>
      </c>
      <c r="M755" s="17">
        <f t="shared" si="260"/>
        <v>123</v>
      </c>
      <c r="N755" s="12">
        <f t="shared" si="249"/>
        <v>1.012125269</v>
      </c>
      <c r="O755" s="12">
        <f t="shared" ca="1" si="250"/>
        <v>1.0719880959999999</v>
      </c>
      <c r="P755" s="17">
        <f t="shared" si="261"/>
        <v>0</v>
      </c>
      <c r="Q755" s="14">
        <f t="shared" ca="1" si="251"/>
        <v>71.988095990000005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45321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00">
        <f t="shared" si="254"/>
        <v>45320</v>
      </c>
      <c r="B756" s="101">
        <f t="shared" ca="1" si="264"/>
        <v>1072.562064</v>
      </c>
      <c r="C756" s="7">
        <f t="shared" si="255"/>
        <v>1000</v>
      </c>
      <c r="D756" s="81">
        <f t="shared" si="256"/>
        <v>45316</v>
      </c>
      <c r="E756" s="13">
        <f ca="1">IF(D756&lt;$B$1,VLOOKUP(D756,[1]DI!$A$4:$B$15000,2,FALSE),0)</f>
        <v>0.11650000000000001</v>
      </c>
      <c r="F756" s="14">
        <f t="shared" ca="1" si="265"/>
        <v>1.0004373900000001</v>
      </c>
      <c r="G756" s="14">
        <f ca="1">(TRUNC(PRODUCT($F$12:$F755),16))</f>
        <v>1.3341672942412399</v>
      </c>
      <c r="H756" s="14">
        <f t="shared" ca="1" si="266"/>
        <v>1.2591129254897699</v>
      </c>
      <c r="I756" s="14">
        <f t="shared" ca="1" si="267"/>
        <v>1.05960893</v>
      </c>
      <c r="J756" s="13">
        <f t="shared" si="257"/>
        <v>2.5000000000000001E-2</v>
      </c>
      <c r="K756" s="29">
        <f t="shared" si="258"/>
        <v>45138</v>
      </c>
      <c r="L756" s="2">
        <f t="shared" si="259"/>
        <v>124</v>
      </c>
      <c r="M756" s="17">
        <f t="shared" si="260"/>
        <v>124</v>
      </c>
      <c r="N756" s="12">
        <f t="shared" si="249"/>
        <v>1.012224448</v>
      </c>
      <c r="O756" s="12">
        <f t="shared" ca="1" si="250"/>
        <v>1.072562064</v>
      </c>
      <c r="P756" s="17">
        <f t="shared" si="261"/>
        <v>0</v>
      </c>
      <c r="Q756" s="14">
        <f t="shared" ca="1" si="251"/>
        <v>72.562064000000007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45321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00">
        <f t="shared" si="254"/>
        <v>45321</v>
      </c>
      <c r="B757" s="101">
        <f t="shared" ca="1" si="264"/>
        <v>1073.136338</v>
      </c>
      <c r="C757" s="7">
        <f t="shared" si="255"/>
        <v>1000</v>
      </c>
      <c r="D757" s="81">
        <f t="shared" si="256"/>
        <v>45317</v>
      </c>
      <c r="E757" s="13">
        <f ca="1">IF(D757&lt;$B$1,VLOOKUP(D757,[1]DI!$A$4:$B$15000,2,FALSE),0)</f>
        <v>0.11650000000000001</v>
      </c>
      <c r="F757" s="14">
        <f t="shared" ca="1" si="265"/>
        <v>1.0004373900000001</v>
      </c>
      <c r="G757" s="14">
        <f ca="1">(TRUNC(PRODUCT($F$12:$F756),16))</f>
        <v>1.33475084567406</v>
      </c>
      <c r="H757" s="14">
        <f t="shared" ca="1" si="266"/>
        <v>1.2591129254897699</v>
      </c>
      <c r="I757" s="14">
        <f t="shared" ca="1" si="267"/>
        <v>1.06007239</v>
      </c>
      <c r="J757" s="13">
        <f t="shared" si="257"/>
        <v>2.5000000000000001E-2</v>
      </c>
      <c r="K757" s="29">
        <f t="shared" si="258"/>
        <v>45138</v>
      </c>
      <c r="L757" s="2">
        <f t="shared" si="259"/>
        <v>125</v>
      </c>
      <c r="M757" s="17">
        <f t="shared" si="260"/>
        <v>125</v>
      </c>
      <c r="N757" s="12">
        <f t="shared" si="249"/>
        <v>1.012323638</v>
      </c>
      <c r="O757" s="12">
        <f t="shared" ca="1" si="250"/>
        <v>1.0731363380000001</v>
      </c>
      <c r="P757" s="17">
        <f t="shared" si="261"/>
        <v>6</v>
      </c>
      <c r="Q757" s="14">
        <f t="shared" ca="1" si="251"/>
        <v>73.136337999999995</v>
      </c>
      <c r="R757" s="20">
        <f t="shared" si="252"/>
        <v>1</v>
      </c>
      <c r="S757" s="14">
        <f t="shared" si="253"/>
        <v>1000</v>
      </c>
      <c r="T757" s="4" t="str">
        <f t="shared" si="262"/>
        <v>A+J=</v>
      </c>
      <c r="U757" s="29">
        <f t="shared" si="263"/>
        <v>45321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00">
        <f t="shared" si="254"/>
        <v>45322</v>
      </c>
      <c r="B758" s="101">
        <f t="shared" ca="1" si="264"/>
        <v>0</v>
      </c>
      <c r="C758" s="7">
        <f t="shared" si="255"/>
        <v>0</v>
      </c>
      <c r="D758" s="81">
        <f t="shared" si="256"/>
        <v>45320</v>
      </c>
      <c r="E758" s="13">
        <f ca="1">IF(D758&lt;$B$1,VLOOKUP(D758,[1]DI!$A$4:$B$15000,2,FALSE),0)</f>
        <v>0.11650000000000001</v>
      </c>
      <c r="F758" s="14">
        <f t="shared" ca="1" si="265"/>
        <v>1.0004373900000001</v>
      </c>
      <c r="G758" s="14">
        <f ca="1">(TRUNC(PRODUCT($F$12:$F757),16))</f>
        <v>1.33533465234645</v>
      </c>
      <c r="H758" s="14">
        <f t="shared" ca="1" si="266"/>
        <v>1.33475084567406</v>
      </c>
      <c r="I758" s="14">
        <f t="shared" ca="1" si="267"/>
        <v>1.0004373900000001</v>
      </c>
      <c r="J758" s="13">
        <f t="shared" si="257"/>
        <v>2.5000000000000001E-2</v>
      </c>
      <c r="K758" s="29">
        <f t="shared" si="258"/>
        <v>45321</v>
      </c>
      <c r="L758" s="2">
        <f t="shared" si="259"/>
        <v>1</v>
      </c>
      <c r="M758" s="17">
        <f t="shared" si="260"/>
        <v>1</v>
      </c>
      <c r="N758" s="12">
        <f t="shared" si="249"/>
        <v>1.0000979910000001</v>
      </c>
      <c r="O758" s="12">
        <f t="shared" ca="1" si="250"/>
        <v>1.000535424</v>
      </c>
      <c r="P758" s="17">
        <f t="shared" si="261"/>
        <v>0</v>
      </c>
      <c r="Q758" s="14">
        <f t="shared" ca="1" si="251"/>
        <v>0</v>
      </c>
      <c r="R758" s="20">
        <f t="shared" si="252"/>
        <v>0</v>
      </c>
      <c r="S758" s="14">
        <f t="shared" si="253"/>
        <v>0</v>
      </c>
      <c r="T758" s="4">
        <f t="shared" si="262"/>
        <v>0</v>
      </c>
      <c r="U758" s="29">
        <f t="shared" si="263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00">
        <f t="shared" si="254"/>
        <v>45323</v>
      </c>
      <c r="B759" s="101">
        <f t="shared" ca="1" si="264"/>
        <v>0</v>
      </c>
      <c r="C759" s="7">
        <f t="shared" si="255"/>
        <v>0</v>
      </c>
      <c r="D759" s="81">
        <f t="shared" si="256"/>
        <v>45321</v>
      </c>
      <c r="E759" s="13">
        <f ca="1">IF(D759&lt;$B$1,VLOOKUP(D759,[1]DI!$A$4:$B$15000,2,FALSE),0)</f>
        <v>0.11650000000000001</v>
      </c>
      <c r="F759" s="14">
        <f t="shared" ca="1" si="265"/>
        <v>1.0004373900000001</v>
      </c>
      <c r="G759" s="14">
        <f ca="1">(TRUNC(PRODUCT($F$12:$F758),16))</f>
        <v>1.33591871437004</v>
      </c>
      <c r="H759" s="14">
        <f t="shared" ca="1" si="266"/>
        <v>1.33475084567406</v>
      </c>
      <c r="I759" s="14">
        <f t="shared" ca="1" si="267"/>
        <v>1.0008749699999999</v>
      </c>
      <c r="J759" s="13">
        <f t="shared" si="257"/>
        <v>2.5000000000000001E-2</v>
      </c>
      <c r="K759" s="29">
        <f t="shared" si="258"/>
        <v>45321</v>
      </c>
      <c r="L759" s="2">
        <f t="shared" si="259"/>
        <v>2</v>
      </c>
      <c r="M759" s="17">
        <f t="shared" si="260"/>
        <v>2</v>
      </c>
      <c r="N759" s="12">
        <f t="shared" si="249"/>
        <v>1.0001959920000001</v>
      </c>
      <c r="O759" s="12">
        <f t="shared" ca="1" si="250"/>
        <v>1.0010711329999999</v>
      </c>
      <c r="P759" s="17">
        <f t="shared" si="261"/>
        <v>0</v>
      </c>
      <c r="Q759" s="14">
        <f t="shared" ca="1" si="251"/>
        <v>0</v>
      </c>
      <c r="R759" s="20">
        <f t="shared" si="252"/>
        <v>0</v>
      </c>
      <c r="S759" s="14">
        <f t="shared" si="253"/>
        <v>0</v>
      </c>
      <c r="T759" s="4">
        <f t="shared" si="262"/>
        <v>0</v>
      </c>
      <c r="U759" s="29">
        <f t="shared" si="263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00">
        <f t="shared" si="254"/>
        <v>45324</v>
      </c>
      <c r="B760" s="101">
        <f t="shared" ca="1" si="264"/>
        <v>0</v>
      </c>
      <c r="C760" s="7">
        <f t="shared" si="255"/>
        <v>0</v>
      </c>
      <c r="D760" s="81">
        <f t="shared" si="256"/>
        <v>45322</v>
      </c>
      <c r="E760" s="13">
        <f ca="1">IF(D760&lt;$B$1,VLOOKUP(D760,[1]DI!$A$4:$B$15000,2,FALSE),0)</f>
        <v>0.11650000000000001</v>
      </c>
      <c r="F760" s="14">
        <f t="shared" ca="1" si="265"/>
        <v>1.0004373900000001</v>
      </c>
      <c r="G760" s="14">
        <f ca="1">(TRUNC(PRODUCT($F$12:$F759),16))</f>
        <v>1.3365030318565201</v>
      </c>
      <c r="H760" s="14">
        <f t="shared" ca="1" si="266"/>
        <v>1.33475084567406</v>
      </c>
      <c r="I760" s="14">
        <f t="shared" ca="1" si="267"/>
        <v>1.0013127399999999</v>
      </c>
      <c r="J760" s="13">
        <f t="shared" si="257"/>
        <v>2.5000000000000001E-2</v>
      </c>
      <c r="K760" s="29">
        <f t="shared" si="258"/>
        <v>45321</v>
      </c>
      <c r="L760" s="2">
        <f t="shared" si="259"/>
        <v>3</v>
      </c>
      <c r="M760" s="17">
        <f t="shared" si="260"/>
        <v>3</v>
      </c>
      <c r="N760" s="12">
        <f t="shared" si="249"/>
        <v>1.000294003</v>
      </c>
      <c r="O760" s="12">
        <f t="shared" ca="1" si="250"/>
        <v>1.0016071289999999</v>
      </c>
      <c r="P760" s="17">
        <f t="shared" si="261"/>
        <v>0</v>
      </c>
      <c r="Q760" s="14">
        <f t="shared" ca="1" si="251"/>
        <v>0</v>
      </c>
      <c r="R760" s="20">
        <f t="shared" si="252"/>
        <v>0</v>
      </c>
      <c r="S760" s="14">
        <f t="shared" si="253"/>
        <v>0</v>
      </c>
      <c r="T760" s="4">
        <f t="shared" si="262"/>
        <v>0</v>
      </c>
      <c r="U760" s="29">
        <f t="shared" si="263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00">
        <f t="shared" si="254"/>
        <v>45327</v>
      </c>
      <c r="B761" s="101">
        <f t="shared" ca="1" si="264"/>
        <v>0</v>
      </c>
      <c r="C761" s="7">
        <f t="shared" si="255"/>
        <v>0</v>
      </c>
      <c r="D761" s="81">
        <f t="shared" si="256"/>
        <v>45323</v>
      </c>
      <c r="E761" s="13">
        <f ca="1">IF(D761&lt;$B$1,VLOOKUP(D761,[1]DI!$A$4:$B$15000,2,FALSE),0)</f>
        <v>0.1115</v>
      </c>
      <c r="F761" s="14">
        <f t="shared" ca="1" si="265"/>
        <v>1.00041957</v>
      </c>
      <c r="G761" s="14">
        <f ca="1">(TRUNC(PRODUCT($F$12:$F760),16))</f>
        <v>1.3370876049176299</v>
      </c>
      <c r="H761" s="14">
        <f t="shared" ca="1" si="266"/>
        <v>1.33475084567406</v>
      </c>
      <c r="I761" s="14">
        <f t="shared" ca="1" si="267"/>
        <v>1.00175071</v>
      </c>
      <c r="J761" s="13">
        <f t="shared" si="257"/>
        <v>2.5000000000000001E-2</v>
      </c>
      <c r="K761" s="29">
        <f t="shared" si="258"/>
        <v>45321</v>
      </c>
      <c r="L761" s="2">
        <f t="shared" si="259"/>
        <v>4</v>
      </c>
      <c r="M761" s="17">
        <f t="shared" si="260"/>
        <v>4</v>
      </c>
      <c r="N761" s="12">
        <f t="shared" si="249"/>
        <v>1.0003920230000001</v>
      </c>
      <c r="O761" s="12">
        <f t="shared" ca="1" si="250"/>
        <v>1.002143419</v>
      </c>
      <c r="P761" s="17">
        <f t="shared" si="261"/>
        <v>0</v>
      </c>
      <c r="Q761" s="14">
        <f t="shared" ca="1" si="251"/>
        <v>0</v>
      </c>
      <c r="R761" s="20">
        <f t="shared" si="252"/>
        <v>0</v>
      </c>
      <c r="S761" s="14">
        <f t="shared" si="253"/>
        <v>0</v>
      </c>
      <c r="T761" s="4">
        <f t="shared" si="262"/>
        <v>0</v>
      </c>
      <c r="U761" s="29">
        <f t="shared" si="263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00">
        <f t="shared" si="254"/>
        <v>45328</v>
      </c>
      <c r="B762" s="101">
        <f t="shared" ca="1" si="264"/>
        <v>0</v>
      </c>
      <c r="C762" s="7">
        <f t="shared" si="255"/>
        <v>0</v>
      </c>
      <c r="D762" s="81">
        <f t="shared" si="256"/>
        <v>45324</v>
      </c>
      <c r="E762" s="13">
        <f ca="1">IF(D762&lt;$B$1,VLOOKUP(D762,[1]DI!$A$4:$B$15000,2,FALSE),0)</f>
        <v>0.1115</v>
      </c>
      <c r="F762" s="14">
        <f t="shared" ca="1" si="265"/>
        <v>1.00041957</v>
      </c>
      <c r="G762" s="14">
        <f ca="1">(TRUNC(PRODUCT($F$12:$F761),16))</f>
        <v>1.3376486067640201</v>
      </c>
      <c r="H762" s="14">
        <f t="shared" ca="1" si="266"/>
        <v>1.33475084567406</v>
      </c>
      <c r="I762" s="14">
        <f t="shared" ca="1" si="267"/>
        <v>1.0021710100000001</v>
      </c>
      <c r="J762" s="13">
        <f t="shared" si="257"/>
        <v>2.5000000000000001E-2</v>
      </c>
      <c r="K762" s="29">
        <f t="shared" si="258"/>
        <v>45321</v>
      </c>
      <c r="L762" s="2">
        <f t="shared" si="259"/>
        <v>5</v>
      </c>
      <c r="M762" s="17">
        <f t="shared" si="260"/>
        <v>5</v>
      </c>
      <c r="N762" s="12">
        <f t="shared" si="249"/>
        <v>1.000490053</v>
      </c>
      <c r="O762" s="12">
        <f t="shared" ca="1" si="250"/>
        <v>1.002662127</v>
      </c>
      <c r="P762" s="17">
        <f t="shared" si="261"/>
        <v>0</v>
      </c>
      <c r="Q762" s="14">
        <f t="shared" ca="1" si="251"/>
        <v>0</v>
      </c>
      <c r="R762" s="20">
        <f t="shared" si="252"/>
        <v>0</v>
      </c>
      <c r="S762" s="14">
        <f t="shared" si="253"/>
        <v>0</v>
      </c>
      <c r="T762" s="4">
        <f t="shared" si="262"/>
        <v>0</v>
      </c>
      <c r="U762" s="29">
        <f t="shared" si="263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00">
        <f t="shared" si="254"/>
        <v>45329</v>
      </c>
      <c r="B763" s="101">
        <f t="shared" ca="1" si="264"/>
        <v>0</v>
      </c>
      <c r="C763" s="7">
        <f t="shared" si="255"/>
        <v>0</v>
      </c>
      <c r="D763" s="81">
        <f t="shared" si="256"/>
        <v>45327</v>
      </c>
      <c r="E763" s="13">
        <f ca="1">IF(D763&lt;$B$1,VLOOKUP(D763,[1]DI!$A$4:$B$15000,2,FALSE),0)</f>
        <v>0.1115</v>
      </c>
      <c r="F763" s="14">
        <f t="shared" ca="1" si="265"/>
        <v>1.00041957</v>
      </c>
      <c r="G763" s="14">
        <f ca="1">(TRUNC(PRODUCT($F$12:$F762),16))</f>
        <v>1.3382098439899599</v>
      </c>
      <c r="H763" s="14">
        <f t="shared" ca="1" si="266"/>
        <v>1.33475084567406</v>
      </c>
      <c r="I763" s="14">
        <f t="shared" ca="1" si="267"/>
        <v>1.0025914899999999</v>
      </c>
      <c r="J763" s="13">
        <f t="shared" si="257"/>
        <v>2.5000000000000001E-2</v>
      </c>
      <c r="K763" s="29">
        <f t="shared" si="258"/>
        <v>45321</v>
      </c>
      <c r="L763" s="2">
        <f t="shared" si="259"/>
        <v>6</v>
      </c>
      <c r="M763" s="17">
        <f t="shared" si="260"/>
        <v>6</v>
      </c>
      <c r="N763" s="12">
        <f t="shared" si="249"/>
        <v>1.0005880920000001</v>
      </c>
      <c r="O763" s="12">
        <f t="shared" ca="1" si="250"/>
        <v>1.003181106</v>
      </c>
      <c r="P763" s="17">
        <f t="shared" si="261"/>
        <v>0</v>
      </c>
      <c r="Q763" s="14">
        <f t="shared" ca="1" si="251"/>
        <v>0</v>
      </c>
      <c r="R763" s="20">
        <f t="shared" si="252"/>
        <v>0</v>
      </c>
      <c r="S763" s="14">
        <f t="shared" si="253"/>
        <v>0</v>
      </c>
      <c r="T763" s="4">
        <f t="shared" si="262"/>
        <v>0</v>
      </c>
      <c r="U763" s="29">
        <f t="shared" si="263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00">
        <f t="shared" si="254"/>
        <v>45330</v>
      </c>
      <c r="B764" s="101"/>
      <c r="C764" s="7">
        <f t="shared" si="255"/>
        <v>0</v>
      </c>
      <c r="D764" s="81"/>
      <c r="E764" s="79"/>
      <c r="F764" s="14"/>
      <c r="G764" s="14"/>
      <c r="H764" s="14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00"/>
      <c r="B765" s="101"/>
      <c r="C765" s="7"/>
      <c r="D765" s="81"/>
      <c r="E765" s="79"/>
      <c r="F765" s="14"/>
      <c r="G765" s="14"/>
      <c r="H765" s="14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00"/>
      <c r="B766" s="101"/>
      <c r="C766" s="7"/>
      <c r="D766" s="81"/>
      <c r="E766" s="79"/>
      <c r="F766" s="14"/>
      <c r="G766" s="14"/>
      <c r="H766" s="14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00"/>
      <c r="B767" s="101"/>
      <c r="C767" s="7"/>
      <c r="D767" s="81"/>
      <c r="E767" s="79"/>
      <c r="F767" s="14"/>
      <c r="G767" s="14"/>
      <c r="H767" s="14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00"/>
      <c r="B768" s="101"/>
      <c r="C768" s="7"/>
      <c r="D768" s="81"/>
      <c r="E768" s="79"/>
      <c r="F768" s="14"/>
      <c r="G768" s="14"/>
      <c r="H768" s="14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00"/>
      <c r="B769" s="101"/>
      <c r="C769" s="7"/>
      <c r="D769" s="81"/>
      <c r="E769" s="79"/>
      <c r="F769" s="14"/>
      <c r="G769" s="14"/>
      <c r="H769" s="14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00"/>
      <c r="B770" s="101"/>
      <c r="C770" s="7"/>
      <c r="D770" s="81"/>
      <c r="E770" s="79"/>
      <c r="F770" s="14"/>
      <c r="G770" s="14"/>
      <c r="H770" s="14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00"/>
      <c r="B771" s="101"/>
      <c r="C771" s="7"/>
      <c r="D771" s="81"/>
      <c r="E771" s="79"/>
      <c r="F771" s="14"/>
      <c r="G771" s="14"/>
      <c r="H771" s="14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00"/>
      <c r="B772" s="101"/>
      <c r="C772" s="7"/>
      <c r="D772" s="81"/>
      <c r="E772" s="79"/>
      <c r="F772" s="14"/>
      <c r="G772" s="14"/>
      <c r="H772" s="14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00"/>
      <c r="B773" s="101"/>
      <c r="C773" s="7"/>
      <c r="D773" s="81"/>
      <c r="E773" s="79"/>
      <c r="F773" s="14"/>
      <c r="G773" s="14"/>
      <c r="H773" s="14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00"/>
      <c r="B774" s="101"/>
      <c r="C774" s="7"/>
      <c r="D774" s="81"/>
      <c r="E774" s="79"/>
      <c r="F774" s="14"/>
      <c r="G774" s="14"/>
      <c r="H774" s="14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00"/>
      <c r="B775" s="101"/>
      <c r="C775" s="7"/>
      <c r="D775" s="81"/>
      <c r="E775" s="79"/>
      <c r="F775" s="14"/>
      <c r="G775" s="14"/>
      <c r="H775" s="14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00"/>
      <c r="B776" s="101"/>
      <c r="C776" s="7"/>
      <c r="D776" s="81"/>
      <c r="E776" s="79"/>
      <c r="F776" s="14"/>
      <c r="G776" s="14"/>
      <c r="H776" s="14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00"/>
      <c r="B777" s="101"/>
      <c r="C777" s="7"/>
      <c r="D777" s="81"/>
      <c r="E777" s="79"/>
      <c r="F777" s="14"/>
      <c r="G777" s="14"/>
      <c r="H777" s="14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00"/>
      <c r="B778" s="101"/>
      <c r="C778" s="7"/>
      <c r="D778" s="81"/>
      <c r="E778" s="79"/>
      <c r="F778" s="14"/>
      <c r="G778" s="14"/>
      <c r="H778" s="14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00"/>
      <c r="B779" s="101"/>
      <c r="C779" s="7"/>
      <c r="D779" s="81"/>
      <c r="E779" s="79"/>
      <c r="F779" s="14"/>
      <c r="G779" s="14"/>
      <c r="H779" s="14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00"/>
      <c r="B780" s="101"/>
      <c r="C780" s="7"/>
      <c r="D780" s="81"/>
      <c r="E780" s="79"/>
      <c r="F780" s="14"/>
      <c r="G780" s="14"/>
      <c r="H780" s="14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00"/>
      <c r="B781" s="101"/>
      <c r="C781" s="7"/>
      <c r="D781" s="81"/>
      <c r="E781" s="79"/>
      <c r="F781" s="14"/>
      <c r="G781" s="14"/>
      <c r="H781" s="14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00"/>
      <c r="B782" s="101"/>
      <c r="C782" s="7"/>
      <c r="D782" s="81"/>
      <c r="E782" s="79"/>
      <c r="F782" s="14"/>
      <c r="G782" s="14"/>
      <c r="H782" s="14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00"/>
      <c r="B783" s="101"/>
      <c r="C783" s="7"/>
      <c r="D783" s="81"/>
      <c r="E783" s="79"/>
      <c r="F783" s="14"/>
      <c r="G783" s="14"/>
      <c r="H783" s="14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00"/>
      <c r="B784" s="101"/>
      <c r="C784" s="7"/>
      <c r="D784" s="81"/>
      <c r="E784" s="79"/>
      <c r="F784" s="14"/>
      <c r="G784" s="14"/>
      <c r="H784" s="14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00"/>
      <c r="B785" s="101"/>
      <c r="C785" s="7"/>
      <c r="D785" s="81"/>
      <c r="E785" s="79"/>
      <c r="F785" s="14"/>
      <c r="G785" s="14"/>
      <c r="H785" s="14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00"/>
      <c r="B786" s="101"/>
      <c r="C786" s="7"/>
      <c r="D786" s="81"/>
      <c r="E786" s="79"/>
      <c r="F786" s="14"/>
      <c r="G786" s="14"/>
      <c r="H786" s="14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00"/>
      <c r="B787" s="101"/>
      <c r="C787" s="7"/>
      <c r="D787" s="81"/>
      <c r="E787" s="79"/>
      <c r="F787" s="14"/>
      <c r="G787" s="14"/>
      <c r="H787" s="14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00"/>
      <c r="B788" s="101"/>
      <c r="C788" s="7"/>
      <c r="D788" s="81"/>
      <c r="E788" s="79"/>
      <c r="F788" s="14"/>
      <c r="G788" s="14"/>
      <c r="H788" s="14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00"/>
      <c r="B789" s="101"/>
      <c r="C789" s="7"/>
      <c r="D789" s="81"/>
      <c r="E789" s="79"/>
      <c r="F789" s="14"/>
      <c r="G789" s="14"/>
      <c r="H789" s="14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00"/>
      <c r="B790" s="101"/>
      <c r="C790" s="7"/>
      <c r="D790" s="81"/>
      <c r="E790" s="79"/>
      <c r="F790" s="14"/>
      <c r="G790" s="14"/>
      <c r="H790" s="14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00"/>
      <c r="B791" s="101"/>
      <c r="C791" s="7"/>
      <c r="D791" s="81"/>
      <c r="E791" s="79"/>
      <c r="F791" s="14"/>
      <c r="G791" s="14"/>
      <c r="H791" s="14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00"/>
      <c r="B792" s="101"/>
      <c r="C792" s="7"/>
      <c r="D792" s="81"/>
      <c r="E792" s="79"/>
      <c r="F792" s="14"/>
      <c r="G792" s="14"/>
      <c r="H792" s="14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00"/>
      <c r="B793" s="101"/>
      <c r="C793" s="7"/>
      <c r="D793" s="81"/>
      <c r="E793" s="79"/>
      <c r="F793" s="14"/>
      <c r="G793" s="14"/>
      <c r="H793" s="14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00"/>
      <c r="B794" s="101"/>
      <c r="C794" s="7"/>
      <c r="D794" s="81"/>
      <c r="E794" s="79"/>
      <c r="F794" s="14"/>
      <c r="G794" s="14"/>
      <c r="H794" s="14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00"/>
      <c r="B795" s="101"/>
      <c r="C795" s="7"/>
      <c r="D795" s="81"/>
      <c r="E795" s="79"/>
      <c r="F795" s="14"/>
      <c r="G795" s="14"/>
      <c r="H795" s="14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00"/>
      <c r="B796" s="101"/>
      <c r="C796" s="7"/>
      <c r="D796" s="81"/>
      <c r="E796" s="79"/>
      <c r="F796" s="14"/>
      <c r="G796" s="14"/>
      <c r="H796" s="14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00"/>
      <c r="B797" s="101"/>
      <c r="C797" s="7"/>
      <c r="D797" s="81"/>
      <c r="E797" s="79"/>
      <c r="F797" s="14"/>
      <c r="G797" s="14"/>
      <c r="H797" s="14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00"/>
      <c r="B798" s="101"/>
      <c r="C798" s="7"/>
      <c r="D798" s="81"/>
      <c r="E798" s="79"/>
      <c r="F798" s="14"/>
      <c r="G798" s="14"/>
      <c r="H798" s="14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00"/>
      <c r="B799" s="101"/>
      <c r="C799" s="7"/>
      <c r="D799" s="81"/>
      <c r="E799" s="79"/>
      <c r="F799" s="14"/>
      <c r="G799" s="14"/>
      <c r="H799" s="14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00"/>
      <c r="B800" s="101"/>
      <c r="C800" s="7"/>
      <c r="D800" s="81"/>
      <c r="E800" s="79"/>
      <c r="F800" s="14"/>
      <c r="G800" s="14"/>
      <c r="H800" s="14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00"/>
      <c r="B801" s="101"/>
      <c r="C801" s="7"/>
      <c r="D801" s="81"/>
      <c r="E801" s="79"/>
      <c r="F801" s="14"/>
      <c r="G801" s="14"/>
      <c r="H801" s="14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00"/>
      <c r="B802" s="101"/>
      <c r="C802" s="7"/>
      <c r="D802" s="81"/>
      <c r="E802" s="79"/>
      <c r="F802" s="14"/>
      <c r="G802" s="14"/>
      <c r="H802" s="14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00"/>
      <c r="B803" s="101"/>
      <c r="C803" s="7"/>
      <c r="D803" s="81"/>
      <c r="E803" s="79"/>
      <c r="F803" s="14"/>
      <c r="G803" s="14"/>
      <c r="H803" s="14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00"/>
      <c r="B804" s="101"/>
      <c r="C804" s="7"/>
      <c r="D804" s="81"/>
      <c r="E804" s="79"/>
      <c r="F804" s="14"/>
      <c r="G804" s="14"/>
      <c r="H804" s="14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00"/>
      <c r="B805" s="101"/>
      <c r="C805" s="7"/>
      <c r="D805" s="81"/>
      <c r="E805" s="79"/>
      <c r="F805" s="14"/>
      <c r="G805" s="14"/>
      <c r="H805" s="14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00"/>
      <c r="B806" s="101"/>
      <c r="C806" s="7"/>
      <c r="D806" s="81"/>
      <c r="E806" s="79"/>
      <c r="F806" s="14"/>
      <c r="G806" s="14"/>
      <c r="H806" s="14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00"/>
      <c r="B807" s="101"/>
      <c r="C807" s="7"/>
      <c r="D807" s="81"/>
      <c r="E807" s="79"/>
      <c r="F807" s="14"/>
      <c r="G807" s="14"/>
      <c r="H807" s="14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00"/>
      <c r="B808" s="101"/>
      <c r="C808" s="7"/>
      <c r="D808" s="81"/>
      <c r="E808" s="79"/>
      <c r="F808" s="14"/>
      <c r="G808" s="14"/>
      <c r="H808" s="14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00"/>
      <c r="B809" s="101"/>
      <c r="C809" s="7"/>
      <c r="D809" s="81"/>
      <c r="E809" s="79"/>
      <c r="F809" s="14"/>
      <c r="G809" s="14"/>
      <c r="H809" s="14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00"/>
      <c r="B810" s="101"/>
      <c r="C810" s="7"/>
      <c r="D810" s="81"/>
      <c r="E810" s="79"/>
      <c r="F810" s="14"/>
      <c r="G810" s="14"/>
      <c r="H810" s="14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00"/>
      <c r="B811" s="101"/>
      <c r="C811" s="7"/>
      <c r="D811" s="81"/>
      <c r="E811" s="79"/>
      <c r="F811" s="14"/>
      <c r="G811" s="14"/>
      <c r="H811" s="14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00"/>
      <c r="B812" s="101"/>
      <c r="C812" s="7"/>
      <c r="D812" s="81"/>
      <c r="E812" s="79"/>
      <c r="F812" s="14"/>
      <c r="G812" s="14"/>
      <c r="H812" s="14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00"/>
      <c r="B813" s="101"/>
      <c r="C813" s="7"/>
      <c r="D813" s="81"/>
      <c r="E813" s="79"/>
      <c r="F813" s="14"/>
      <c r="G813" s="14"/>
      <c r="H813" s="14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00"/>
      <c r="B814" s="101"/>
      <c r="C814" s="7"/>
      <c r="D814" s="81"/>
      <c r="E814" s="79"/>
      <c r="F814" s="14"/>
      <c r="G814" s="14"/>
      <c r="H814" s="14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00"/>
      <c r="B815" s="101"/>
      <c r="C815" s="7"/>
      <c r="D815" s="81"/>
      <c r="E815" s="79"/>
      <c r="F815" s="14"/>
      <c r="G815" s="14"/>
      <c r="H815" s="14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00"/>
      <c r="B816" s="101"/>
      <c r="C816" s="7"/>
      <c r="D816" s="81"/>
      <c r="E816" s="79"/>
      <c r="F816" s="14"/>
      <c r="G816" s="14"/>
      <c r="H816" s="14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00"/>
      <c r="B817" s="101"/>
      <c r="C817" s="7"/>
      <c r="D817" s="81"/>
      <c r="E817" s="79"/>
      <c r="F817" s="14"/>
      <c r="G817" s="14"/>
      <c r="H817" s="14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00"/>
      <c r="B818" s="101"/>
      <c r="C818" s="7"/>
      <c r="D818" s="81"/>
      <c r="E818" s="79"/>
      <c r="F818" s="14"/>
      <c r="G818" s="14"/>
      <c r="H818" s="14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00"/>
      <c r="B819" s="101"/>
      <c r="C819" s="7"/>
      <c r="D819" s="81"/>
      <c r="E819" s="79"/>
      <c r="F819" s="14"/>
      <c r="G819" s="14"/>
      <c r="H819" s="14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00"/>
      <c r="B820" s="101"/>
      <c r="C820" s="7"/>
      <c r="D820" s="81"/>
      <c r="E820" s="79"/>
      <c r="F820" s="14"/>
      <c r="G820" s="14"/>
      <c r="H820" s="14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00"/>
      <c r="B821" s="101"/>
      <c r="C821" s="7"/>
      <c r="D821" s="81"/>
      <c r="E821" s="79"/>
      <c r="F821" s="14"/>
      <c r="G821" s="14"/>
      <c r="H821" s="14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00"/>
      <c r="B822" s="101"/>
      <c r="C822" s="7"/>
      <c r="D822" s="81"/>
      <c r="E822" s="79"/>
      <c r="F822" s="14"/>
      <c r="G822" s="14"/>
      <c r="H822" s="14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00"/>
      <c r="B823" s="101"/>
      <c r="C823" s="7"/>
      <c r="D823" s="81"/>
      <c r="E823" s="79"/>
      <c r="F823" s="14"/>
      <c r="G823" s="14"/>
      <c r="H823" s="14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00"/>
      <c r="B824" s="101"/>
      <c r="C824" s="7"/>
      <c r="D824" s="81"/>
      <c r="E824" s="79"/>
      <c r="F824" s="14"/>
      <c r="G824" s="14"/>
      <c r="H824" s="14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00"/>
      <c r="B825" s="101"/>
      <c r="C825" s="7"/>
      <c r="D825" s="81"/>
      <c r="E825" s="79"/>
      <c r="F825" s="14"/>
      <c r="G825" s="14"/>
      <c r="H825" s="14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00"/>
      <c r="B826" s="101"/>
      <c r="C826" s="7"/>
      <c r="D826" s="81"/>
      <c r="E826" s="79"/>
      <c r="F826" s="14"/>
      <c r="G826" s="14"/>
      <c r="H826" s="14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00"/>
      <c r="B827" s="101"/>
      <c r="C827" s="7"/>
      <c r="D827" s="81"/>
      <c r="E827" s="79"/>
      <c r="F827" s="14"/>
      <c r="G827" s="14"/>
      <c r="H827" s="14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00"/>
      <c r="B828" s="101"/>
      <c r="C828" s="7"/>
      <c r="D828" s="81"/>
      <c r="E828" s="79"/>
      <c r="F828" s="14"/>
      <c r="G828" s="14"/>
      <c r="H828" s="14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00"/>
      <c r="B829" s="101"/>
      <c r="C829" s="7"/>
      <c r="D829" s="81"/>
      <c r="E829" s="79"/>
      <c r="F829" s="14"/>
      <c r="G829" s="14"/>
      <c r="H829" s="14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00"/>
      <c r="B830" s="101"/>
      <c r="C830" s="7"/>
      <c r="D830" s="81"/>
      <c r="E830" s="79"/>
      <c r="F830" s="14"/>
      <c r="G830" s="14"/>
      <c r="H830" s="14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00"/>
      <c r="B831" s="101"/>
      <c r="C831" s="7"/>
      <c r="D831" s="81"/>
      <c r="E831" s="79"/>
      <c r="F831" s="14"/>
      <c r="G831" s="14"/>
      <c r="H831" s="14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00"/>
      <c r="B832" s="101"/>
      <c r="C832" s="7"/>
      <c r="D832" s="81"/>
      <c r="E832" s="79"/>
      <c r="F832" s="14"/>
      <c r="G832" s="14"/>
      <c r="H832" s="14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00"/>
      <c r="B833" s="101"/>
      <c r="C833" s="7"/>
      <c r="D833" s="81"/>
      <c r="E833" s="79"/>
      <c r="F833" s="14"/>
      <c r="G833" s="14"/>
      <c r="H833" s="14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00"/>
      <c r="B834" s="101"/>
      <c r="C834" s="7"/>
      <c r="D834" s="81"/>
      <c r="E834" s="79"/>
      <c r="F834" s="14"/>
      <c r="G834" s="14"/>
      <c r="H834" s="14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00"/>
      <c r="B835" s="101"/>
      <c r="C835" s="7"/>
      <c r="D835" s="81"/>
      <c r="E835" s="79"/>
      <c r="F835" s="14"/>
      <c r="G835" s="14"/>
      <c r="H835" s="14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00"/>
      <c r="B836" s="101"/>
      <c r="C836" s="7"/>
      <c r="D836" s="81"/>
      <c r="E836" s="79"/>
      <c r="F836" s="14"/>
      <c r="G836" s="14"/>
      <c r="H836" s="14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00"/>
      <c r="B837" s="101"/>
      <c r="C837" s="7"/>
      <c r="D837" s="81"/>
      <c r="E837" s="79"/>
      <c r="F837" s="14"/>
      <c r="G837" s="14"/>
      <c r="H837" s="14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00"/>
      <c r="B838" s="101"/>
      <c r="C838" s="7"/>
      <c r="D838" s="81"/>
      <c r="E838" s="79"/>
      <c r="F838" s="14"/>
      <c r="G838" s="14"/>
      <c r="H838" s="14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00"/>
      <c r="B839" s="101"/>
      <c r="C839" s="7"/>
      <c r="D839" s="81"/>
      <c r="E839" s="79"/>
      <c r="F839" s="14"/>
      <c r="G839" s="14"/>
      <c r="H839" s="14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00"/>
      <c r="B840" s="101"/>
      <c r="C840" s="7"/>
      <c r="D840" s="81"/>
      <c r="E840" s="79"/>
      <c r="F840" s="14"/>
      <c r="G840" s="14"/>
      <c r="H840" s="14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00"/>
      <c r="B841" s="101"/>
      <c r="C841" s="7"/>
      <c r="D841" s="81"/>
      <c r="E841" s="79"/>
      <c r="F841" s="14"/>
      <c r="G841" s="14"/>
      <c r="H841" s="14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00"/>
      <c r="B842" s="101"/>
      <c r="C842" s="7"/>
      <c r="D842" s="81"/>
      <c r="E842" s="79"/>
      <c r="F842" s="14"/>
      <c r="G842" s="14"/>
      <c r="H842" s="14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00"/>
      <c r="B843" s="101"/>
      <c r="C843" s="7"/>
      <c r="D843" s="81"/>
      <c r="E843" s="79"/>
      <c r="F843" s="14"/>
      <c r="G843" s="14"/>
      <c r="H843" s="14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00"/>
      <c r="B844" s="101"/>
      <c r="C844" s="7"/>
      <c r="D844" s="81"/>
      <c r="E844" s="79"/>
      <c r="F844" s="14"/>
      <c r="G844" s="14"/>
      <c r="H844" s="14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00"/>
      <c r="B845" s="101"/>
      <c r="C845" s="7"/>
      <c r="D845" s="81"/>
      <c r="E845" s="79"/>
      <c r="F845" s="14"/>
      <c r="G845" s="14"/>
      <c r="H845" s="14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00"/>
      <c r="B846" s="101"/>
      <c r="C846" s="7"/>
      <c r="D846" s="81"/>
      <c r="E846" s="79"/>
      <c r="F846" s="14"/>
      <c r="G846" s="14"/>
      <c r="H846" s="14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00"/>
      <c r="B847" s="101"/>
      <c r="C847" s="7"/>
      <c r="D847" s="81"/>
      <c r="E847" s="79"/>
      <c r="F847" s="14"/>
      <c r="G847" s="14"/>
      <c r="H847" s="14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00"/>
      <c r="B848" s="101"/>
      <c r="C848" s="7"/>
      <c r="D848" s="81"/>
      <c r="E848" s="79"/>
      <c r="F848" s="14"/>
      <c r="G848" s="14"/>
      <c r="H848" s="14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00"/>
      <c r="B849" s="101"/>
      <c r="C849" s="7"/>
      <c r="D849" s="81"/>
      <c r="E849" s="79"/>
      <c r="F849" s="14"/>
      <c r="G849" s="14"/>
      <c r="H849" s="14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00"/>
      <c r="B850" s="101"/>
      <c r="C850" s="7"/>
      <c r="D850" s="81"/>
      <c r="E850" s="79"/>
      <c r="F850" s="14"/>
      <c r="G850" s="14"/>
      <c r="H850" s="14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00"/>
      <c r="B851" s="101"/>
      <c r="C851" s="7"/>
      <c r="D851" s="81"/>
      <c r="E851" s="79"/>
      <c r="F851" s="14"/>
      <c r="G851" s="14"/>
      <c r="H851" s="14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00"/>
      <c r="B852" s="101"/>
      <c r="C852" s="7"/>
      <c r="D852" s="81"/>
      <c r="E852" s="79"/>
      <c r="F852" s="14"/>
      <c r="G852" s="14"/>
      <c r="H852" s="14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00"/>
      <c r="B853" s="101"/>
      <c r="C853" s="7"/>
      <c r="D853" s="81"/>
      <c r="E853" s="79"/>
      <c r="F853" s="14"/>
      <c r="G853" s="14"/>
      <c r="H853" s="14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00"/>
      <c r="B854" s="101"/>
      <c r="C854" s="7"/>
      <c r="D854" s="81"/>
      <c r="E854" s="79"/>
      <c r="F854" s="14"/>
      <c r="G854" s="14"/>
      <c r="H854" s="14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00"/>
      <c r="B855" s="101"/>
      <c r="C855" s="7"/>
      <c r="D855" s="81"/>
      <c r="E855" s="79"/>
      <c r="F855" s="14"/>
      <c r="G855" s="14"/>
      <c r="H855" s="14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00"/>
      <c r="B856" s="101"/>
      <c r="C856" s="7"/>
      <c r="D856" s="81"/>
      <c r="E856" s="79"/>
      <c r="F856" s="14"/>
      <c r="G856" s="14"/>
      <c r="H856" s="14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00"/>
      <c r="B857" s="101"/>
      <c r="C857" s="7"/>
      <c r="D857" s="81"/>
      <c r="E857" s="79"/>
      <c r="F857" s="14"/>
      <c r="G857" s="14"/>
      <c r="H857" s="14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00"/>
      <c r="B858" s="101"/>
      <c r="C858" s="7"/>
      <c r="D858" s="81"/>
      <c r="E858" s="79"/>
      <c r="F858" s="14"/>
      <c r="G858" s="14"/>
      <c r="H858" s="14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00"/>
      <c r="B859" s="101"/>
      <c r="C859" s="7"/>
      <c r="D859" s="81"/>
      <c r="E859" s="79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00"/>
      <c r="B860" s="101"/>
      <c r="C860" s="7"/>
      <c r="D860" s="81"/>
      <c r="E860" s="79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00"/>
      <c r="B861" s="101"/>
      <c r="C861" s="7"/>
      <c r="D861" s="81"/>
      <c r="E861" s="79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00"/>
      <c r="B862" s="101"/>
      <c r="C862" s="7"/>
      <c r="D862" s="81"/>
      <c r="E862" s="79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00"/>
      <c r="B863" s="101"/>
      <c r="C863" s="7"/>
      <c r="D863" s="81"/>
      <c r="E863" s="79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00"/>
      <c r="B864" s="101"/>
      <c r="C864" s="7"/>
      <c r="D864" s="81"/>
      <c r="E864" s="79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00"/>
      <c r="B865" s="101"/>
      <c r="C865" s="7"/>
      <c r="D865" s="81"/>
      <c r="E865" s="79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00"/>
      <c r="B866" s="101"/>
      <c r="C866" s="7"/>
      <c r="D866" s="81"/>
      <c r="E866" s="79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00"/>
      <c r="B867" s="101"/>
      <c r="C867" s="7"/>
      <c r="D867" s="81"/>
      <c r="E867" s="79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00"/>
      <c r="B868" s="101"/>
      <c r="C868" s="7"/>
      <c r="D868" s="81"/>
      <c r="E868" s="79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00"/>
      <c r="B869" s="101"/>
      <c r="C869" s="7"/>
      <c r="D869" s="81"/>
      <c r="E869" s="79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00"/>
      <c r="B870" s="101"/>
      <c r="C870" s="7"/>
      <c r="D870" s="81"/>
      <c r="E870" s="79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00"/>
      <c r="B871" s="101"/>
      <c r="C871" s="7"/>
      <c r="D871" s="81"/>
      <c r="E871" s="79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00"/>
      <c r="B872" s="101"/>
      <c r="C872" s="7"/>
      <c r="D872" s="81"/>
      <c r="E872" s="79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00"/>
      <c r="B873" s="101"/>
      <c r="C873" s="7"/>
      <c r="D873" s="81"/>
      <c r="E873" s="79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00"/>
      <c r="B874" s="101"/>
      <c r="C874" s="7"/>
      <c r="D874" s="81"/>
      <c r="E874" s="79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00"/>
      <c r="B875" s="101"/>
      <c r="C875" s="7"/>
      <c r="D875" s="81"/>
      <c r="E875" s="79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00"/>
      <c r="B876" s="101"/>
      <c r="C876" s="7"/>
      <c r="D876" s="81"/>
      <c r="E876" s="79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00"/>
      <c r="B877" s="101"/>
      <c r="C877" s="7"/>
      <c r="D877" s="81"/>
      <c r="E877" s="79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00"/>
      <c r="B878" s="101"/>
      <c r="C878" s="7"/>
      <c r="D878" s="81"/>
      <c r="E878" s="79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00"/>
      <c r="B879" s="101"/>
      <c r="C879" s="7"/>
      <c r="D879" s="81"/>
      <c r="E879" s="79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00"/>
      <c r="B880" s="101"/>
      <c r="C880" s="7"/>
      <c r="D880" s="81"/>
      <c r="E880" s="79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00"/>
      <c r="B881" s="101"/>
      <c r="C881" s="7"/>
      <c r="D881" s="81"/>
      <c r="E881" s="79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00"/>
      <c r="B882" s="101"/>
      <c r="C882" s="7"/>
      <c r="D882" s="81"/>
      <c r="E882" s="79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00"/>
      <c r="B883" s="101"/>
      <c r="C883" s="7"/>
      <c r="D883" s="81"/>
      <c r="E883" s="79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00"/>
      <c r="B884" s="101"/>
      <c r="C884" s="7"/>
      <c r="D884" s="81"/>
      <c r="E884" s="79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00"/>
      <c r="B885" s="101"/>
      <c r="C885" s="7"/>
      <c r="D885" s="81"/>
      <c r="E885" s="79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00"/>
      <c r="B886" s="101"/>
      <c r="C886" s="7"/>
      <c r="D886" s="81"/>
      <c r="E886" s="79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00"/>
      <c r="B887" s="101"/>
      <c r="C887" s="7"/>
      <c r="D887" s="81"/>
      <c r="E887" s="79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00"/>
      <c r="B888" s="101"/>
      <c r="C888" s="7"/>
      <c r="D888" s="81"/>
      <c r="E888" s="79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00"/>
      <c r="B889" s="101"/>
      <c r="C889" s="7"/>
      <c r="D889" s="81"/>
      <c r="E889" s="79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00"/>
      <c r="B890" s="101"/>
      <c r="C890" s="7"/>
      <c r="D890" s="81"/>
      <c r="E890" s="79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00"/>
      <c r="B891" s="101"/>
      <c r="C891" s="7"/>
      <c r="D891" s="81"/>
      <c r="E891" s="79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00"/>
      <c r="B892" s="101"/>
      <c r="C892" s="7"/>
      <c r="D892" s="81"/>
      <c r="E892" s="79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00"/>
      <c r="B893" s="101"/>
      <c r="C893" s="7"/>
      <c r="D893" s="81"/>
      <c r="E893" s="79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00"/>
      <c r="B894" s="101"/>
      <c r="C894" s="7"/>
      <c r="D894" s="81"/>
      <c r="E894" s="79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00"/>
      <c r="B895" s="101"/>
      <c r="C895" s="7"/>
      <c r="D895" s="81"/>
      <c r="E895" s="79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00"/>
      <c r="B896" s="101"/>
      <c r="C896" s="7"/>
      <c r="D896" s="81"/>
      <c r="E896" s="79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00"/>
      <c r="B897" s="101"/>
      <c r="C897" s="7"/>
      <c r="D897" s="81"/>
      <c r="E897" s="79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00"/>
      <c r="B898" s="101"/>
      <c r="C898" s="7"/>
      <c r="D898" s="81"/>
      <c r="E898" s="79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00"/>
      <c r="B899" s="101"/>
      <c r="C899" s="7"/>
      <c r="D899" s="81"/>
      <c r="E899" s="79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00"/>
      <c r="B900" s="101"/>
      <c r="C900" s="7"/>
      <c r="D900" s="81"/>
      <c r="E900" s="79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00"/>
      <c r="B901" s="101"/>
      <c r="C901" s="7"/>
      <c r="D901" s="81"/>
      <c r="E901" s="79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00"/>
      <c r="B902" s="101"/>
      <c r="C902" s="7"/>
      <c r="D902" s="81"/>
      <c r="E902" s="79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00"/>
      <c r="B903" s="101"/>
      <c r="C903" s="7"/>
      <c r="D903" s="81"/>
      <c r="E903" s="79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00"/>
      <c r="B904" s="101"/>
      <c r="C904" s="7"/>
      <c r="D904" s="81"/>
      <c r="E904" s="79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00"/>
      <c r="B905" s="101"/>
      <c r="C905" s="7"/>
      <c r="D905" s="81"/>
      <c r="E905" s="79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00"/>
      <c r="B906" s="101"/>
      <c r="C906" s="7"/>
      <c r="D906" s="81"/>
      <c r="E906" s="79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00"/>
      <c r="B907" s="101"/>
      <c r="C907" s="7"/>
      <c r="D907" s="81"/>
      <c r="E907" s="79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02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00"/>
      <c r="B908" s="101"/>
      <c r="C908" s="7"/>
      <c r="D908" s="81"/>
      <c r="E908" s="79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00"/>
      <c r="B909" s="101"/>
      <c r="C909" s="7"/>
      <c r="D909" s="81"/>
      <c r="E909" s="79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00"/>
      <c r="B910" s="101"/>
      <c r="C910" s="7"/>
      <c r="D910" s="81"/>
      <c r="E910" s="79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00"/>
      <c r="B911" s="101"/>
      <c r="C911" s="7"/>
      <c r="D911" s="81"/>
      <c r="E911" s="79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00"/>
      <c r="B912" s="101"/>
      <c r="C912" s="7"/>
      <c r="D912" s="81"/>
      <c r="E912" s="79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00"/>
      <c r="B913" s="101"/>
      <c r="C913" s="7"/>
      <c r="D913" s="81"/>
      <c r="E913" s="79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00"/>
      <c r="B914" s="101"/>
      <c r="C914" s="7"/>
      <c r="D914" s="81"/>
      <c r="E914" s="79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00"/>
      <c r="B915" s="101"/>
      <c r="C915" s="7"/>
      <c r="D915" s="81"/>
      <c r="E915" s="79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00"/>
      <c r="B916" s="101"/>
      <c r="C916" s="7"/>
      <c r="D916" s="81"/>
      <c r="E916" s="79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00"/>
      <c r="B917" s="101"/>
      <c r="C917" s="7"/>
      <c r="D917" s="81"/>
      <c r="E917" s="79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00"/>
      <c r="B918" s="101"/>
      <c r="C918" s="7"/>
      <c r="D918" s="81"/>
      <c r="E918" s="79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00"/>
      <c r="B919" s="101"/>
      <c r="C919" s="7"/>
      <c r="D919" s="81"/>
      <c r="E919" s="79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00"/>
      <c r="B920" s="101"/>
      <c r="C920" s="7"/>
      <c r="D920" s="81"/>
      <c r="E920" s="79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00"/>
      <c r="B921" s="101"/>
      <c r="C921" s="7"/>
      <c r="D921" s="81"/>
      <c r="E921" s="79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00"/>
      <c r="B922" s="101"/>
      <c r="C922" s="7"/>
      <c r="D922" s="81"/>
      <c r="E922" s="79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00"/>
      <c r="B923" s="101"/>
      <c r="C923" s="7"/>
      <c r="D923" s="81"/>
      <c r="E923" s="79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00"/>
      <c r="B924" s="101"/>
      <c r="C924" s="7"/>
      <c r="D924" s="81"/>
      <c r="E924" s="79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00"/>
      <c r="B925" s="101"/>
      <c r="C925" s="7"/>
      <c r="D925" s="81"/>
      <c r="E925" s="79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00"/>
      <c r="B926" s="101"/>
      <c r="C926" s="7"/>
      <c r="D926" s="81"/>
      <c r="E926" s="79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00"/>
      <c r="B927" s="101"/>
      <c r="C927" s="7"/>
      <c r="D927" s="81"/>
      <c r="E927" s="79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00"/>
      <c r="B928" s="101"/>
      <c r="C928" s="7"/>
      <c r="D928" s="81"/>
      <c r="E928" s="79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00"/>
      <c r="B929" s="101"/>
      <c r="C929" s="7"/>
      <c r="D929" s="81"/>
      <c r="E929" s="79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00"/>
      <c r="B930" s="101"/>
      <c r="C930" s="7"/>
      <c r="D930" s="81"/>
      <c r="E930" s="79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00"/>
      <c r="B931" s="101"/>
      <c r="C931" s="7"/>
      <c r="D931" s="81"/>
      <c r="E931" s="79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00"/>
      <c r="B932" s="101"/>
      <c r="C932" s="7"/>
      <c r="D932" s="81"/>
      <c r="E932" s="79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00"/>
      <c r="B933" s="101"/>
      <c r="C933" s="7"/>
      <c r="D933" s="81"/>
      <c r="E933" s="79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00"/>
      <c r="B934" s="101"/>
      <c r="C934" s="7"/>
      <c r="D934" s="81"/>
      <c r="E934" s="79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00"/>
      <c r="B935" s="101"/>
      <c r="C935" s="7"/>
      <c r="D935" s="81"/>
      <c r="E935" s="79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00"/>
      <c r="B936" s="101"/>
      <c r="C936" s="7"/>
      <c r="D936" s="81"/>
      <c r="E936" s="79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00"/>
      <c r="B937" s="101"/>
      <c r="C937" s="7"/>
      <c r="D937" s="81"/>
      <c r="E937" s="79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00"/>
      <c r="B938" s="101"/>
      <c r="C938" s="7"/>
      <c r="D938" s="81"/>
      <c r="E938" s="79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00"/>
      <c r="B939" s="101"/>
      <c r="C939" s="7"/>
      <c r="D939" s="81"/>
      <c r="E939" s="79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00"/>
      <c r="B940" s="101"/>
      <c r="C940" s="7"/>
      <c r="D940" s="81"/>
      <c r="E940" s="79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00"/>
      <c r="B941" s="101"/>
      <c r="C941" s="7"/>
      <c r="D941" s="81"/>
      <c r="E941" s="79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00"/>
      <c r="B942" s="101"/>
      <c r="C942" s="7"/>
      <c r="D942" s="81"/>
      <c r="E942" s="79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00"/>
      <c r="B943" s="101"/>
      <c r="C943" s="7"/>
      <c r="D943" s="81"/>
      <c r="E943" s="79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00"/>
      <c r="B944" s="101"/>
      <c r="C944" s="7"/>
      <c r="D944" s="81"/>
      <c r="E944" s="79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00"/>
      <c r="B945" s="101"/>
      <c r="C945" s="7"/>
      <c r="D945" s="81"/>
      <c r="E945" s="79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00"/>
      <c r="B946" s="101"/>
      <c r="C946" s="7"/>
      <c r="D946" s="81"/>
      <c r="E946" s="79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00"/>
      <c r="B947" s="101"/>
      <c r="C947" s="7"/>
      <c r="D947" s="81"/>
      <c r="E947" s="79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00"/>
      <c r="B948" s="101"/>
      <c r="C948" s="7"/>
      <c r="D948" s="81"/>
      <c r="E948" s="79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00"/>
      <c r="B949" s="101"/>
      <c r="C949" s="7"/>
      <c r="D949" s="81"/>
      <c r="E949" s="79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00"/>
      <c r="B950" s="101"/>
      <c r="C950" s="7"/>
      <c r="D950" s="81"/>
      <c r="E950" s="79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00"/>
      <c r="B951" s="101"/>
      <c r="C951" s="7"/>
      <c r="D951" s="81"/>
      <c r="E951" s="79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00"/>
      <c r="B952" s="101"/>
      <c r="C952" s="7"/>
      <c r="D952" s="81"/>
      <c r="E952" s="79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00"/>
      <c r="B953" s="101"/>
      <c r="C953" s="7"/>
      <c r="D953" s="81"/>
      <c r="E953" s="79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00"/>
      <c r="B954" s="101"/>
      <c r="C954" s="7"/>
      <c r="D954" s="81"/>
      <c r="E954" s="79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00"/>
      <c r="B955" s="101"/>
      <c r="C955" s="7"/>
      <c r="D955" s="81"/>
      <c r="E955" s="79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00"/>
      <c r="B956" s="101"/>
      <c r="C956" s="7"/>
      <c r="D956" s="81"/>
      <c r="E956" s="79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00"/>
      <c r="B957" s="101"/>
      <c r="C957" s="7"/>
      <c r="D957" s="81"/>
      <c r="E957" s="79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00"/>
      <c r="B958" s="101"/>
      <c r="C958" s="7"/>
      <c r="D958" s="81"/>
      <c r="E958" s="79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00"/>
      <c r="B959" s="101"/>
      <c r="C959" s="7"/>
      <c r="D959" s="81"/>
      <c r="E959" s="79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00"/>
      <c r="B960" s="101"/>
      <c r="C960" s="7"/>
      <c r="D960" s="81"/>
      <c r="E960" s="79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00"/>
      <c r="B961" s="101"/>
      <c r="C961" s="7"/>
      <c r="D961" s="81"/>
      <c r="E961" s="79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00"/>
      <c r="B962" s="101"/>
      <c r="C962" s="7"/>
      <c r="D962" s="81"/>
      <c r="E962" s="79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00"/>
      <c r="B963" s="101"/>
      <c r="C963" s="7"/>
      <c r="D963" s="81"/>
      <c r="E963" s="79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00"/>
      <c r="B964" s="101"/>
      <c r="C964" s="7"/>
      <c r="D964" s="81"/>
      <c r="E964" s="79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00"/>
      <c r="B965" s="101"/>
      <c r="C965" s="7"/>
      <c r="D965" s="81"/>
      <c r="E965" s="79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00"/>
      <c r="B966" s="101"/>
      <c r="C966" s="7"/>
      <c r="D966" s="81"/>
      <c r="E966" s="79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00"/>
      <c r="B967" s="101"/>
      <c r="C967" s="7"/>
      <c r="D967" s="81"/>
      <c r="E967" s="79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00"/>
      <c r="B968" s="101"/>
      <c r="C968" s="7"/>
      <c r="D968" s="81"/>
      <c r="E968" s="79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00"/>
      <c r="B969" s="101"/>
      <c r="C969" s="7"/>
      <c r="D969" s="81"/>
      <c r="E969" s="79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00"/>
      <c r="B970" s="101"/>
      <c r="C970" s="7"/>
      <c r="D970" s="81"/>
      <c r="E970" s="79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00"/>
      <c r="B971" s="101"/>
      <c r="C971" s="7"/>
      <c r="D971" s="81"/>
      <c r="E971" s="79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00"/>
      <c r="B972" s="101"/>
      <c r="C972" s="7"/>
      <c r="D972" s="81"/>
      <c r="E972" s="79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00"/>
      <c r="B973" s="101"/>
      <c r="C973" s="7"/>
      <c r="D973" s="81"/>
      <c r="E973" s="79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00"/>
      <c r="B974" s="101"/>
      <c r="C974" s="7"/>
      <c r="D974" s="81"/>
      <c r="E974" s="79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00"/>
      <c r="B975" s="101"/>
      <c r="C975" s="7"/>
      <c r="D975" s="81"/>
      <c r="E975" s="79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00"/>
      <c r="B976" s="101"/>
      <c r="C976" s="7"/>
      <c r="D976" s="81"/>
      <c r="E976" s="79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00"/>
      <c r="B977" s="101"/>
      <c r="C977" s="7"/>
      <c r="D977" s="81"/>
      <c r="E977" s="79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00"/>
      <c r="B978" s="101"/>
      <c r="C978" s="7"/>
      <c r="D978" s="81"/>
      <c r="E978" s="79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00"/>
      <c r="B979" s="101"/>
      <c r="C979" s="7"/>
      <c r="D979" s="81"/>
      <c r="E979" s="79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00"/>
      <c r="B980" s="101"/>
      <c r="C980" s="7"/>
      <c r="D980" s="81"/>
      <c r="E980" s="79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00"/>
      <c r="B981" s="101"/>
      <c r="C981" s="7"/>
      <c r="D981" s="81"/>
      <c r="E981" s="79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00"/>
      <c r="B982" s="101"/>
      <c r="C982" s="7"/>
      <c r="D982" s="81"/>
      <c r="E982" s="79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00"/>
      <c r="B983" s="101"/>
      <c r="C983" s="7"/>
      <c r="D983" s="81"/>
      <c r="E983" s="79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00"/>
      <c r="B984" s="101"/>
      <c r="C984" s="7"/>
      <c r="D984" s="81"/>
      <c r="E984" s="79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00"/>
      <c r="B985" s="101"/>
      <c r="C985" s="7"/>
      <c r="D985" s="81"/>
      <c r="E985" s="79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00"/>
      <c r="B986" s="101"/>
      <c r="C986" s="7"/>
      <c r="D986" s="81"/>
      <c r="E986" s="79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00"/>
      <c r="B987" s="101"/>
      <c r="C987" s="7"/>
      <c r="D987" s="81"/>
      <c r="E987" s="79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00"/>
      <c r="B988" s="101"/>
      <c r="C988" s="7"/>
      <c r="D988" s="81"/>
      <c r="E988" s="79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00"/>
      <c r="B989" s="101"/>
      <c r="C989" s="7"/>
      <c r="D989" s="81"/>
      <c r="E989" s="79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00"/>
      <c r="B990" s="101"/>
      <c r="C990" s="7"/>
      <c r="D990" s="81"/>
      <c r="E990" s="79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00"/>
      <c r="B991" s="101"/>
      <c r="C991" s="7"/>
      <c r="D991" s="81"/>
      <c r="E991" s="79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00"/>
      <c r="B992" s="101"/>
      <c r="C992" s="7"/>
      <c r="D992" s="81"/>
      <c r="E992" s="79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00"/>
      <c r="B993" s="101"/>
      <c r="C993" s="7"/>
      <c r="D993" s="81"/>
      <c r="E993" s="79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00"/>
      <c r="B994" s="101"/>
      <c r="C994" s="7"/>
      <c r="D994" s="81"/>
      <c r="E994" s="79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00"/>
      <c r="B995" s="101"/>
      <c r="C995" s="7"/>
      <c r="D995" s="81"/>
      <c r="E995" s="79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00"/>
      <c r="B996" s="101"/>
      <c r="C996" s="7"/>
      <c r="D996" s="81"/>
      <c r="E996" s="79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00"/>
      <c r="B997" s="101"/>
      <c r="C997" s="7"/>
      <c r="D997" s="81"/>
      <c r="E997" s="79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00"/>
      <c r="B998" s="101"/>
      <c r="C998" s="7"/>
      <c r="D998" s="81"/>
      <c r="E998" s="79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00"/>
      <c r="B999" s="101"/>
      <c r="C999" s="7"/>
      <c r="D999" s="81"/>
      <c r="E999" s="79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00"/>
      <c r="B1000" s="101"/>
      <c r="C1000" s="7"/>
      <c r="D1000" s="81"/>
      <c r="E1000" s="79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00"/>
      <c r="B1001" s="101"/>
      <c r="C1001" s="7"/>
      <c r="D1001" s="81"/>
      <c r="E1001" s="79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00"/>
      <c r="B1002" s="101"/>
      <c r="C1002" s="7"/>
      <c r="D1002" s="81"/>
      <c r="E1002" s="79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00"/>
      <c r="B1003" s="101"/>
      <c r="C1003" s="7"/>
      <c r="D1003" s="81"/>
      <c r="E1003" s="79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00"/>
      <c r="B1004" s="101"/>
      <c r="C1004" s="7"/>
      <c r="D1004" s="81"/>
      <c r="E1004" s="79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00"/>
      <c r="B1005" s="101"/>
      <c r="C1005" s="7"/>
      <c r="D1005" s="81"/>
      <c r="E1005" s="79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00"/>
      <c r="B1006" s="101"/>
      <c r="C1006" s="7"/>
      <c r="D1006" s="81"/>
      <c r="E1006" s="79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00"/>
      <c r="B1007" s="101"/>
      <c r="C1007" s="7"/>
      <c r="D1007" s="81"/>
      <c r="E1007" s="79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00"/>
      <c r="B1008" s="101"/>
      <c r="C1008" s="7"/>
      <c r="D1008" s="81"/>
      <c r="E1008" s="79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00"/>
      <c r="B1009" s="101"/>
      <c r="C1009" s="7"/>
      <c r="D1009" s="81"/>
      <c r="E1009" s="79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00"/>
      <c r="B1010" s="101"/>
      <c r="C1010" s="7"/>
      <c r="D1010" s="81"/>
      <c r="E1010" s="79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00"/>
      <c r="B1011" s="101"/>
      <c r="C1011" s="7"/>
      <c r="D1011" s="81"/>
      <c r="E1011" s="79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00"/>
      <c r="B1012" s="101"/>
      <c r="C1012" s="7"/>
      <c r="D1012" s="81"/>
      <c r="E1012" s="79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00"/>
      <c r="B1013" s="101"/>
      <c r="C1013" s="7"/>
      <c r="D1013" s="81"/>
      <c r="E1013" s="79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00"/>
      <c r="B1014" s="101"/>
      <c r="C1014" s="7"/>
      <c r="D1014" s="81"/>
      <c r="E1014" s="79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00"/>
      <c r="B1015" s="101"/>
      <c r="C1015" s="7"/>
      <c r="D1015" s="81"/>
      <c r="E1015" s="79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00"/>
      <c r="B1016" s="101"/>
      <c r="C1016" s="7"/>
      <c r="D1016" s="81"/>
      <c r="E1016" s="79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00"/>
      <c r="B1017" s="101"/>
      <c r="C1017" s="7"/>
      <c r="D1017" s="81"/>
      <c r="E1017" s="79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00"/>
      <c r="B1018" s="101"/>
      <c r="C1018" s="7"/>
      <c r="D1018" s="81"/>
      <c r="E1018" s="79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00"/>
      <c r="B1019" s="101"/>
      <c r="C1019" s="7"/>
      <c r="D1019" s="81"/>
      <c r="E1019" s="79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00"/>
      <c r="B1020" s="101"/>
      <c r="C1020" s="7"/>
      <c r="D1020" s="81"/>
      <c r="E1020" s="79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00"/>
      <c r="B1021" s="101"/>
      <c r="C1021" s="7"/>
      <c r="D1021" s="81"/>
      <c r="E1021" s="79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00"/>
      <c r="B1022" s="101"/>
      <c r="C1022" s="7"/>
      <c r="D1022" s="81"/>
      <c r="E1022" s="79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00"/>
      <c r="B1023" s="101"/>
      <c r="C1023" s="7"/>
      <c r="D1023" s="81"/>
      <c r="E1023" s="79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00"/>
      <c r="B1024" s="101"/>
      <c r="C1024" s="7"/>
      <c r="D1024" s="81"/>
      <c r="E1024" s="79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00"/>
      <c r="B1025" s="101"/>
      <c r="C1025" s="7"/>
      <c r="D1025" s="81"/>
      <c r="E1025" s="79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00"/>
      <c r="B1026" s="101"/>
      <c r="C1026" s="7"/>
      <c r="D1026" s="81"/>
      <c r="E1026" s="79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00"/>
      <c r="B1027" s="101"/>
      <c r="C1027" s="7"/>
      <c r="D1027" s="81"/>
      <c r="E1027" s="79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00"/>
      <c r="B1028" s="101"/>
      <c r="C1028" s="7"/>
      <c r="D1028" s="81"/>
      <c r="E1028" s="79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00"/>
      <c r="B1029" s="101"/>
      <c r="C1029" s="7"/>
      <c r="D1029" s="81"/>
      <c r="E1029" s="79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00"/>
      <c r="B1030" s="101"/>
      <c r="C1030" s="7"/>
      <c r="D1030" s="81"/>
      <c r="E1030" s="79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00"/>
      <c r="B1031" s="101"/>
      <c r="C1031" s="7"/>
      <c r="D1031" s="81"/>
      <c r="E1031" s="79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00"/>
      <c r="B1032" s="101"/>
      <c r="C1032" s="7"/>
      <c r="D1032" s="81"/>
      <c r="E1032" s="79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00"/>
      <c r="B1033" s="101"/>
      <c r="C1033" s="7"/>
      <c r="D1033" s="81"/>
      <c r="E1033" s="79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00"/>
      <c r="B1034" s="101"/>
      <c r="C1034" s="7"/>
      <c r="D1034" s="81"/>
      <c r="E1034" s="79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00"/>
      <c r="B1035" s="101"/>
      <c r="C1035" s="7"/>
      <c r="D1035" s="81"/>
      <c r="E1035" s="79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00"/>
      <c r="B1036" s="101"/>
      <c r="C1036" s="7"/>
      <c r="D1036" s="81"/>
      <c r="E1036" s="79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00"/>
      <c r="B1037" s="101"/>
      <c r="C1037" s="7"/>
      <c r="D1037" s="81"/>
      <c r="E1037" s="79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00"/>
      <c r="B1038" s="101"/>
      <c r="C1038" s="7"/>
      <c r="D1038" s="81"/>
      <c r="E1038" s="79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00"/>
      <c r="B1039" s="101"/>
      <c r="C1039" s="7"/>
      <c r="D1039" s="81"/>
      <c r="E1039" s="79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00"/>
      <c r="B1040" s="101"/>
      <c r="C1040" s="7"/>
      <c r="D1040" s="81"/>
      <c r="E1040" s="79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00"/>
      <c r="B1041" s="101"/>
      <c r="C1041" s="7"/>
      <c r="D1041" s="81"/>
      <c r="E1041" s="79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00"/>
      <c r="B1042" s="101"/>
      <c r="C1042" s="7"/>
      <c r="D1042" s="81"/>
      <c r="E1042" s="79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00"/>
      <c r="B1043" s="101"/>
      <c r="C1043" s="7"/>
      <c r="D1043" s="81"/>
      <c r="E1043" s="79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00"/>
      <c r="B1044" s="101"/>
      <c r="C1044" s="7"/>
      <c r="D1044" s="81"/>
      <c r="E1044" s="79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00"/>
      <c r="B1045" s="101"/>
      <c r="C1045" s="7"/>
      <c r="D1045" s="81"/>
      <c r="E1045" s="79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00"/>
      <c r="B1046" s="101"/>
      <c r="C1046" s="7"/>
      <c r="D1046" s="81"/>
      <c r="E1046" s="79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00"/>
      <c r="B1047" s="101"/>
      <c r="C1047" s="7"/>
      <c r="D1047" s="81"/>
      <c r="E1047" s="79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00"/>
      <c r="B1048" s="101"/>
      <c r="C1048" s="7"/>
      <c r="D1048" s="81"/>
      <c r="E1048" s="79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00"/>
      <c r="B1049" s="101"/>
      <c r="C1049" s="7"/>
      <c r="D1049" s="81"/>
      <c r="E1049" s="79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00"/>
      <c r="B1050" s="101"/>
      <c r="C1050" s="7"/>
      <c r="D1050" s="81"/>
      <c r="E1050" s="79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00"/>
      <c r="B1051" s="101"/>
      <c r="C1051" s="7"/>
      <c r="D1051" s="81"/>
      <c r="E1051" s="79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00"/>
      <c r="B1052" s="101"/>
      <c r="C1052" s="7"/>
      <c r="D1052" s="81"/>
      <c r="E1052" s="79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00"/>
      <c r="B1053" s="101"/>
      <c r="C1053" s="7"/>
      <c r="D1053" s="81"/>
      <c r="E1053" s="79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00"/>
      <c r="B1054" s="101"/>
      <c r="C1054" s="7"/>
      <c r="D1054" s="81"/>
      <c r="E1054" s="79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00"/>
      <c r="B1055" s="101"/>
      <c r="C1055" s="7"/>
      <c r="D1055" s="81"/>
      <c r="E1055" s="79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00"/>
      <c r="B1056" s="101"/>
      <c r="C1056" s="7"/>
      <c r="D1056" s="81"/>
      <c r="E1056" s="79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00"/>
      <c r="B1057" s="101"/>
      <c r="C1057" s="7"/>
      <c r="D1057" s="81"/>
      <c r="E1057" s="79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00"/>
      <c r="B1058" s="101"/>
      <c r="C1058" s="7"/>
      <c r="D1058" s="81"/>
      <c r="E1058" s="79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00"/>
      <c r="B1059" s="101"/>
      <c r="C1059" s="7"/>
      <c r="D1059" s="81"/>
      <c r="E1059" s="79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00"/>
      <c r="B1060" s="101"/>
      <c r="C1060" s="7"/>
      <c r="D1060" s="81"/>
      <c r="E1060" s="79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00"/>
      <c r="B1061" s="101"/>
      <c r="C1061" s="7"/>
      <c r="D1061" s="81"/>
      <c r="E1061" s="79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00"/>
      <c r="B1062" s="101"/>
      <c r="C1062" s="7"/>
      <c r="D1062" s="81"/>
      <c r="E1062" s="79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00"/>
      <c r="B1063" s="101"/>
      <c r="C1063" s="7"/>
      <c r="D1063" s="81"/>
      <c r="E1063" s="79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00"/>
      <c r="B1064" s="101"/>
      <c r="C1064" s="7"/>
      <c r="D1064" s="81"/>
      <c r="E1064" s="79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00"/>
      <c r="B1065" s="101"/>
      <c r="C1065" s="7"/>
      <c r="D1065" s="81"/>
      <c r="E1065" s="79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00"/>
      <c r="B1066" s="101"/>
      <c r="C1066" s="7"/>
      <c r="D1066" s="81"/>
      <c r="E1066" s="79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00"/>
      <c r="B1067" s="101"/>
      <c r="C1067" s="7"/>
      <c r="D1067" s="81"/>
      <c r="E1067" s="79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00"/>
      <c r="B1068" s="101"/>
      <c r="C1068" s="7"/>
      <c r="D1068" s="81"/>
      <c r="E1068" s="79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00"/>
      <c r="B1069" s="101"/>
      <c r="C1069" s="7"/>
      <c r="D1069" s="81"/>
      <c r="E1069" s="79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00"/>
      <c r="B1070" s="101"/>
      <c r="C1070" s="7"/>
      <c r="D1070" s="81"/>
      <c r="E1070" s="79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00"/>
      <c r="B1071" s="101"/>
      <c r="C1071" s="7"/>
      <c r="D1071" s="81"/>
      <c r="E1071" s="79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00"/>
      <c r="B1072" s="101"/>
      <c r="C1072" s="7"/>
      <c r="D1072" s="81"/>
      <c r="E1072" s="79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00"/>
      <c r="B1073" s="101"/>
      <c r="C1073" s="7"/>
      <c r="D1073" s="81"/>
      <c r="E1073" s="79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00"/>
      <c r="B1074" s="101"/>
      <c r="C1074" s="7"/>
      <c r="D1074" s="81"/>
      <c r="E1074" s="79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00"/>
      <c r="B1075" s="101"/>
      <c r="C1075" s="7"/>
      <c r="D1075" s="81"/>
      <c r="E1075" s="79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00"/>
      <c r="B1076" s="101"/>
      <c r="C1076" s="7"/>
      <c r="D1076" s="81"/>
      <c r="E1076" s="79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00"/>
      <c r="B1077" s="101"/>
      <c r="C1077" s="7"/>
      <c r="D1077" s="81"/>
      <c r="E1077" s="79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00"/>
      <c r="B1078" s="101"/>
      <c r="C1078" s="7"/>
      <c r="D1078" s="81"/>
      <c r="E1078" s="79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00"/>
      <c r="B1079" s="101"/>
      <c r="C1079" s="7"/>
      <c r="D1079" s="81"/>
      <c r="E1079" s="79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00"/>
      <c r="B1080" s="101"/>
      <c r="C1080" s="7"/>
      <c r="D1080" s="81"/>
      <c r="E1080" s="79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00"/>
      <c r="B1081" s="101"/>
      <c r="C1081" s="7"/>
      <c r="D1081" s="81"/>
      <c r="E1081" s="79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00"/>
      <c r="B1082" s="101"/>
      <c r="C1082" s="7"/>
      <c r="D1082" s="81"/>
      <c r="E1082" s="79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00"/>
      <c r="B1083" s="101"/>
      <c r="C1083" s="7"/>
      <c r="D1083" s="81"/>
      <c r="E1083" s="79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00"/>
      <c r="B1084" s="101"/>
      <c r="C1084" s="7"/>
      <c r="D1084" s="81"/>
      <c r="E1084" s="79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00"/>
      <c r="B1085" s="101"/>
      <c r="C1085" s="7"/>
      <c r="D1085" s="81"/>
      <c r="E1085" s="79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00"/>
      <c r="B1086" s="101"/>
      <c r="C1086" s="7"/>
      <c r="D1086" s="81"/>
      <c r="E1086" s="79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00"/>
      <c r="B1087" s="101"/>
      <c r="C1087" s="7"/>
      <c r="D1087" s="81"/>
      <c r="E1087" s="79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00"/>
      <c r="B1088" s="101"/>
      <c r="C1088" s="7"/>
      <c r="D1088" s="81"/>
      <c r="E1088" s="79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00"/>
      <c r="B1089" s="101"/>
      <c r="C1089" s="7"/>
      <c r="D1089" s="81"/>
      <c r="E1089" s="79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00"/>
      <c r="B1090" s="101"/>
      <c r="C1090" s="7"/>
      <c r="D1090" s="81"/>
      <c r="E1090" s="79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00"/>
      <c r="B1091" s="101"/>
      <c r="C1091" s="7"/>
      <c r="D1091" s="81"/>
      <c r="E1091" s="79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00"/>
      <c r="B1092" s="101"/>
      <c r="C1092" s="7"/>
      <c r="D1092" s="81"/>
      <c r="E1092" s="79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00"/>
      <c r="B1093" s="101"/>
      <c r="C1093" s="7"/>
      <c r="D1093" s="81"/>
      <c r="E1093" s="79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00"/>
      <c r="B1094" s="101"/>
      <c r="C1094" s="7"/>
      <c r="D1094" s="81"/>
      <c r="E1094" s="79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00"/>
      <c r="B1095" s="101"/>
      <c r="C1095" s="7"/>
      <c r="D1095" s="81"/>
      <c r="E1095" s="79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00"/>
      <c r="B1096" s="101"/>
      <c r="C1096" s="7"/>
      <c r="D1096" s="81"/>
      <c r="E1096" s="79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00"/>
      <c r="B1097" s="101"/>
      <c r="C1097" s="7"/>
      <c r="D1097" s="81"/>
      <c r="E1097" s="79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00"/>
      <c r="B1098" s="101"/>
      <c r="C1098" s="7"/>
      <c r="D1098" s="81"/>
      <c r="E1098" s="79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00"/>
      <c r="B1099" s="101"/>
      <c r="C1099" s="7"/>
      <c r="D1099" s="81"/>
      <c r="E1099" s="79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00"/>
      <c r="B1100" s="101"/>
      <c r="C1100" s="7"/>
      <c r="D1100" s="81"/>
      <c r="E1100" s="79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00"/>
      <c r="B1101" s="101"/>
      <c r="C1101" s="7"/>
      <c r="D1101" s="81"/>
      <c r="E1101" s="79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00"/>
      <c r="B1102" s="101"/>
      <c r="C1102" s="7"/>
      <c r="D1102" s="81"/>
      <c r="E1102" s="79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00"/>
      <c r="B1103" s="101"/>
      <c r="C1103" s="7"/>
      <c r="D1103" s="81"/>
      <c r="E1103" s="79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00"/>
      <c r="B1104" s="101"/>
      <c r="C1104" s="7"/>
      <c r="D1104" s="81"/>
      <c r="E1104" s="79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00"/>
      <c r="B1105" s="101"/>
      <c r="C1105" s="7"/>
      <c r="D1105" s="81"/>
      <c r="E1105" s="79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00"/>
      <c r="B1106" s="101"/>
      <c r="C1106" s="7"/>
      <c r="D1106" s="81"/>
      <c r="E1106" s="79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00"/>
      <c r="B1107" s="101"/>
      <c r="C1107" s="7"/>
      <c r="D1107" s="81"/>
      <c r="E1107" s="79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00"/>
      <c r="B1108" s="101"/>
      <c r="C1108" s="7"/>
      <c r="D1108" s="81"/>
      <c r="E1108" s="79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00"/>
      <c r="B1109" s="101"/>
      <c r="C1109" s="7"/>
      <c r="D1109" s="81"/>
      <c r="E1109" s="79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ht="15" x14ac:dyDescent="0.2">
      <c r="A1110" s="100"/>
      <c r="B1110" s="101"/>
      <c r="C1110" s="67"/>
      <c r="D1110" s="81"/>
      <c r="E1110" s="79"/>
      <c r="F1110" s="69"/>
      <c r="G1110" s="69"/>
      <c r="H1110" s="69"/>
      <c r="I1110" s="69"/>
      <c r="J1110" s="68"/>
      <c r="K1110" s="70"/>
      <c r="L1110" s="71"/>
      <c r="M1110" s="72"/>
      <c r="N1110" s="73"/>
      <c r="O1110" s="73"/>
      <c r="P1110" s="72"/>
      <c r="Q1110" s="69"/>
      <c r="R1110" s="74"/>
      <c r="S1110" s="14"/>
      <c r="T1110" s="75"/>
      <c r="U1110" s="70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00"/>
      <c r="B1111" s="101"/>
      <c r="C1111" s="7"/>
      <c r="D1111" s="81"/>
      <c r="E1111" s="79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00"/>
      <c r="B1112" s="101"/>
      <c r="C1112" s="7"/>
      <c r="D1112" s="81"/>
      <c r="E1112" s="79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00"/>
      <c r="B1113" s="101"/>
      <c r="C1113" s="7"/>
      <c r="D1113" s="81"/>
      <c r="E1113" s="79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00"/>
      <c r="B1114" s="101"/>
      <c r="C1114" s="7"/>
      <c r="D1114" s="81"/>
      <c r="E1114" s="79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00"/>
      <c r="B1115" s="101"/>
      <c r="C1115" s="7"/>
      <c r="D1115" s="81"/>
      <c r="E1115" s="79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00"/>
      <c r="B1116" s="101"/>
      <c r="C1116" s="7"/>
      <c r="D1116" s="81"/>
      <c r="E1116" s="79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00"/>
      <c r="B1117" s="101"/>
      <c r="C1117" s="7"/>
      <c r="D1117" s="81"/>
      <c r="E1117" s="79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00"/>
      <c r="B1118" s="101"/>
      <c r="C1118" s="7"/>
      <c r="D1118" s="81"/>
      <c r="E1118" s="79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00"/>
      <c r="B1119" s="101"/>
      <c r="C1119" s="7"/>
      <c r="D1119" s="81"/>
      <c r="E1119" s="79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00"/>
      <c r="B1120" s="101"/>
      <c r="C1120" s="7"/>
      <c r="D1120" s="81"/>
      <c r="E1120" s="79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00"/>
      <c r="B1121" s="101"/>
      <c r="C1121" s="7"/>
      <c r="D1121" s="81"/>
      <c r="E1121" s="79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00"/>
      <c r="B1122" s="101"/>
      <c r="C1122" s="7"/>
      <c r="D1122" s="81"/>
      <c r="E1122" s="79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00"/>
      <c r="B1123" s="101"/>
      <c r="C1123" s="7"/>
      <c r="D1123" s="81"/>
      <c r="E1123" s="79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00"/>
      <c r="B1124" s="101"/>
      <c r="C1124" s="7"/>
      <c r="D1124" s="81"/>
      <c r="E1124" s="79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00"/>
      <c r="B1125" s="101"/>
      <c r="C1125" s="7"/>
      <c r="D1125" s="81"/>
      <c r="E1125" s="79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00"/>
      <c r="B1126" s="101"/>
      <c r="C1126" s="7"/>
      <c r="D1126" s="81"/>
      <c r="E1126" s="79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00"/>
      <c r="B1127" s="101"/>
      <c r="C1127" s="7"/>
      <c r="D1127" s="81"/>
      <c r="E1127" s="79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00"/>
      <c r="B1128" s="101"/>
      <c r="C1128" s="7"/>
      <c r="D1128" s="81"/>
      <c r="E1128" s="79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00"/>
      <c r="B1129" s="101"/>
      <c r="C1129" s="7"/>
      <c r="D1129" s="81"/>
      <c r="E1129" s="79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00"/>
      <c r="B1130" s="101"/>
      <c r="C1130" s="7"/>
      <c r="D1130" s="81"/>
      <c r="E1130" s="79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00"/>
      <c r="B1131" s="101"/>
      <c r="C1131" s="7"/>
      <c r="D1131" s="81"/>
      <c r="E1131" s="79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00"/>
      <c r="B1132" s="101"/>
      <c r="C1132" s="7"/>
      <c r="D1132" s="81"/>
      <c r="E1132" s="79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00"/>
      <c r="B1133" s="101"/>
      <c r="C1133" s="7"/>
      <c r="D1133" s="81"/>
      <c r="E1133" s="79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00"/>
      <c r="B1134" s="101"/>
      <c r="C1134" s="7"/>
      <c r="D1134" s="81"/>
      <c r="E1134" s="79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00"/>
      <c r="B1135" s="101"/>
      <c r="C1135" s="7"/>
      <c r="D1135" s="81"/>
      <c r="E1135" s="79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00"/>
      <c r="B1136" s="101"/>
      <c r="C1136" s="7"/>
      <c r="D1136" s="81"/>
      <c r="E1136" s="79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00"/>
      <c r="B1137" s="101"/>
      <c r="C1137" s="7"/>
      <c r="D1137" s="81"/>
      <c r="E1137" s="79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00"/>
      <c r="B1138" s="101"/>
      <c r="C1138" s="7"/>
      <c r="D1138" s="81"/>
      <c r="E1138" s="79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00"/>
      <c r="B1139" s="101"/>
      <c r="C1139" s="7"/>
      <c r="D1139" s="81"/>
      <c r="E1139" s="79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00"/>
      <c r="B1140" s="101"/>
      <c r="C1140" s="7"/>
      <c r="D1140" s="81"/>
      <c r="E1140" s="79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00"/>
      <c r="B1141" s="101"/>
      <c r="C1141" s="7"/>
      <c r="D1141" s="81"/>
      <c r="E1141" s="79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00"/>
      <c r="B1142" s="101"/>
      <c r="C1142" s="7"/>
      <c r="D1142" s="81"/>
      <c r="E1142" s="79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00"/>
      <c r="B1143" s="101"/>
      <c r="C1143" s="7"/>
      <c r="D1143" s="81"/>
      <c r="E1143" s="79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00"/>
      <c r="B1144" s="101"/>
      <c r="C1144" s="7"/>
      <c r="D1144" s="81"/>
      <c r="E1144" s="79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00"/>
      <c r="B1145" s="101"/>
      <c r="C1145" s="7"/>
      <c r="D1145" s="81"/>
      <c r="E1145" s="79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00"/>
      <c r="B1146" s="101"/>
      <c r="C1146" s="7"/>
      <c r="D1146" s="81"/>
      <c r="E1146" s="79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00"/>
      <c r="B1147" s="101"/>
      <c r="C1147" s="7"/>
      <c r="D1147" s="81"/>
      <c r="E1147" s="79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00"/>
      <c r="B1148" s="101"/>
      <c r="C1148" s="7"/>
      <c r="D1148" s="81"/>
      <c r="E1148" s="79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00"/>
      <c r="B1149" s="101"/>
      <c r="C1149" s="7"/>
      <c r="D1149" s="81"/>
      <c r="E1149" s="79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00"/>
      <c r="B1150" s="101"/>
      <c r="C1150" s="7"/>
      <c r="D1150" s="81"/>
      <c r="E1150" s="79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00"/>
      <c r="B1151" s="101"/>
      <c r="C1151" s="7"/>
      <c r="D1151" s="81"/>
      <c r="E1151" s="79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00"/>
      <c r="B1152" s="101"/>
      <c r="C1152" s="7"/>
      <c r="D1152" s="81"/>
      <c r="E1152" s="79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00"/>
      <c r="B1153" s="101"/>
      <c r="C1153" s="7"/>
      <c r="D1153" s="81"/>
      <c r="E1153" s="79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00"/>
      <c r="B1154" s="101"/>
      <c r="C1154" s="7"/>
      <c r="D1154" s="81"/>
      <c r="E1154" s="79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00"/>
      <c r="B1155" s="101"/>
      <c r="C1155" s="7"/>
      <c r="D1155" s="81"/>
      <c r="E1155" s="79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00"/>
      <c r="B1156" s="101"/>
      <c r="C1156" s="7"/>
      <c r="D1156" s="81"/>
      <c r="E1156" s="79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00"/>
      <c r="B1157" s="101"/>
      <c r="C1157" s="7"/>
      <c r="D1157" s="81"/>
      <c r="E1157" s="79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00"/>
      <c r="B1158" s="101"/>
      <c r="C1158" s="7"/>
      <c r="D1158" s="81"/>
      <c r="E1158" s="79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00"/>
      <c r="B1159" s="101"/>
      <c r="C1159" s="7"/>
      <c r="D1159" s="81"/>
      <c r="E1159" s="79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00"/>
      <c r="B1160" s="101"/>
      <c r="C1160" s="7"/>
      <c r="D1160" s="81"/>
      <c r="E1160" s="79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00"/>
      <c r="B1161" s="101"/>
      <c r="C1161" s="7"/>
      <c r="D1161" s="81"/>
      <c r="E1161" s="79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00"/>
      <c r="B1162" s="101"/>
      <c r="C1162" s="7"/>
      <c r="D1162" s="81"/>
      <c r="E1162" s="79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00"/>
      <c r="B1163" s="101"/>
      <c r="C1163" s="7"/>
      <c r="D1163" s="81"/>
      <c r="E1163" s="79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00"/>
      <c r="B1164" s="101"/>
      <c r="C1164" s="7"/>
      <c r="D1164" s="81"/>
      <c r="E1164" s="79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00"/>
      <c r="B1165" s="101"/>
      <c r="C1165" s="7"/>
      <c r="D1165" s="81"/>
      <c r="E1165" s="79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00"/>
      <c r="B1166" s="101"/>
      <c r="C1166" s="7"/>
      <c r="D1166" s="81"/>
      <c r="E1166" s="79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00"/>
      <c r="B1167" s="101"/>
      <c r="C1167" s="7"/>
      <c r="D1167" s="81"/>
      <c r="E1167" s="79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00"/>
      <c r="B1168" s="101"/>
      <c r="C1168" s="7"/>
      <c r="D1168" s="81"/>
      <c r="E1168" s="79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00"/>
      <c r="B1169" s="101"/>
      <c r="C1169" s="7"/>
      <c r="D1169" s="81"/>
      <c r="E1169" s="79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00"/>
      <c r="B1170" s="101"/>
      <c r="C1170" s="7"/>
      <c r="D1170" s="81"/>
      <c r="E1170" s="79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00"/>
      <c r="B1171" s="101"/>
      <c r="C1171" s="7"/>
      <c r="D1171" s="81"/>
      <c r="E1171" s="79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00"/>
      <c r="B1172" s="101"/>
      <c r="C1172" s="7"/>
      <c r="D1172" s="81"/>
      <c r="E1172" s="79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00"/>
      <c r="B1173" s="101"/>
      <c r="C1173" s="7"/>
      <c r="D1173" s="81"/>
      <c r="E1173" s="79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00"/>
      <c r="B1174" s="101"/>
      <c r="C1174" s="7"/>
      <c r="D1174" s="81"/>
      <c r="E1174" s="79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00"/>
      <c r="B1175" s="101"/>
      <c r="C1175" s="7"/>
      <c r="D1175" s="81"/>
      <c r="E1175" s="79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00"/>
      <c r="B1176" s="101"/>
      <c r="C1176" s="7"/>
      <c r="D1176" s="81"/>
      <c r="E1176" s="79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00"/>
      <c r="B1177" s="101"/>
      <c r="C1177" s="7"/>
      <c r="D1177" s="81"/>
      <c r="E1177" s="79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00"/>
      <c r="B1178" s="101"/>
      <c r="C1178" s="7"/>
      <c r="D1178" s="81"/>
      <c r="E1178" s="79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00"/>
      <c r="B1179" s="101"/>
      <c r="C1179" s="7"/>
      <c r="D1179" s="81"/>
      <c r="E1179" s="79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00"/>
      <c r="B1180" s="101"/>
      <c r="C1180" s="7"/>
      <c r="D1180" s="81"/>
      <c r="E1180" s="79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00"/>
      <c r="B1181" s="101"/>
      <c r="C1181" s="7"/>
      <c r="D1181" s="81"/>
      <c r="E1181" s="79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00"/>
      <c r="B1182" s="101"/>
      <c r="C1182" s="7"/>
      <c r="D1182" s="81"/>
      <c r="E1182" s="79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00"/>
      <c r="B1183" s="101"/>
      <c r="C1183" s="7"/>
      <c r="D1183" s="81"/>
      <c r="E1183" s="79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00"/>
      <c r="B1184" s="101"/>
      <c r="C1184" s="7"/>
      <c r="D1184" s="81"/>
      <c r="E1184" s="79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00"/>
      <c r="B1185" s="101"/>
      <c r="C1185" s="7"/>
      <c r="D1185" s="81"/>
      <c r="E1185" s="79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00"/>
      <c r="B1186" s="101"/>
      <c r="C1186" s="7"/>
      <c r="D1186" s="81"/>
      <c r="E1186" s="79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00"/>
      <c r="B1187" s="101"/>
      <c r="C1187" s="7"/>
      <c r="D1187" s="81"/>
      <c r="E1187" s="79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00"/>
      <c r="B1188" s="101"/>
      <c r="C1188" s="7"/>
      <c r="D1188" s="81"/>
      <c r="E1188" s="79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00"/>
      <c r="B1189" s="101"/>
      <c r="C1189" s="7"/>
      <c r="D1189" s="81"/>
      <c r="E1189" s="79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00"/>
      <c r="B1190" s="101"/>
      <c r="C1190" s="7"/>
      <c r="D1190" s="81"/>
      <c r="E1190" s="79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00"/>
      <c r="B1191" s="101"/>
      <c r="C1191" s="7"/>
      <c r="D1191" s="81"/>
      <c r="E1191" s="79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00"/>
      <c r="B1192" s="101"/>
      <c r="C1192" s="7"/>
      <c r="D1192" s="81"/>
      <c r="E1192" s="79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00"/>
      <c r="B1193" s="101"/>
      <c r="C1193" s="7"/>
      <c r="D1193" s="81"/>
      <c r="E1193" s="79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00"/>
      <c r="B1194" s="101"/>
      <c r="C1194" s="7"/>
      <c r="D1194" s="81"/>
      <c r="E1194" s="79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00"/>
      <c r="B1195" s="101"/>
      <c r="C1195" s="7"/>
      <c r="D1195" s="81"/>
      <c r="E1195" s="79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00"/>
      <c r="B1196" s="101"/>
      <c r="C1196" s="7"/>
      <c r="D1196" s="81"/>
      <c r="E1196" s="79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00"/>
      <c r="B1197" s="101"/>
      <c r="C1197" s="7"/>
      <c r="D1197" s="81"/>
      <c r="E1197" s="79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00"/>
      <c r="B1198" s="101"/>
      <c r="C1198" s="7"/>
      <c r="D1198" s="81"/>
      <c r="E1198" s="79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00"/>
      <c r="B1199" s="101"/>
      <c r="C1199" s="7"/>
      <c r="D1199" s="81"/>
      <c r="E1199" s="79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00"/>
      <c r="B1200" s="101"/>
      <c r="C1200" s="7"/>
      <c r="D1200" s="81"/>
      <c r="E1200" s="79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00"/>
      <c r="B1201" s="101"/>
      <c r="C1201" s="7"/>
      <c r="D1201" s="81"/>
      <c r="E1201" s="79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00"/>
      <c r="B1202" s="101"/>
      <c r="C1202" s="7"/>
      <c r="D1202" s="81"/>
      <c r="E1202" s="79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00"/>
      <c r="B1203" s="101"/>
      <c r="C1203" s="7"/>
      <c r="D1203" s="81"/>
      <c r="E1203" s="79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00"/>
      <c r="B1204" s="101"/>
      <c r="C1204" s="7"/>
      <c r="D1204" s="81"/>
      <c r="E1204" s="79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00"/>
      <c r="B1205" s="101"/>
      <c r="C1205" s="7"/>
      <c r="D1205" s="81"/>
      <c r="E1205" s="79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00"/>
      <c r="B1206" s="101"/>
      <c r="C1206" s="7"/>
      <c r="D1206" s="81"/>
      <c r="E1206" s="79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00"/>
      <c r="B1207" s="101"/>
      <c r="C1207" s="7"/>
      <c r="D1207" s="81"/>
      <c r="E1207" s="79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00"/>
      <c r="B1208" s="101"/>
      <c r="C1208" s="7"/>
      <c r="D1208" s="81"/>
      <c r="E1208" s="79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00"/>
      <c r="B1209" s="101"/>
      <c r="C1209" s="7"/>
      <c r="D1209" s="81"/>
      <c r="E1209" s="79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00"/>
      <c r="B1210" s="101"/>
      <c r="C1210" s="7"/>
      <c r="D1210" s="81"/>
      <c r="E1210" s="79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00"/>
      <c r="B1211" s="101"/>
      <c r="C1211" s="7"/>
      <c r="D1211" s="81"/>
      <c r="E1211" s="79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00"/>
      <c r="B1212" s="101"/>
      <c r="C1212" s="7"/>
      <c r="D1212" s="81"/>
      <c r="E1212" s="79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00"/>
      <c r="B1213" s="101"/>
      <c r="C1213" s="7"/>
      <c r="D1213" s="81"/>
      <c r="E1213" s="79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00"/>
      <c r="B1214" s="101"/>
      <c r="C1214" s="7"/>
      <c r="D1214" s="81"/>
      <c r="E1214" s="79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00"/>
      <c r="B1215" s="101"/>
      <c r="C1215" s="7"/>
      <c r="D1215" s="81"/>
      <c r="E1215" s="79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00"/>
      <c r="B1216" s="101"/>
      <c r="C1216" s="7"/>
      <c r="D1216" s="81"/>
      <c r="E1216" s="79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00"/>
      <c r="B1217" s="101"/>
      <c r="C1217" s="7"/>
      <c r="D1217" s="81"/>
      <c r="E1217" s="79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00"/>
      <c r="B1218" s="101"/>
      <c r="C1218" s="7"/>
      <c r="D1218" s="81"/>
      <c r="E1218" s="79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00"/>
      <c r="B1219" s="101"/>
      <c r="C1219" s="7"/>
      <c r="D1219" s="81"/>
      <c r="E1219" s="79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00"/>
      <c r="B1220" s="101"/>
      <c r="C1220" s="7"/>
      <c r="D1220" s="81"/>
      <c r="E1220" s="79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00"/>
      <c r="B1221" s="101"/>
      <c r="C1221" s="7"/>
      <c r="D1221" s="81"/>
      <c r="E1221" s="79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00"/>
      <c r="B1222" s="101"/>
      <c r="C1222" s="7"/>
      <c r="D1222" s="81"/>
      <c r="E1222" s="79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00"/>
      <c r="B1223" s="101"/>
      <c r="C1223" s="7"/>
      <c r="D1223" s="81"/>
      <c r="E1223" s="79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00"/>
      <c r="B1224" s="101"/>
      <c r="C1224" s="7"/>
      <c r="D1224" s="81"/>
      <c r="E1224" s="79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00"/>
      <c r="B1225" s="101"/>
      <c r="C1225" s="7"/>
      <c r="D1225" s="81"/>
      <c r="E1225" s="79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00"/>
      <c r="B1226" s="101"/>
      <c r="C1226" s="7"/>
      <c r="D1226" s="81"/>
      <c r="E1226" s="79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00"/>
      <c r="B1227" s="101"/>
      <c r="C1227" s="7"/>
      <c r="D1227" s="81"/>
      <c r="E1227" s="79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00"/>
      <c r="B1228" s="101"/>
      <c r="C1228" s="7"/>
      <c r="D1228" s="81"/>
      <c r="E1228" s="79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00"/>
      <c r="B1229" s="101"/>
      <c r="C1229" s="7"/>
      <c r="D1229" s="81"/>
      <c r="E1229" s="79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00"/>
      <c r="B1230" s="101"/>
      <c r="C1230" s="7"/>
      <c r="D1230" s="81"/>
      <c r="E1230" s="79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00"/>
      <c r="B1231" s="101"/>
      <c r="C1231" s="7"/>
      <c r="D1231" s="81"/>
      <c r="E1231" s="79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00"/>
      <c r="B1232" s="101"/>
      <c r="C1232" s="7"/>
      <c r="D1232" s="81"/>
      <c r="E1232" s="79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00"/>
      <c r="B1233" s="101"/>
      <c r="C1233" s="7"/>
      <c r="D1233" s="81"/>
      <c r="E1233" s="79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00"/>
      <c r="B1234" s="101"/>
      <c r="C1234" s="7"/>
      <c r="D1234" s="81"/>
      <c r="E1234" s="79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00"/>
      <c r="B1235" s="101"/>
      <c r="C1235" s="7"/>
      <c r="D1235" s="81"/>
      <c r="E1235" s="79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00"/>
      <c r="B1236" s="101"/>
      <c r="C1236" s="7"/>
      <c r="D1236" s="81"/>
      <c r="E1236" s="79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00"/>
      <c r="B1237" s="101"/>
      <c r="C1237" s="7"/>
      <c r="D1237" s="81"/>
      <c r="E1237" s="79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00"/>
      <c r="B1238" s="101"/>
      <c r="C1238" s="7"/>
      <c r="D1238" s="81"/>
      <c r="E1238" s="79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00"/>
      <c r="B1239" s="101"/>
      <c r="C1239" s="7"/>
      <c r="D1239" s="81"/>
      <c r="E1239" s="79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00"/>
      <c r="B1240" s="101"/>
      <c r="C1240" s="7"/>
      <c r="D1240" s="81"/>
      <c r="E1240" s="79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00"/>
      <c r="B1241" s="101"/>
      <c r="C1241" s="7"/>
      <c r="D1241" s="81"/>
      <c r="E1241" s="79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00"/>
      <c r="B1242" s="101"/>
      <c r="C1242" s="7"/>
      <c r="D1242" s="81"/>
      <c r="E1242" s="79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00"/>
      <c r="B1243" s="101"/>
      <c r="C1243" s="7"/>
      <c r="D1243" s="81"/>
      <c r="E1243" s="79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00"/>
      <c r="B1244" s="101"/>
      <c r="C1244" s="7"/>
      <c r="D1244" s="81"/>
      <c r="E1244" s="79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00"/>
      <c r="B1245" s="101"/>
      <c r="C1245" s="7"/>
      <c r="D1245" s="81"/>
      <c r="E1245" s="79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00"/>
      <c r="B1246" s="101"/>
      <c r="C1246" s="7"/>
      <c r="D1246" s="81"/>
      <c r="E1246" s="79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00"/>
      <c r="B1247" s="101"/>
      <c r="C1247" s="7"/>
      <c r="D1247" s="81"/>
      <c r="E1247" s="79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00"/>
      <c r="B1248" s="101"/>
      <c r="C1248" s="7"/>
      <c r="D1248" s="81"/>
      <c r="E1248" s="79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00"/>
      <c r="B1249" s="101"/>
      <c r="C1249" s="7"/>
      <c r="D1249" s="81"/>
      <c r="E1249" s="79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00"/>
      <c r="B1250" s="101"/>
      <c r="C1250" s="7"/>
      <c r="D1250" s="81"/>
      <c r="E1250" s="79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00"/>
      <c r="B1251" s="101"/>
      <c r="C1251" s="7"/>
      <c r="D1251" s="81"/>
      <c r="E1251" s="79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00"/>
      <c r="B1252" s="101"/>
      <c r="C1252" s="7"/>
      <c r="D1252" s="81"/>
      <c r="E1252" s="79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00"/>
      <c r="B1253" s="101"/>
      <c r="C1253" s="7"/>
      <c r="D1253" s="81"/>
      <c r="E1253" s="79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00"/>
      <c r="B1254" s="101"/>
      <c r="C1254" s="7"/>
      <c r="D1254" s="81"/>
      <c r="E1254" s="79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00"/>
      <c r="B1255" s="101"/>
      <c r="C1255" s="7"/>
      <c r="D1255" s="81"/>
      <c r="E1255" s="79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00"/>
      <c r="B1256" s="101"/>
      <c r="C1256" s="7"/>
      <c r="D1256" s="81"/>
      <c r="E1256" s="79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00"/>
      <c r="B1257" s="101"/>
      <c r="C1257" s="7"/>
      <c r="D1257" s="81"/>
      <c r="E1257" s="79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00"/>
      <c r="B1258" s="101"/>
      <c r="C1258" s="7"/>
      <c r="D1258" s="81"/>
      <c r="E1258" s="79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00"/>
      <c r="B1259" s="101"/>
      <c r="C1259" s="7"/>
      <c r="D1259" s="81"/>
      <c r="E1259" s="79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00"/>
      <c r="B1260" s="101"/>
      <c r="C1260" s="7"/>
      <c r="D1260" s="81"/>
      <c r="E1260" s="79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00"/>
      <c r="B1261" s="101"/>
      <c r="C1261" s="7"/>
      <c r="D1261" s="81"/>
      <c r="E1261" s="79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00"/>
      <c r="B1262" s="101"/>
      <c r="C1262" s="7"/>
      <c r="D1262" s="81"/>
      <c r="E1262" s="79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00"/>
      <c r="B1263" s="101"/>
      <c r="C1263" s="7"/>
      <c r="D1263" s="81"/>
      <c r="E1263" s="79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00"/>
      <c r="B1264" s="101"/>
      <c r="C1264" s="7"/>
      <c r="D1264" s="81"/>
      <c r="E1264" s="79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00"/>
      <c r="B1265" s="101"/>
      <c r="C1265" s="7"/>
      <c r="D1265" s="81"/>
      <c r="E1265" s="79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00"/>
      <c r="B1266" s="101"/>
      <c r="C1266" s="7"/>
      <c r="D1266" s="81"/>
      <c r="E1266" s="79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00"/>
      <c r="B1267" s="101"/>
      <c r="C1267" s="7"/>
      <c r="D1267" s="81"/>
      <c r="E1267" s="79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00"/>
      <c r="B1268" s="101"/>
      <c r="C1268" s="7"/>
      <c r="D1268" s="81"/>
      <c r="E1268" s="79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00"/>
      <c r="B1269" s="101"/>
      <c r="C1269" s="7"/>
      <c r="D1269" s="81"/>
      <c r="E1269" s="79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00"/>
      <c r="B1270" s="101"/>
      <c r="C1270" s="7"/>
      <c r="D1270" s="81"/>
      <c r="E1270" s="79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00"/>
      <c r="B1271" s="101"/>
      <c r="C1271" s="7"/>
      <c r="D1271" s="81"/>
      <c r="E1271" s="79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00"/>
      <c r="B1272" s="101"/>
      <c r="C1272" s="7"/>
      <c r="D1272" s="81"/>
      <c r="E1272" s="79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00"/>
      <c r="B1273" s="101"/>
      <c r="C1273" s="7"/>
      <c r="D1273" s="81"/>
      <c r="E1273" s="79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00"/>
      <c r="B1274" s="101"/>
      <c r="C1274" s="7"/>
      <c r="D1274" s="81"/>
      <c r="E1274" s="79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00"/>
      <c r="B1275" s="101"/>
      <c r="C1275" s="7"/>
      <c r="D1275" s="81"/>
      <c r="E1275" s="79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00"/>
      <c r="B1276" s="101"/>
      <c r="C1276" s="7"/>
      <c r="D1276" s="81"/>
      <c r="E1276" s="79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00"/>
      <c r="B1277" s="101"/>
      <c r="C1277" s="7"/>
      <c r="D1277" s="81"/>
      <c r="E1277" s="79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00"/>
      <c r="B1278" s="101"/>
      <c r="C1278" s="7"/>
      <c r="D1278" s="81"/>
      <c r="E1278" s="79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00"/>
      <c r="B1279" s="101"/>
      <c r="C1279" s="7"/>
      <c r="D1279" s="81"/>
      <c r="E1279" s="79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00"/>
      <c r="B1280" s="101"/>
      <c r="C1280" s="7"/>
      <c r="D1280" s="81"/>
      <c r="E1280" s="79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00"/>
      <c r="B1281" s="101"/>
      <c r="C1281" s="7"/>
      <c r="D1281" s="81"/>
      <c r="E1281" s="79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00"/>
      <c r="B1282" s="101"/>
      <c r="C1282" s="7"/>
      <c r="D1282" s="81"/>
      <c r="E1282" s="79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00"/>
      <c r="B1283" s="101"/>
      <c r="C1283" s="7"/>
      <c r="D1283" s="81"/>
      <c r="E1283" s="79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00"/>
      <c r="B1284" s="101"/>
      <c r="C1284" s="7"/>
      <c r="D1284" s="81"/>
      <c r="E1284" s="79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00"/>
      <c r="B1285" s="101"/>
      <c r="C1285" s="7"/>
      <c r="D1285" s="81"/>
      <c r="E1285" s="79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00"/>
      <c r="B1286" s="101"/>
      <c r="C1286" s="7"/>
      <c r="D1286" s="81"/>
      <c r="E1286" s="79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00"/>
      <c r="B1287" s="101"/>
      <c r="C1287" s="7"/>
      <c r="D1287" s="81"/>
      <c r="E1287" s="79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00"/>
      <c r="B1288" s="101"/>
      <c r="C1288" s="7"/>
      <c r="D1288" s="81"/>
      <c r="E1288" s="79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100"/>
      <c r="B1289" s="101"/>
      <c r="C1289" s="67"/>
      <c r="D1289" s="81"/>
      <c r="E1289" s="79"/>
      <c r="F1289" s="69"/>
      <c r="G1289" s="69"/>
      <c r="H1289" s="69"/>
      <c r="I1289" s="69"/>
      <c r="J1289" s="68"/>
      <c r="K1289" s="70"/>
      <c r="L1289" s="71"/>
      <c r="M1289" s="72"/>
      <c r="N1289" s="73"/>
      <c r="O1289" s="73"/>
      <c r="P1289" s="72"/>
      <c r="Q1289" s="69"/>
      <c r="R1289" s="74"/>
      <c r="S1289" s="14"/>
      <c r="T1289" s="75"/>
      <c r="U1289" s="70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00"/>
      <c r="B1290" s="101"/>
      <c r="C1290" s="7"/>
      <c r="D1290" s="81"/>
      <c r="E1290" s="79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00"/>
      <c r="B1291" s="101"/>
      <c r="C1291" s="7"/>
      <c r="D1291" s="81"/>
      <c r="E1291" s="79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00"/>
      <c r="B1292" s="101"/>
      <c r="C1292" s="7"/>
      <c r="D1292" s="81"/>
      <c r="E1292" s="79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00"/>
      <c r="B1293" s="101"/>
      <c r="C1293" s="7"/>
      <c r="D1293" s="81"/>
      <c r="E1293" s="79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00"/>
      <c r="B1294" s="101"/>
      <c r="C1294" s="7"/>
      <c r="D1294" s="81"/>
      <c r="E1294" s="79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00"/>
      <c r="B1295" s="101"/>
      <c r="C1295" s="7"/>
      <c r="D1295" s="81"/>
      <c r="E1295" s="79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00"/>
      <c r="B1296" s="101"/>
      <c r="C1296" s="7"/>
      <c r="D1296" s="81"/>
      <c r="E1296" s="79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00"/>
      <c r="B1297" s="101"/>
      <c r="C1297" s="7"/>
      <c r="D1297" s="81"/>
      <c r="E1297" s="79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00"/>
      <c r="B1298" s="101"/>
      <c r="C1298" s="7"/>
      <c r="D1298" s="81"/>
      <c r="E1298" s="79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00"/>
      <c r="B1299" s="101"/>
      <c r="C1299" s="7"/>
      <c r="D1299" s="81"/>
      <c r="E1299" s="79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00"/>
      <c r="B1300" s="101"/>
      <c r="C1300" s="7"/>
      <c r="D1300" s="81"/>
      <c r="E1300" s="79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00"/>
      <c r="B1301" s="101"/>
      <c r="C1301" s="7"/>
      <c r="D1301" s="81"/>
      <c r="E1301" s="79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00"/>
      <c r="B1302" s="101"/>
      <c r="C1302" s="7"/>
      <c r="D1302" s="81"/>
      <c r="E1302" s="79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00"/>
      <c r="B1303" s="101"/>
      <c r="C1303" s="7"/>
      <c r="D1303" s="81"/>
      <c r="E1303" s="79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00"/>
      <c r="B1304" s="101"/>
      <c r="C1304" s="7"/>
      <c r="D1304" s="81"/>
      <c r="E1304" s="79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00"/>
      <c r="B1305" s="101"/>
      <c r="C1305" s="7"/>
      <c r="D1305" s="81"/>
      <c r="E1305" s="79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00"/>
      <c r="B1306" s="101"/>
      <c r="C1306" s="7"/>
      <c r="D1306" s="81"/>
      <c r="E1306" s="79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00"/>
      <c r="B1307" s="101"/>
      <c r="C1307" s="7"/>
      <c r="D1307" s="81"/>
      <c r="E1307" s="79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00"/>
      <c r="B1308" s="101"/>
      <c r="C1308" s="7"/>
      <c r="D1308" s="81"/>
      <c r="E1308" s="79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00"/>
      <c r="B1309" s="101"/>
      <c r="C1309" s="7"/>
      <c r="D1309" s="81"/>
      <c r="E1309" s="79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00"/>
      <c r="B1310" s="101"/>
      <c r="C1310" s="7"/>
      <c r="D1310" s="81"/>
      <c r="E1310" s="79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00"/>
      <c r="B1311" s="101"/>
      <c r="C1311" s="7"/>
      <c r="D1311" s="81"/>
      <c r="E1311" s="79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00"/>
      <c r="B1312" s="101"/>
      <c r="C1312" s="7"/>
      <c r="D1312" s="81"/>
      <c r="E1312" s="79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00"/>
      <c r="B1313" s="101"/>
      <c r="C1313" s="7"/>
      <c r="D1313" s="81"/>
      <c r="E1313" s="79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00"/>
      <c r="B1314" s="101"/>
      <c r="C1314" s="7"/>
      <c r="D1314" s="81"/>
      <c r="E1314" s="79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00"/>
      <c r="B1315" s="101"/>
      <c r="C1315" s="7"/>
      <c r="D1315" s="81"/>
      <c r="E1315" s="79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00"/>
      <c r="B1316" s="101"/>
      <c r="C1316" s="7"/>
      <c r="D1316" s="81"/>
      <c r="E1316" s="79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00"/>
      <c r="B1317" s="101"/>
      <c r="C1317" s="7"/>
      <c r="D1317" s="81"/>
      <c r="E1317" s="79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00"/>
      <c r="B1318" s="101"/>
      <c r="C1318" s="7"/>
      <c r="D1318" s="81"/>
      <c r="E1318" s="79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00"/>
      <c r="B1319" s="101"/>
      <c r="C1319" s="7"/>
      <c r="D1319" s="81"/>
      <c r="E1319" s="79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00"/>
      <c r="B1320" s="101"/>
      <c r="C1320" s="7"/>
      <c r="D1320" s="81"/>
      <c r="E1320" s="79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00"/>
      <c r="B1321" s="101"/>
      <c r="C1321" s="7"/>
      <c r="D1321" s="81"/>
      <c r="E1321" s="79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00"/>
      <c r="B1322" s="101"/>
      <c r="C1322" s="7"/>
      <c r="D1322" s="81"/>
      <c r="E1322" s="79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00"/>
      <c r="B1323" s="101"/>
      <c r="C1323" s="7"/>
      <c r="D1323" s="81"/>
      <c r="E1323" s="79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00"/>
      <c r="B1324" s="101"/>
      <c r="C1324" s="7"/>
      <c r="D1324" s="81"/>
      <c r="E1324" s="79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00"/>
      <c r="B1325" s="101"/>
      <c r="C1325" s="7"/>
      <c r="D1325" s="81"/>
      <c r="E1325" s="79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00"/>
      <c r="B1326" s="101"/>
      <c r="C1326" s="7"/>
      <c r="D1326" s="81"/>
      <c r="E1326" s="79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00"/>
      <c r="B1327" s="101"/>
      <c r="C1327" s="7"/>
      <c r="D1327" s="81"/>
      <c r="E1327" s="79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00"/>
      <c r="B1328" s="101"/>
      <c r="C1328" s="7"/>
      <c r="D1328" s="81"/>
      <c r="E1328" s="79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00"/>
      <c r="B1329" s="101"/>
      <c r="C1329" s="7"/>
      <c r="D1329" s="81"/>
      <c r="E1329" s="79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00"/>
      <c r="B1330" s="101"/>
      <c r="C1330" s="7"/>
      <c r="D1330" s="81"/>
      <c r="E1330" s="79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00"/>
      <c r="B1331" s="101"/>
      <c r="C1331" s="7"/>
      <c r="D1331" s="81"/>
      <c r="E1331" s="79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00"/>
      <c r="B1332" s="101"/>
      <c r="C1332" s="7"/>
      <c r="D1332" s="81"/>
      <c r="E1332" s="79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00"/>
      <c r="B1333" s="101"/>
      <c r="C1333" s="7"/>
      <c r="D1333" s="81"/>
      <c r="E1333" s="79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00"/>
      <c r="B1334" s="101"/>
      <c r="C1334" s="7"/>
      <c r="D1334" s="81"/>
      <c r="E1334" s="79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00"/>
      <c r="B1335" s="101"/>
      <c r="C1335" s="7"/>
      <c r="D1335" s="81"/>
      <c r="E1335" s="79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00"/>
      <c r="B1336" s="101"/>
      <c r="C1336" s="7"/>
      <c r="D1336" s="81"/>
      <c r="E1336" s="79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00"/>
      <c r="B1337" s="101"/>
      <c r="C1337" s="7"/>
      <c r="D1337" s="81"/>
      <c r="E1337" s="79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00"/>
      <c r="B1338" s="101"/>
      <c r="C1338" s="7"/>
      <c r="D1338" s="81"/>
      <c r="E1338" s="79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00"/>
      <c r="B1339" s="101"/>
      <c r="C1339" s="7"/>
      <c r="D1339" s="81"/>
      <c r="E1339" s="79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00"/>
      <c r="B1340" s="101"/>
      <c r="C1340" s="7"/>
      <c r="D1340" s="81"/>
      <c r="E1340" s="79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00"/>
      <c r="B1341" s="101"/>
      <c r="C1341" s="7"/>
      <c r="D1341" s="81"/>
      <c r="E1341" s="79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00"/>
      <c r="B1342" s="101"/>
      <c r="C1342" s="7"/>
      <c r="D1342" s="81"/>
      <c r="E1342" s="79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00"/>
      <c r="B1343" s="101"/>
      <c r="C1343" s="7"/>
      <c r="D1343" s="81"/>
      <c r="E1343" s="79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00"/>
      <c r="B1344" s="101"/>
      <c r="C1344" s="7"/>
      <c r="D1344" s="81"/>
      <c r="E1344" s="79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00"/>
      <c r="B1345" s="101"/>
      <c r="C1345" s="7"/>
      <c r="D1345" s="81"/>
      <c r="E1345" s="79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00"/>
      <c r="B1346" s="101"/>
      <c r="C1346" s="7"/>
      <c r="D1346" s="81"/>
      <c r="E1346" s="79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00"/>
      <c r="B1347" s="101"/>
      <c r="C1347" s="7"/>
      <c r="D1347" s="81"/>
      <c r="E1347" s="79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00"/>
      <c r="B1348" s="101"/>
      <c r="C1348" s="7"/>
      <c r="D1348" s="81"/>
      <c r="E1348" s="79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00"/>
      <c r="B1349" s="101"/>
      <c r="C1349" s="7"/>
      <c r="D1349" s="81"/>
      <c r="E1349" s="79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00"/>
      <c r="B1350" s="101"/>
      <c r="C1350" s="7"/>
      <c r="D1350" s="81"/>
      <c r="E1350" s="79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00"/>
      <c r="B1351" s="101"/>
      <c r="C1351" s="7"/>
      <c r="D1351" s="81"/>
      <c r="E1351" s="79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00"/>
      <c r="B1352" s="101"/>
      <c r="C1352" s="7"/>
      <c r="D1352" s="81"/>
      <c r="E1352" s="79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00"/>
      <c r="B1353" s="101"/>
      <c r="C1353" s="7"/>
      <c r="D1353" s="81"/>
      <c r="E1353" s="79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00"/>
      <c r="B1354" s="101"/>
      <c r="C1354" s="7"/>
      <c r="D1354" s="81"/>
      <c r="E1354" s="79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00"/>
      <c r="B1355" s="101"/>
      <c r="C1355" s="7"/>
      <c r="D1355" s="81"/>
      <c r="E1355" s="79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00"/>
      <c r="B1356" s="101"/>
      <c r="C1356" s="7"/>
      <c r="D1356" s="81"/>
      <c r="E1356" s="79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00"/>
      <c r="B1357" s="101"/>
      <c r="C1357" s="7"/>
      <c r="D1357" s="81"/>
      <c r="E1357" s="79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00"/>
      <c r="B1358" s="101"/>
      <c r="C1358" s="7"/>
      <c r="D1358" s="81"/>
      <c r="E1358" s="79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00"/>
      <c r="B1359" s="101"/>
      <c r="C1359" s="7"/>
      <c r="D1359" s="81"/>
      <c r="E1359" s="79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00"/>
      <c r="B1360" s="101"/>
      <c r="C1360" s="7"/>
      <c r="D1360" s="81"/>
      <c r="E1360" s="79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00"/>
      <c r="B1361" s="101"/>
      <c r="C1361" s="7"/>
      <c r="D1361" s="81"/>
      <c r="E1361" s="79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00"/>
      <c r="B1362" s="101"/>
      <c r="C1362" s="7"/>
      <c r="D1362" s="81"/>
      <c r="E1362" s="79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00"/>
      <c r="B1363" s="101"/>
      <c r="C1363" s="7"/>
      <c r="D1363" s="81"/>
      <c r="E1363" s="79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00"/>
      <c r="B1364" s="101"/>
      <c r="C1364" s="7"/>
      <c r="D1364" s="81"/>
      <c r="E1364" s="79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00"/>
      <c r="B1365" s="101"/>
      <c r="C1365" s="7"/>
      <c r="D1365" s="81"/>
      <c r="E1365" s="79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00"/>
      <c r="B1366" s="101"/>
      <c r="C1366" s="7"/>
      <c r="D1366" s="81"/>
      <c r="E1366" s="79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00"/>
      <c r="B1367" s="101"/>
      <c r="C1367" s="7"/>
      <c r="D1367" s="81"/>
      <c r="E1367" s="79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00"/>
      <c r="B1368" s="101"/>
      <c r="C1368" s="7"/>
      <c r="D1368" s="81"/>
      <c r="E1368" s="79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00"/>
      <c r="B1369" s="101"/>
      <c r="C1369" s="7"/>
      <c r="D1369" s="81"/>
      <c r="E1369" s="79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00"/>
      <c r="B1370" s="101"/>
      <c r="C1370" s="7"/>
      <c r="D1370" s="81"/>
      <c r="E1370" s="79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00"/>
      <c r="B1371" s="101"/>
      <c r="C1371" s="7"/>
      <c r="D1371" s="81"/>
      <c r="E1371" s="79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00"/>
      <c r="B1372" s="101"/>
      <c r="C1372" s="7"/>
      <c r="D1372" s="81"/>
      <c r="E1372" s="79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00"/>
      <c r="B1373" s="101"/>
      <c r="C1373" s="7"/>
      <c r="D1373" s="81"/>
      <c r="E1373" s="79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00"/>
      <c r="B1374" s="101"/>
      <c r="C1374" s="7"/>
      <c r="D1374" s="81"/>
      <c r="E1374" s="79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00"/>
      <c r="B1375" s="101"/>
      <c r="C1375" s="7"/>
      <c r="D1375" s="81"/>
      <c r="E1375" s="79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00"/>
      <c r="B1376" s="101"/>
      <c r="C1376" s="7"/>
      <c r="D1376" s="81"/>
      <c r="E1376" s="79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00"/>
      <c r="B1377" s="101"/>
      <c r="C1377" s="7"/>
      <c r="D1377" s="81"/>
      <c r="E1377" s="79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00"/>
      <c r="B1378" s="101"/>
      <c r="C1378" s="7"/>
      <c r="D1378" s="81"/>
      <c r="E1378" s="79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00"/>
      <c r="B1379" s="101"/>
      <c r="C1379" s="7"/>
      <c r="D1379" s="81"/>
      <c r="E1379" s="79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00"/>
      <c r="B1380" s="101"/>
      <c r="C1380" s="7"/>
      <c r="D1380" s="81"/>
      <c r="E1380" s="79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00"/>
      <c r="B1381" s="101"/>
      <c r="C1381" s="7"/>
      <c r="D1381" s="81"/>
      <c r="E1381" s="79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00"/>
      <c r="B1382" s="101"/>
      <c r="C1382" s="7"/>
      <c r="D1382" s="81"/>
      <c r="E1382" s="79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00"/>
      <c r="B1383" s="101"/>
      <c r="C1383" s="7"/>
      <c r="D1383" s="81"/>
      <c r="E1383" s="79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00"/>
      <c r="B1384" s="101"/>
      <c r="C1384" s="7"/>
      <c r="D1384" s="81"/>
      <c r="E1384" s="79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00"/>
      <c r="B1385" s="101"/>
      <c r="C1385" s="7"/>
      <c r="D1385" s="81"/>
      <c r="E1385" s="79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00"/>
      <c r="B1386" s="101"/>
      <c r="C1386" s="7"/>
      <c r="D1386" s="81"/>
      <c r="E1386" s="79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00"/>
      <c r="B1387" s="101"/>
      <c r="C1387" s="7"/>
      <c r="D1387" s="81"/>
      <c r="E1387" s="79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00"/>
      <c r="B1388" s="101"/>
      <c r="C1388" s="7"/>
      <c r="D1388" s="81"/>
      <c r="E1388" s="79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00"/>
      <c r="B1389" s="101"/>
      <c r="C1389" s="7"/>
      <c r="D1389" s="81"/>
      <c r="E1389" s="79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00"/>
      <c r="B1390" s="101"/>
      <c r="C1390" s="7"/>
      <c r="D1390" s="81"/>
      <c r="E1390" s="79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00"/>
      <c r="B1391" s="101"/>
      <c r="C1391" s="7"/>
      <c r="D1391" s="81"/>
      <c r="E1391" s="79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00"/>
      <c r="B1392" s="101"/>
      <c r="C1392" s="7"/>
      <c r="D1392" s="81"/>
      <c r="E1392" s="79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00"/>
      <c r="B1393" s="101"/>
      <c r="C1393" s="7"/>
      <c r="D1393" s="81"/>
      <c r="E1393" s="79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00"/>
      <c r="B1394" s="101"/>
      <c r="C1394" s="7"/>
      <c r="D1394" s="81"/>
      <c r="E1394" s="79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00"/>
      <c r="B1395" s="101"/>
      <c r="C1395" s="7"/>
      <c r="D1395" s="81"/>
      <c r="E1395" s="79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00"/>
      <c r="B1396" s="101"/>
      <c r="C1396" s="7"/>
      <c r="D1396" s="81"/>
      <c r="E1396" s="79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00"/>
      <c r="B1397" s="101"/>
      <c r="C1397" s="7"/>
      <c r="D1397" s="81"/>
      <c r="E1397" s="79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00"/>
      <c r="B1398" s="101"/>
      <c r="C1398" s="7"/>
      <c r="D1398" s="81"/>
      <c r="E1398" s="79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00"/>
      <c r="B1399" s="101"/>
      <c r="C1399" s="7"/>
      <c r="D1399" s="81"/>
      <c r="E1399" s="79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00"/>
      <c r="B1400" s="101"/>
      <c r="C1400" s="7"/>
      <c r="D1400" s="81"/>
      <c r="E1400" s="79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00"/>
      <c r="B1401" s="101"/>
      <c r="C1401" s="7"/>
      <c r="D1401" s="81"/>
      <c r="E1401" s="79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00"/>
      <c r="B1402" s="101"/>
      <c r="C1402" s="7"/>
      <c r="D1402" s="81"/>
      <c r="E1402" s="79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00"/>
      <c r="B1403" s="101"/>
      <c r="C1403" s="7"/>
      <c r="D1403" s="81"/>
      <c r="E1403" s="79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00"/>
      <c r="B1404" s="101"/>
      <c r="C1404" s="7"/>
      <c r="D1404" s="81"/>
      <c r="E1404" s="79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00"/>
      <c r="B1405" s="101"/>
      <c r="C1405" s="7"/>
      <c r="D1405" s="81"/>
      <c r="E1405" s="79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00"/>
      <c r="B1406" s="101"/>
      <c r="C1406" s="7"/>
      <c r="D1406" s="81"/>
      <c r="E1406" s="79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00"/>
      <c r="B1407" s="101"/>
      <c r="C1407" s="7"/>
      <c r="D1407" s="81"/>
      <c r="E1407" s="79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00"/>
      <c r="B1408" s="101"/>
      <c r="C1408" s="7"/>
      <c r="D1408" s="81"/>
      <c r="E1408" s="79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00"/>
      <c r="B1409" s="101"/>
      <c r="C1409" s="7"/>
      <c r="D1409" s="81"/>
      <c r="E1409" s="79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00"/>
      <c r="B1410" s="101"/>
      <c r="C1410" s="7"/>
      <c r="D1410" s="81"/>
      <c r="E1410" s="79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00"/>
      <c r="B1411" s="101"/>
      <c r="C1411" s="7"/>
      <c r="D1411" s="81"/>
      <c r="E1411" s="79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00"/>
      <c r="B1412" s="101"/>
      <c r="C1412" s="7"/>
      <c r="D1412" s="81"/>
      <c r="E1412" s="79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00"/>
      <c r="B1413" s="101"/>
      <c r="C1413" s="7"/>
      <c r="D1413" s="81"/>
      <c r="E1413" s="79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00"/>
      <c r="B1414" s="101"/>
      <c r="C1414" s="7"/>
      <c r="D1414" s="81"/>
      <c r="E1414" s="79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00"/>
      <c r="B1415" s="101"/>
      <c r="C1415" s="7"/>
      <c r="D1415" s="81"/>
      <c r="E1415" s="79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00"/>
      <c r="B1416" s="101"/>
      <c r="C1416" s="7"/>
      <c r="D1416" s="81"/>
      <c r="E1416" s="79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00"/>
      <c r="B1417" s="101"/>
      <c r="C1417" s="7"/>
      <c r="D1417" s="81"/>
      <c r="E1417" s="79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00"/>
      <c r="B1418" s="101"/>
      <c r="C1418" s="7"/>
      <c r="D1418" s="81"/>
      <c r="E1418" s="79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00"/>
      <c r="B1419" s="101"/>
      <c r="C1419" s="7"/>
      <c r="D1419" s="81"/>
      <c r="E1419" s="79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00"/>
      <c r="B1420" s="101"/>
      <c r="C1420" s="7"/>
      <c r="D1420" s="81"/>
      <c r="E1420" s="79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00"/>
      <c r="B1421" s="101"/>
      <c r="C1421" s="7"/>
      <c r="D1421" s="81"/>
      <c r="E1421" s="79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00"/>
      <c r="B1422" s="101"/>
      <c r="C1422" s="7"/>
      <c r="D1422" s="81"/>
      <c r="E1422" s="79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00"/>
      <c r="B1423" s="101"/>
      <c r="C1423" s="7"/>
      <c r="D1423" s="81"/>
      <c r="E1423" s="79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00"/>
      <c r="B1424" s="101"/>
      <c r="C1424" s="7"/>
      <c r="D1424" s="81"/>
      <c r="E1424" s="79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00"/>
      <c r="B1425" s="101"/>
      <c r="C1425" s="7"/>
      <c r="D1425" s="81"/>
      <c r="E1425" s="79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00"/>
      <c r="B1426" s="101"/>
      <c r="C1426" s="7"/>
      <c r="D1426" s="81"/>
      <c r="E1426" s="79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00"/>
      <c r="B1427" s="101"/>
      <c r="C1427" s="7"/>
      <c r="D1427" s="81"/>
      <c r="E1427" s="79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00"/>
      <c r="B1428" s="101"/>
      <c r="C1428" s="7"/>
      <c r="D1428" s="81"/>
      <c r="E1428" s="79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00"/>
      <c r="B1429" s="101"/>
      <c r="C1429" s="7"/>
      <c r="D1429" s="81"/>
      <c r="E1429" s="79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00"/>
      <c r="B1430" s="101"/>
      <c r="C1430" s="7"/>
      <c r="D1430" s="81"/>
      <c r="E1430" s="79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00"/>
      <c r="B1431" s="101"/>
      <c r="C1431" s="7"/>
      <c r="D1431" s="81"/>
      <c r="E1431" s="79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00"/>
      <c r="B1432" s="101"/>
      <c r="C1432" s="7"/>
      <c r="D1432" s="81"/>
      <c r="E1432" s="79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00"/>
      <c r="B1433" s="101"/>
      <c r="C1433" s="7"/>
      <c r="D1433" s="81"/>
      <c r="E1433" s="79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00"/>
      <c r="B1434" s="101"/>
      <c r="C1434" s="7"/>
      <c r="D1434" s="81"/>
      <c r="E1434" s="79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00"/>
      <c r="B1435" s="101"/>
      <c r="C1435" s="7"/>
      <c r="D1435" s="81"/>
      <c r="E1435" s="79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00"/>
      <c r="B1436" s="101"/>
      <c r="C1436" s="7"/>
      <c r="D1436" s="81"/>
      <c r="E1436" s="79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00"/>
      <c r="B1437" s="101"/>
      <c r="C1437" s="7"/>
      <c r="D1437" s="81"/>
      <c r="E1437" s="79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00"/>
      <c r="B1438" s="101"/>
      <c r="C1438" s="7"/>
      <c r="D1438" s="81"/>
      <c r="E1438" s="79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00"/>
      <c r="B1439" s="101"/>
      <c r="C1439" s="7"/>
      <c r="D1439" s="81"/>
      <c r="E1439" s="79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00"/>
      <c r="B1440" s="101"/>
      <c r="C1440" s="7"/>
      <c r="D1440" s="81"/>
      <c r="E1440" s="79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00"/>
      <c r="B1441" s="101"/>
      <c r="C1441" s="7"/>
      <c r="D1441" s="81"/>
      <c r="E1441" s="79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00"/>
      <c r="B1442" s="101"/>
      <c r="C1442" s="7"/>
      <c r="D1442" s="81"/>
      <c r="E1442" s="79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00"/>
      <c r="B1443" s="101"/>
      <c r="C1443" s="7"/>
      <c r="D1443" s="81"/>
      <c r="E1443" s="79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00"/>
      <c r="B1444" s="101"/>
      <c r="C1444" s="7"/>
      <c r="D1444" s="81"/>
      <c r="E1444" s="79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00"/>
      <c r="B1445" s="101"/>
      <c r="C1445" s="7"/>
      <c r="D1445" s="81"/>
      <c r="E1445" s="79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00"/>
      <c r="B1446" s="101"/>
      <c r="C1446" s="7"/>
      <c r="D1446" s="81"/>
      <c r="E1446" s="79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00"/>
      <c r="B1447" s="101"/>
      <c r="C1447" s="7"/>
      <c r="D1447" s="81"/>
      <c r="E1447" s="79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00"/>
      <c r="B1448" s="101"/>
      <c r="C1448" s="7"/>
      <c r="D1448" s="81"/>
      <c r="E1448" s="79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00"/>
      <c r="B1449" s="101"/>
      <c r="C1449" s="7"/>
      <c r="D1449" s="81"/>
      <c r="E1449" s="79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00"/>
      <c r="B1450" s="101"/>
      <c r="C1450" s="7"/>
      <c r="D1450" s="81"/>
      <c r="E1450" s="79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00"/>
      <c r="B1451" s="101"/>
      <c r="C1451" s="7"/>
      <c r="D1451" s="81"/>
      <c r="E1451" s="79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00"/>
      <c r="B1452" s="101"/>
      <c r="C1452" s="7"/>
      <c r="D1452" s="81"/>
      <c r="E1452" s="79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00"/>
      <c r="B1453" s="101"/>
      <c r="C1453" s="7"/>
      <c r="D1453" s="81"/>
      <c r="E1453" s="79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00"/>
      <c r="B1454" s="101"/>
      <c r="C1454" s="7"/>
      <c r="D1454" s="81"/>
      <c r="E1454" s="79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00"/>
      <c r="B1455" s="101"/>
      <c r="C1455" s="7"/>
      <c r="D1455" s="81"/>
      <c r="E1455" s="79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00"/>
      <c r="B1456" s="101"/>
      <c r="C1456" s="7"/>
      <c r="D1456" s="81"/>
      <c r="E1456" s="79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00"/>
      <c r="B1457" s="101"/>
      <c r="C1457" s="7"/>
      <c r="D1457" s="81"/>
      <c r="E1457" s="79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00"/>
      <c r="B1458" s="101"/>
      <c r="C1458" s="7"/>
      <c r="D1458" s="81"/>
      <c r="E1458" s="79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00"/>
      <c r="B1459" s="101"/>
      <c r="C1459" s="7"/>
      <c r="D1459" s="81"/>
      <c r="E1459" s="79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00"/>
      <c r="B1460" s="101"/>
      <c r="C1460" s="7"/>
      <c r="D1460" s="81"/>
      <c r="E1460" s="79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00"/>
      <c r="B1461" s="101"/>
      <c r="C1461" s="7"/>
      <c r="D1461" s="81"/>
      <c r="E1461" s="79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00"/>
      <c r="B1462" s="101"/>
      <c r="C1462" s="7"/>
      <c r="D1462" s="81"/>
      <c r="E1462" s="79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00"/>
      <c r="B1463" s="101"/>
      <c r="C1463" s="7"/>
      <c r="D1463" s="81"/>
      <c r="E1463" s="79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00"/>
      <c r="B1464" s="101"/>
      <c r="C1464" s="7"/>
      <c r="D1464" s="81"/>
      <c r="E1464" s="79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00"/>
      <c r="B1465" s="101"/>
      <c r="C1465" s="7"/>
      <c r="D1465" s="81"/>
      <c r="E1465" s="79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00"/>
      <c r="B1466" s="101"/>
      <c r="C1466" s="7"/>
      <c r="D1466" s="81"/>
      <c r="E1466" s="79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00"/>
      <c r="B1467" s="101"/>
      <c r="C1467" s="7"/>
      <c r="D1467" s="81"/>
      <c r="E1467" s="79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00"/>
      <c r="B1468" s="101"/>
      <c r="C1468" s="7"/>
      <c r="D1468" s="81"/>
      <c r="E1468" s="79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00"/>
      <c r="B1469" s="101"/>
      <c r="C1469" s="7"/>
      <c r="D1469" s="81"/>
      <c r="E1469" s="79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00"/>
      <c r="B1470" s="101"/>
      <c r="C1470" s="7"/>
      <c r="D1470" s="81"/>
      <c r="E1470" s="79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00"/>
      <c r="B1471" s="101"/>
      <c r="C1471" s="7"/>
      <c r="D1471" s="81"/>
      <c r="E1471" s="79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00"/>
      <c r="B1472" s="101"/>
      <c r="C1472" s="7"/>
      <c r="D1472" s="81"/>
      <c r="E1472" s="79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00"/>
      <c r="B1473" s="101"/>
      <c r="C1473" s="7"/>
      <c r="D1473" s="81"/>
      <c r="E1473" s="79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100"/>
      <c r="B1474" s="101"/>
      <c r="C1474" s="67"/>
      <c r="D1474" s="81"/>
      <c r="E1474" s="79"/>
      <c r="F1474" s="69"/>
      <c r="G1474" s="69"/>
      <c r="H1474" s="69"/>
      <c r="I1474" s="69"/>
      <c r="J1474" s="68"/>
      <c r="K1474" s="70"/>
      <c r="L1474" s="71"/>
      <c r="M1474" s="72"/>
      <c r="N1474" s="73"/>
      <c r="O1474" s="73"/>
      <c r="P1474" s="72"/>
      <c r="Q1474" s="69"/>
      <c r="R1474" s="74"/>
      <c r="S1474" s="14"/>
      <c r="T1474" s="75"/>
      <c r="U1474" s="70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00"/>
      <c r="B1475" s="101"/>
      <c r="C1475" s="7"/>
      <c r="D1475" s="81"/>
      <c r="E1475" s="79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00"/>
      <c r="B1476" s="101"/>
      <c r="C1476" s="7"/>
      <c r="D1476" s="81"/>
      <c r="E1476" s="79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00"/>
      <c r="B1477" s="101"/>
      <c r="C1477" s="7"/>
      <c r="D1477" s="81"/>
      <c r="E1477" s="79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00"/>
      <c r="B1478" s="101"/>
      <c r="C1478" s="7"/>
      <c r="D1478" s="81"/>
      <c r="E1478" s="79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00"/>
      <c r="B1479" s="101"/>
      <c r="C1479" s="7"/>
      <c r="D1479" s="81"/>
      <c r="E1479" s="79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00"/>
      <c r="B1480" s="101"/>
      <c r="C1480" s="7"/>
      <c r="D1480" s="81"/>
      <c r="E1480" s="79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00"/>
      <c r="B1481" s="101"/>
      <c r="C1481" s="7"/>
      <c r="D1481" s="81"/>
      <c r="E1481" s="79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00"/>
      <c r="B1482" s="101"/>
      <c r="C1482" s="7"/>
      <c r="D1482" s="81"/>
      <c r="E1482" s="79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00"/>
      <c r="B1483" s="101"/>
      <c r="C1483" s="7"/>
      <c r="D1483" s="81"/>
      <c r="E1483" s="79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00"/>
      <c r="B1484" s="101"/>
      <c r="C1484" s="7"/>
      <c r="D1484" s="81"/>
      <c r="E1484" s="79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00"/>
      <c r="B1485" s="101"/>
      <c r="C1485" s="7"/>
      <c r="D1485" s="81"/>
      <c r="E1485" s="79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00"/>
      <c r="B1486" s="101"/>
      <c r="C1486" s="7"/>
      <c r="D1486" s="81"/>
      <c r="E1486" s="79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00"/>
      <c r="B1487" s="101"/>
      <c r="C1487" s="7"/>
      <c r="D1487" s="81"/>
      <c r="E1487" s="79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00"/>
      <c r="B1488" s="101"/>
      <c r="C1488" s="7"/>
      <c r="D1488" s="81"/>
      <c r="E1488" s="79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00"/>
      <c r="B1489" s="101"/>
      <c r="C1489" s="7"/>
      <c r="D1489" s="81"/>
      <c r="E1489" s="79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00"/>
      <c r="B1490" s="101"/>
      <c r="C1490" s="7"/>
      <c r="D1490" s="81"/>
      <c r="E1490" s="79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00"/>
      <c r="B1491" s="101"/>
      <c r="C1491" s="7"/>
      <c r="D1491" s="81"/>
      <c r="E1491" s="79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00"/>
      <c r="B1492" s="101"/>
      <c r="C1492" s="7"/>
      <c r="D1492" s="81"/>
      <c r="E1492" s="79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00"/>
      <c r="B1493" s="101"/>
      <c r="C1493" s="7"/>
      <c r="D1493" s="81"/>
      <c r="E1493" s="79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00"/>
      <c r="B1494" s="101"/>
      <c r="C1494" s="7"/>
      <c r="D1494" s="81"/>
      <c r="E1494" s="79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00"/>
      <c r="B1495" s="101"/>
      <c r="C1495" s="7"/>
      <c r="D1495" s="81"/>
      <c r="E1495" s="79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00"/>
      <c r="B1496" s="101"/>
      <c r="C1496" s="7"/>
      <c r="D1496" s="81"/>
      <c r="E1496" s="79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00"/>
      <c r="B1497" s="101"/>
      <c r="C1497" s="7"/>
      <c r="D1497" s="81"/>
      <c r="E1497" s="79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00"/>
      <c r="B1498" s="101"/>
      <c r="C1498" s="7"/>
      <c r="D1498" s="81"/>
      <c r="E1498" s="79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00"/>
      <c r="B1499" s="101"/>
      <c r="C1499" s="7"/>
      <c r="D1499" s="81"/>
      <c r="E1499" s="79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00"/>
      <c r="B1500" s="101"/>
      <c r="C1500" s="7"/>
      <c r="D1500" s="81"/>
      <c r="E1500" s="79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00"/>
      <c r="B1501" s="101"/>
      <c r="C1501" s="7"/>
      <c r="D1501" s="81"/>
      <c r="E1501" s="79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00"/>
      <c r="B1502" s="101"/>
      <c r="C1502" s="7"/>
      <c r="D1502" s="81"/>
      <c r="E1502" s="79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00"/>
      <c r="B1503" s="101"/>
      <c r="C1503" s="7"/>
      <c r="D1503" s="81"/>
      <c r="E1503" s="79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00"/>
      <c r="B1504" s="101"/>
      <c r="C1504" s="7"/>
      <c r="D1504" s="81"/>
      <c r="E1504" s="79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00"/>
      <c r="B1505" s="101"/>
      <c r="C1505" s="7"/>
      <c r="D1505" s="81"/>
      <c r="E1505" s="79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00"/>
      <c r="B1506" s="101"/>
      <c r="C1506" s="7"/>
      <c r="D1506" s="81"/>
      <c r="E1506" s="79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00"/>
      <c r="B1507" s="101"/>
      <c r="C1507" s="7"/>
      <c r="D1507" s="81"/>
      <c r="E1507" s="79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00"/>
      <c r="B1508" s="101"/>
      <c r="C1508" s="7"/>
      <c r="D1508" s="81"/>
      <c r="E1508" s="79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00"/>
      <c r="B1509" s="101"/>
      <c r="C1509" s="7"/>
      <c r="D1509" s="81"/>
      <c r="E1509" s="79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00"/>
      <c r="B1510" s="101"/>
      <c r="C1510" s="7"/>
      <c r="D1510" s="81"/>
      <c r="E1510" s="79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00"/>
      <c r="B1511" s="101"/>
      <c r="C1511" s="7"/>
      <c r="D1511" s="81"/>
      <c r="E1511" s="79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00"/>
      <c r="B1512" s="101"/>
      <c r="C1512" s="7"/>
      <c r="D1512" s="81"/>
      <c r="E1512" s="79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00"/>
      <c r="B1513" s="101"/>
      <c r="C1513" s="7"/>
      <c r="D1513" s="81"/>
      <c r="E1513" s="79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00"/>
      <c r="B1514" s="101"/>
      <c r="C1514" s="7"/>
      <c r="D1514" s="81"/>
      <c r="E1514" s="79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00"/>
      <c r="B1515" s="101"/>
      <c r="C1515" s="7"/>
      <c r="D1515" s="81"/>
      <c r="E1515" s="79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00"/>
      <c r="B1516" s="101"/>
      <c r="C1516" s="7"/>
      <c r="D1516" s="81"/>
      <c r="E1516" s="79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00"/>
      <c r="B1517" s="101"/>
      <c r="C1517" s="7"/>
      <c r="D1517" s="81"/>
      <c r="E1517" s="79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00"/>
      <c r="B1518" s="101"/>
      <c r="C1518" s="7"/>
      <c r="D1518" s="81"/>
      <c r="E1518" s="79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00"/>
      <c r="B1519" s="101"/>
      <c r="C1519" s="7"/>
      <c r="D1519" s="81"/>
      <c r="E1519" s="79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00"/>
      <c r="B1520" s="101"/>
      <c r="C1520" s="7"/>
      <c r="D1520" s="81"/>
      <c r="E1520" s="79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00"/>
      <c r="B1521" s="101"/>
      <c r="C1521" s="7"/>
      <c r="D1521" s="81"/>
      <c r="E1521" s="79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00"/>
      <c r="B1522" s="101"/>
      <c r="C1522" s="7"/>
      <c r="D1522" s="81"/>
      <c r="E1522" s="79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00"/>
      <c r="B1523" s="101"/>
      <c r="C1523" s="7"/>
      <c r="D1523" s="81"/>
      <c r="E1523" s="79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00"/>
      <c r="B1524" s="101"/>
      <c r="C1524" s="7"/>
      <c r="D1524" s="81"/>
      <c r="E1524" s="79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00"/>
      <c r="B1525" s="101"/>
      <c r="C1525" s="7"/>
      <c r="D1525" s="81"/>
      <c r="E1525" s="79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00"/>
      <c r="B1526" s="101"/>
      <c r="C1526" s="7"/>
      <c r="D1526" s="81"/>
      <c r="E1526" s="79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00"/>
      <c r="B1527" s="101"/>
      <c r="C1527" s="7"/>
      <c r="D1527" s="81"/>
      <c r="E1527" s="79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00"/>
      <c r="B1528" s="101"/>
      <c r="C1528" s="7"/>
      <c r="D1528" s="81"/>
      <c r="E1528" s="79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00"/>
      <c r="B1529" s="101"/>
      <c r="C1529" s="7"/>
      <c r="D1529" s="81"/>
      <c r="E1529" s="79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00"/>
      <c r="B1530" s="101"/>
      <c r="C1530" s="7"/>
      <c r="D1530" s="81"/>
      <c r="E1530" s="79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00"/>
      <c r="B1531" s="101"/>
      <c r="C1531" s="7"/>
      <c r="D1531" s="81"/>
      <c r="E1531" s="79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00"/>
      <c r="B1532" s="101"/>
      <c r="C1532" s="7"/>
      <c r="D1532" s="81"/>
      <c r="E1532" s="79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00"/>
      <c r="B1533" s="101"/>
      <c r="C1533" s="7"/>
      <c r="D1533" s="81"/>
      <c r="E1533" s="79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00"/>
      <c r="B1534" s="101"/>
      <c r="C1534" s="7"/>
      <c r="D1534" s="81"/>
      <c r="E1534" s="79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00"/>
      <c r="B1535" s="101"/>
      <c r="C1535" s="7"/>
      <c r="D1535" s="81"/>
      <c r="E1535" s="79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00"/>
      <c r="B1536" s="101"/>
      <c r="C1536" s="7"/>
      <c r="D1536" s="81"/>
      <c r="E1536" s="79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00"/>
      <c r="B1537" s="101"/>
      <c r="C1537" s="7"/>
      <c r="D1537" s="81"/>
      <c r="E1537" s="79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00"/>
      <c r="B1538" s="101"/>
      <c r="C1538" s="7"/>
      <c r="D1538" s="81"/>
      <c r="E1538" s="79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00"/>
      <c r="B1539" s="101"/>
      <c r="C1539" s="7"/>
      <c r="D1539" s="81"/>
      <c r="E1539" s="79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00"/>
      <c r="B1540" s="101"/>
      <c r="C1540" s="7"/>
      <c r="D1540" s="81"/>
      <c r="E1540" s="79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00"/>
      <c r="B1541" s="101"/>
      <c r="C1541" s="7"/>
      <c r="D1541" s="81"/>
      <c r="E1541" s="79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00"/>
      <c r="B1542" s="101"/>
      <c r="C1542" s="7"/>
      <c r="D1542" s="81"/>
      <c r="E1542" s="79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00"/>
      <c r="B1543" s="101"/>
      <c r="C1543" s="7"/>
      <c r="D1543" s="81"/>
      <c r="E1543" s="79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00"/>
      <c r="B1544" s="101"/>
      <c r="C1544" s="7"/>
      <c r="D1544" s="81"/>
      <c r="E1544" s="79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00"/>
      <c r="B1545" s="101"/>
      <c r="C1545" s="7"/>
      <c r="D1545" s="81"/>
      <c r="E1545" s="79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00"/>
      <c r="B1546" s="101"/>
      <c r="C1546" s="7"/>
      <c r="D1546" s="81"/>
      <c r="E1546" s="79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00"/>
      <c r="B1547" s="101"/>
      <c r="C1547" s="7"/>
      <c r="D1547" s="81"/>
      <c r="E1547" s="79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00"/>
      <c r="B1548" s="101"/>
      <c r="C1548" s="7"/>
      <c r="D1548" s="81"/>
      <c r="E1548" s="79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00"/>
      <c r="B1549" s="101"/>
      <c r="C1549" s="7"/>
      <c r="D1549" s="81"/>
      <c r="E1549" s="79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00"/>
      <c r="B1550" s="101"/>
      <c r="C1550" s="7"/>
      <c r="D1550" s="81"/>
      <c r="E1550" s="79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00"/>
      <c r="B1551" s="101"/>
      <c r="C1551" s="7"/>
      <c r="D1551" s="81"/>
      <c r="E1551" s="79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00"/>
      <c r="B1552" s="101"/>
      <c r="C1552" s="7"/>
      <c r="D1552" s="81"/>
      <c r="E1552" s="79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00"/>
      <c r="B1553" s="101"/>
      <c r="C1553" s="7"/>
      <c r="D1553" s="81"/>
      <c r="E1553" s="79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00"/>
      <c r="B1554" s="101"/>
      <c r="C1554" s="7"/>
      <c r="D1554" s="81"/>
      <c r="E1554" s="79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00"/>
      <c r="B1555" s="101"/>
      <c r="C1555" s="7"/>
      <c r="D1555" s="81"/>
      <c r="E1555" s="79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00"/>
      <c r="B1556" s="101"/>
      <c r="C1556" s="7"/>
      <c r="D1556" s="81"/>
      <c r="E1556" s="79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00"/>
      <c r="B1557" s="101"/>
      <c r="C1557" s="7"/>
      <c r="D1557" s="81"/>
      <c r="E1557" s="79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00"/>
      <c r="B1558" s="101"/>
      <c r="C1558" s="7"/>
      <c r="D1558" s="81"/>
      <c r="E1558" s="79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00"/>
      <c r="B1559" s="101"/>
      <c r="C1559" s="7"/>
      <c r="D1559" s="81"/>
      <c r="E1559" s="79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00"/>
      <c r="B1560" s="101"/>
      <c r="C1560" s="7"/>
      <c r="D1560" s="81"/>
      <c r="E1560" s="79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00"/>
      <c r="B1561" s="101"/>
      <c r="C1561" s="7"/>
      <c r="D1561" s="81"/>
      <c r="E1561" s="79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00"/>
      <c r="B1562" s="101"/>
      <c r="C1562" s="7"/>
      <c r="D1562" s="81"/>
      <c r="E1562" s="79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00"/>
      <c r="B1563" s="101"/>
      <c r="C1563" s="7"/>
      <c r="D1563" s="81"/>
      <c r="E1563" s="79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00"/>
      <c r="B1564" s="101"/>
      <c r="C1564" s="7"/>
      <c r="D1564" s="81"/>
      <c r="E1564" s="79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00"/>
      <c r="B1565" s="101"/>
      <c r="C1565" s="7"/>
      <c r="D1565" s="81"/>
      <c r="E1565" s="79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00"/>
      <c r="B1566" s="101"/>
      <c r="C1566" s="7"/>
      <c r="D1566" s="81"/>
      <c r="E1566" s="79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00"/>
      <c r="B1567" s="101"/>
      <c r="C1567" s="7"/>
      <c r="D1567" s="81"/>
      <c r="E1567" s="79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00"/>
      <c r="B1568" s="101"/>
      <c r="C1568" s="7"/>
      <c r="D1568" s="81"/>
      <c r="E1568" s="79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00"/>
      <c r="B1569" s="101"/>
      <c r="C1569" s="7"/>
      <c r="D1569" s="81"/>
      <c r="E1569" s="79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00"/>
      <c r="B1570" s="101"/>
      <c r="C1570" s="7"/>
      <c r="D1570" s="81"/>
      <c r="E1570" s="79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00"/>
      <c r="B1571" s="101"/>
      <c r="C1571" s="7"/>
      <c r="D1571" s="81"/>
      <c r="E1571" s="79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00"/>
      <c r="B1572" s="101"/>
      <c r="C1572" s="7"/>
      <c r="D1572" s="81"/>
      <c r="E1572" s="79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00"/>
      <c r="B1573" s="101"/>
      <c r="C1573" s="7"/>
      <c r="D1573" s="81"/>
      <c r="E1573" s="79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00"/>
      <c r="B1574" s="101"/>
      <c r="C1574" s="7"/>
      <c r="D1574" s="81"/>
      <c r="E1574" s="79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00"/>
      <c r="B1575" s="101"/>
      <c r="C1575" s="7"/>
      <c r="D1575" s="81"/>
      <c r="E1575" s="79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00"/>
      <c r="B1576" s="101"/>
      <c r="C1576" s="7"/>
      <c r="D1576" s="81"/>
      <c r="E1576" s="79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00"/>
      <c r="B1577" s="101"/>
      <c r="C1577" s="7"/>
      <c r="D1577" s="81"/>
      <c r="E1577" s="79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00"/>
      <c r="B1578" s="101"/>
      <c r="C1578" s="7"/>
      <c r="D1578" s="81"/>
      <c r="E1578" s="79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00"/>
      <c r="B1579" s="101"/>
      <c r="C1579" s="7"/>
      <c r="D1579" s="81"/>
      <c r="E1579" s="79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00"/>
      <c r="B1580" s="101"/>
      <c r="C1580" s="7"/>
      <c r="D1580" s="81"/>
      <c r="E1580" s="79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00"/>
      <c r="B1581" s="101"/>
      <c r="C1581" s="7"/>
      <c r="D1581" s="81"/>
      <c r="E1581" s="79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00"/>
      <c r="B1582" s="101"/>
      <c r="C1582" s="7"/>
      <c r="D1582" s="81"/>
      <c r="E1582" s="79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00"/>
      <c r="B1583" s="101"/>
      <c r="C1583" s="7"/>
      <c r="D1583" s="81"/>
      <c r="E1583" s="79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00"/>
      <c r="B1584" s="101"/>
      <c r="C1584" s="7"/>
      <c r="D1584" s="81"/>
      <c r="E1584" s="79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00"/>
      <c r="B1585" s="101"/>
      <c r="C1585" s="7"/>
      <c r="D1585" s="81"/>
      <c r="E1585" s="79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00"/>
      <c r="B1586" s="101"/>
      <c r="C1586" s="7"/>
      <c r="D1586" s="81"/>
      <c r="E1586" s="79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00"/>
      <c r="B1587" s="101"/>
      <c r="C1587" s="7"/>
      <c r="D1587" s="81"/>
      <c r="E1587" s="79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00"/>
      <c r="B1588" s="101"/>
      <c r="C1588" s="7"/>
      <c r="D1588" s="81"/>
      <c r="E1588" s="79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00"/>
      <c r="B1589" s="101"/>
      <c r="C1589" s="7"/>
      <c r="D1589" s="81"/>
      <c r="E1589" s="79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00"/>
      <c r="B1590" s="101"/>
      <c r="C1590" s="7"/>
      <c r="D1590" s="81"/>
      <c r="E1590" s="79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00"/>
      <c r="B1591" s="101"/>
      <c r="C1591" s="7"/>
      <c r="D1591" s="81"/>
      <c r="E1591" s="79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00"/>
      <c r="B1592" s="101"/>
      <c r="C1592" s="7"/>
      <c r="D1592" s="81"/>
      <c r="E1592" s="79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00"/>
      <c r="B1593" s="101"/>
      <c r="C1593" s="7"/>
      <c r="D1593" s="81"/>
      <c r="E1593" s="79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00"/>
      <c r="B1594" s="101"/>
      <c r="C1594" s="7"/>
      <c r="D1594" s="81"/>
      <c r="E1594" s="79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00"/>
      <c r="B1595" s="101"/>
      <c r="C1595" s="7"/>
      <c r="D1595" s="81"/>
      <c r="E1595" s="79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00"/>
      <c r="B1596" s="101"/>
      <c r="C1596" s="7"/>
      <c r="D1596" s="81"/>
      <c r="E1596" s="79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00"/>
      <c r="B1597" s="101"/>
      <c r="C1597" s="7"/>
      <c r="D1597" s="81"/>
      <c r="E1597" s="79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00"/>
      <c r="B1598" s="101"/>
      <c r="C1598" s="7"/>
      <c r="D1598" s="81"/>
      <c r="E1598" s="79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00"/>
      <c r="B1599" s="101"/>
      <c r="C1599" s="7"/>
      <c r="D1599" s="81"/>
      <c r="E1599" s="79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00"/>
      <c r="B1600" s="101"/>
      <c r="C1600" s="7"/>
      <c r="D1600" s="81"/>
      <c r="E1600" s="79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00"/>
      <c r="B1601" s="101"/>
      <c r="C1601" s="7"/>
      <c r="D1601" s="81"/>
      <c r="E1601" s="79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00"/>
      <c r="B1602" s="101"/>
      <c r="C1602" s="7"/>
      <c r="D1602" s="81"/>
      <c r="E1602" s="79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00"/>
      <c r="B1603" s="101"/>
      <c r="C1603" s="7"/>
      <c r="D1603" s="81"/>
      <c r="E1603" s="79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00"/>
      <c r="B1604" s="101"/>
      <c r="C1604" s="7"/>
      <c r="D1604" s="81"/>
      <c r="E1604" s="79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00"/>
      <c r="B1605" s="101"/>
      <c r="C1605" s="7"/>
      <c r="D1605" s="81"/>
      <c r="E1605" s="79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00"/>
      <c r="B1606" s="101"/>
      <c r="C1606" s="7"/>
      <c r="D1606" s="81"/>
      <c r="E1606" s="79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00"/>
      <c r="B1607" s="101"/>
      <c r="C1607" s="7"/>
      <c r="D1607" s="81"/>
      <c r="E1607" s="79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00"/>
      <c r="B1608" s="101"/>
      <c r="C1608" s="7"/>
      <c r="D1608" s="81"/>
      <c r="E1608" s="79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00"/>
      <c r="B1609" s="101"/>
      <c r="C1609" s="7"/>
      <c r="D1609" s="81"/>
      <c r="E1609" s="79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00"/>
      <c r="B1610" s="101"/>
      <c r="C1610" s="7"/>
      <c r="D1610" s="81"/>
      <c r="E1610" s="79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00"/>
      <c r="B1611" s="101"/>
      <c r="C1611" s="7"/>
      <c r="D1611" s="81"/>
      <c r="E1611" s="79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00"/>
      <c r="B1612" s="101"/>
      <c r="C1612" s="7"/>
      <c r="D1612" s="81"/>
      <c r="E1612" s="79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00"/>
      <c r="B1613" s="101"/>
      <c r="C1613" s="7"/>
      <c r="D1613" s="81"/>
      <c r="E1613" s="79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00"/>
      <c r="B1614" s="101"/>
      <c r="C1614" s="7"/>
      <c r="D1614" s="81"/>
      <c r="E1614" s="79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00"/>
      <c r="B1615" s="101"/>
      <c r="C1615" s="7"/>
      <c r="D1615" s="81"/>
      <c r="E1615" s="79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00"/>
      <c r="B1616" s="101"/>
      <c r="C1616" s="7"/>
      <c r="D1616" s="81"/>
      <c r="E1616" s="79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00"/>
      <c r="B1617" s="101"/>
      <c r="C1617" s="7"/>
      <c r="D1617" s="81"/>
      <c r="E1617" s="79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00"/>
      <c r="B1618" s="101"/>
      <c r="C1618" s="7"/>
      <c r="D1618" s="81"/>
      <c r="E1618" s="79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00"/>
      <c r="B1619" s="101"/>
      <c r="C1619" s="7"/>
      <c r="D1619" s="81"/>
      <c r="E1619" s="79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00"/>
      <c r="B1620" s="101"/>
      <c r="C1620" s="7"/>
      <c r="D1620" s="81"/>
      <c r="E1620" s="79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00"/>
      <c r="B1621" s="101"/>
      <c r="C1621" s="7"/>
      <c r="D1621" s="81"/>
      <c r="E1621" s="79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00"/>
      <c r="B1622" s="101"/>
      <c r="C1622" s="7"/>
      <c r="D1622" s="81"/>
      <c r="E1622" s="79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00"/>
      <c r="B1623" s="101"/>
      <c r="C1623" s="7"/>
      <c r="D1623" s="81"/>
      <c r="E1623" s="79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00"/>
      <c r="B1624" s="101"/>
      <c r="C1624" s="7"/>
      <c r="D1624" s="81"/>
      <c r="E1624" s="79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00"/>
      <c r="B1625" s="101"/>
      <c r="C1625" s="7"/>
      <c r="D1625" s="81"/>
      <c r="E1625" s="79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00"/>
      <c r="B1626" s="101"/>
      <c r="C1626" s="7"/>
      <c r="D1626" s="81"/>
      <c r="E1626" s="79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00"/>
      <c r="B1627" s="101"/>
      <c r="C1627" s="7"/>
      <c r="D1627" s="81"/>
      <c r="E1627" s="79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00"/>
      <c r="B1628" s="101"/>
      <c r="C1628" s="7"/>
      <c r="D1628" s="81"/>
      <c r="E1628" s="79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00"/>
      <c r="B1629" s="101"/>
      <c r="C1629" s="7"/>
      <c r="D1629" s="81"/>
      <c r="E1629" s="79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00"/>
      <c r="B1630" s="101"/>
      <c r="C1630" s="7"/>
      <c r="D1630" s="81"/>
      <c r="E1630" s="79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00"/>
      <c r="B1631" s="101"/>
      <c r="C1631" s="7"/>
      <c r="D1631" s="81"/>
      <c r="E1631" s="79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00"/>
      <c r="B1632" s="101"/>
      <c r="C1632" s="7"/>
      <c r="D1632" s="81"/>
      <c r="E1632" s="79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00"/>
      <c r="B1633" s="101"/>
      <c r="C1633" s="7"/>
      <c r="D1633" s="81"/>
      <c r="E1633" s="79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00"/>
      <c r="B1634" s="101"/>
      <c r="C1634" s="7"/>
      <c r="D1634" s="81"/>
      <c r="E1634" s="79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00"/>
      <c r="B1635" s="101"/>
      <c r="C1635" s="7"/>
      <c r="D1635" s="81"/>
      <c r="E1635" s="79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00"/>
      <c r="B1636" s="101"/>
      <c r="C1636" s="7"/>
      <c r="D1636" s="81"/>
      <c r="E1636" s="79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00"/>
      <c r="B1637" s="101"/>
      <c r="C1637" s="7"/>
      <c r="D1637" s="81"/>
      <c r="E1637" s="79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00"/>
      <c r="B1638" s="101"/>
      <c r="C1638" s="7"/>
      <c r="D1638" s="81"/>
      <c r="E1638" s="79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00"/>
      <c r="B1639" s="101"/>
      <c r="C1639" s="7"/>
      <c r="D1639" s="81"/>
      <c r="E1639" s="79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00"/>
      <c r="B1640" s="101"/>
      <c r="C1640" s="7"/>
      <c r="D1640" s="81"/>
      <c r="E1640" s="79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00"/>
      <c r="B1641" s="101"/>
      <c r="C1641" s="7"/>
      <c r="D1641" s="81"/>
      <c r="E1641" s="79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00"/>
      <c r="B1642" s="101"/>
      <c r="C1642" s="7"/>
      <c r="D1642" s="81"/>
      <c r="E1642" s="79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00"/>
      <c r="B1643" s="101"/>
      <c r="C1643" s="7"/>
      <c r="D1643" s="81"/>
      <c r="E1643" s="79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00"/>
      <c r="B1644" s="101"/>
      <c r="C1644" s="7"/>
      <c r="D1644" s="81"/>
      <c r="E1644" s="79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00"/>
      <c r="B1645" s="101"/>
      <c r="C1645" s="7"/>
      <c r="D1645" s="81"/>
      <c r="E1645" s="79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00"/>
      <c r="B1646" s="101"/>
      <c r="C1646" s="7"/>
      <c r="D1646" s="81"/>
      <c r="E1646" s="79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00"/>
      <c r="B1647" s="101"/>
      <c r="C1647" s="7"/>
      <c r="D1647" s="81"/>
      <c r="E1647" s="79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00"/>
      <c r="B1648" s="101"/>
      <c r="C1648" s="7"/>
      <c r="D1648" s="81"/>
      <c r="E1648" s="79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00"/>
      <c r="B1649" s="101"/>
      <c r="C1649" s="7"/>
      <c r="D1649" s="81"/>
      <c r="E1649" s="79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00"/>
      <c r="B1650" s="101"/>
      <c r="C1650" s="7"/>
      <c r="D1650" s="81"/>
      <c r="E1650" s="79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00"/>
      <c r="B1651" s="101"/>
      <c r="C1651" s="7"/>
      <c r="D1651" s="81"/>
      <c r="E1651" s="79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00"/>
      <c r="B1652" s="101"/>
      <c r="C1652" s="7"/>
      <c r="D1652" s="81"/>
      <c r="E1652" s="79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00"/>
      <c r="B1653" s="101"/>
      <c r="C1653" s="7"/>
      <c r="D1653" s="81"/>
      <c r="E1653" s="79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00"/>
      <c r="B1654" s="101"/>
      <c r="C1654" s="7"/>
      <c r="D1654" s="81"/>
      <c r="E1654" s="79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00"/>
      <c r="B1655" s="101"/>
      <c r="C1655" s="7"/>
      <c r="D1655" s="81"/>
      <c r="E1655" s="79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00"/>
      <c r="B1656" s="101"/>
      <c r="C1656" s="67"/>
      <c r="D1656" s="81"/>
      <c r="E1656" s="79"/>
      <c r="F1656" s="69"/>
      <c r="G1656" s="69"/>
      <c r="H1656" s="69"/>
      <c r="I1656" s="69"/>
      <c r="J1656" s="68"/>
      <c r="K1656" s="70"/>
      <c r="L1656" s="71"/>
      <c r="M1656" s="72"/>
      <c r="N1656" s="73"/>
      <c r="O1656" s="73"/>
      <c r="P1656" s="72"/>
      <c r="Q1656" s="69"/>
      <c r="R1656" s="74"/>
      <c r="S1656" s="14"/>
      <c r="T1656" s="75"/>
      <c r="U1656" s="70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00"/>
      <c r="B1657" s="101"/>
      <c r="C1657" s="7"/>
      <c r="D1657" s="81"/>
      <c r="E1657" s="79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00"/>
      <c r="B1658" s="101"/>
      <c r="C1658" s="7"/>
      <c r="D1658" s="81"/>
      <c r="E1658" s="79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00"/>
      <c r="B1659" s="101"/>
      <c r="C1659" s="7"/>
      <c r="D1659" s="81"/>
      <c r="E1659" s="79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00"/>
      <c r="B1660" s="101"/>
      <c r="C1660" s="7"/>
      <c r="D1660" s="81"/>
      <c r="E1660" s="79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00"/>
      <c r="B1661" s="101"/>
      <c r="C1661" s="7"/>
      <c r="D1661" s="81"/>
      <c r="E1661" s="79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00"/>
      <c r="B1662" s="101"/>
      <c r="C1662" s="7"/>
      <c r="D1662" s="81"/>
      <c r="E1662" s="79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00"/>
      <c r="B1663" s="101"/>
      <c r="C1663" s="7"/>
      <c r="D1663" s="81"/>
      <c r="E1663" s="79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00"/>
      <c r="B1664" s="101"/>
      <c r="C1664" s="7"/>
      <c r="D1664" s="81"/>
      <c r="E1664" s="79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00"/>
      <c r="B1665" s="101"/>
      <c r="C1665" s="7"/>
      <c r="D1665" s="81"/>
      <c r="E1665" s="79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00"/>
      <c r="B1666" s="101"/>
      <c r="C1666" s="7"/>
      <c r="D1666" s="81"/>
      <c r="E1666" s="79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00"/>
      <c r="B1667" s="101"/>
      <c r="C1667" s="7"/>
      <c r="D1667" s="81"/>
      <c r="E1667" s="79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00"/>
      <c r="B1668" s="101"/>
      <c r="C1668" s="7"/>
      <c r="D1668" s="81"/>
      <c r="E1668" s="79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00"/>
      <c r="B1669" s="101"/>
      <c r="C1669" s="7"/>
      <c r="D1669" s="81"/>
      <c r="E1669" s="79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00"/>
      <c r="B1670" s="101"/>
      <c r="C1670" s="7"/>
      <c r="D1670" s="81"/>
      <c r="E1670" s="79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00"/>
      <c r="B1671" s="101"/>
      <c r="C1671" s="7"/>
      <c r="D1671" s="81"/>
      <c r="E1671" s="79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00"/>
      <c r="B1672" s="101"/>
      <c r="C1672" s="7"/>
      <c r="D1672" s="81"/>
      <c r="E1672" s="79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00"/>
      <c r="B1673" s="101"/>
      <c r="C1673" s="7"/>
      <c r="D1673" s="81"/>
      <c r="E1673" s="79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00"/>
      <c r="B1674" s="101"/>
      <c r="C1674" s="7"/>
      <c r="D1674" s="81"/>
      <c r="E1674" s="79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00"/>
      <c r="B1675" s="101"/>
      <c r="C1675" s="7"/>
      <c r="D1675" s="81"/>
      <c r="E1675" s="79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00"/>
      <c r="B1676" s="101"/>
      <c r="C1676" s="7"/>
      <c r="D1676" s="81"/>
      <c r="E1676" s="79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00"/>
      <c r="B1677" s="101"/>
      <c r="C1677" s="7"/>
      <c r="D1677" s="81"/>
      <c r="E1677" s="79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00"/>
      <c r="B1678" s="101"/>
      <c r="C1678" s="7"/>
      <c r="D1678" s="81"/>
      <c r="E1678" s="79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00"/>
      <c r="B1679" s="101"/>
      <c r="C1679" s="7"/>
      <c r="D1679" s="81"/>
      <c r="E1679" s="79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00"/>
      <c r="B1680" s="101"/>
      <c r="C1680" s="7"/>
      <c r="D1680" s="81"/>
      <c r="E1680" s="79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00"/>
      <c r="B1681" s="101"/>
      <c r="C1681" s="7"/>
      <c r="D1681" s="81"/>
      <c r="E1681" s="79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00"/>
      <c r="B1682" s="101"/>
      <c r="C1682" s="7"/>
      <c r="D1682" s="81"/>
      <c r="E1682" s="79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00"/>
      <c r="B1683" s="101"/>
      <c r="C1683" s="7"/>
      <c r="D1683" s="81"/>
      <c r="E1683" s="79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00"/>
      <c r="B1684" s="101"/>
      <c r="C1684" s="7"/>
      <c r="D1684" s="81"/>
      <c r="E1684" s="79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00"/>
      <c r="B1685" s="101"/>
      <c r="C1685" s="7"/>
      <c r="D1685" s="81"/>
      <c r="E1685" s="79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00"/>
      <c r="B1686" s="101"/>
      <c r="C1686" s="7"/>
      <c r="D1686" s="81"/>
      <c r="E1686" s="79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00"/>
      <c r="B1687" s="101"/>
      <c r="C1687" s="7"/>
      <c r="D1687" s="81"/>
      <c r="E1687" s="79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00"/>
      <c r="B1688" s="101"/>
      <c r="C1688" s="7"/>
      <c r="D1688" s="81"/>
      <c r="E1688" s="79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00"/>
      <c r="B1689" s="101"/>
      <c r="C1689" s="7"/>
      <c r="D1689" s="81"/>
      <c r="E1689" s="79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00"/>
      <c r="B1690" s="101"/>
      <c r="C1690" s="7"/>
      <c r="D1690" s="81"/>
      <c r="E1690" s="79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00"/>
      <c r="B1691" s="101"/>
      <c r="C1691" s="7"/>
      <c r="D1691" s="81"/>
      <c r="E1691" s="79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00"/>
      <c r="B1692" s="101"/>
      <c r="C1692" s="7"/>
      <c r="D1692" s="81"/>
      <c r="E1692" s="79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00"/>
      <c r="B1693" s="101"/>
      <c r="C1693" s="7"/>
      <c r="D1693" s="81"/>
      <c r="E1693" s="79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00"/>
      <c r="B1694" s="101"/>
      <c r="C1694" s="7"/>
      <c r="D1694" s="81"/>
      <c r="E1694" s="79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00"/>
      <c r="B1695" s="101"/>
      <c r="C1695" s="7"/>
      <c r="D1695" s="81"/>
      <c r="E1695" s="79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00"/>
      <c r="B1696" s="101"/>
      <c r="C1696" s="7"/>
      <c r="D1696" s="81"/>
      <c r="E1696" s="79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00"/>
      <c r="B1697" s="101"/>
      <c r="C1697" s="7"/>
      <c r="D1697" s="81"/>
      <c r="E1697" s="79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00"/>
      <c r="B1698" s="101"/>
      <c r="C1698" s="7"/>
      <c r="D1698" s="81"/>
      <c r="E1698" s="79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00"/>
      <c r="B1699" s="101"/>
      <c r="C1699" s="7"/>
      <c r="D1699" s="81"/>
      <c r="E1699" s="79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00"/>
      <c r="B1700" s="101"/>
      <c r="C1700" s="7"/>
      <c r="D1700" s="81"/>
      <c r="E1700" s="79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00"/>
      <c r="B1701" s="101"/>
      <c r="C1701" s="7"/>
      <c r="D1701" s="81"/>
      <c r="E1701" s="79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00"/>
      <c r="B1702" s="101"/>
      <c r="C1702" s="7"/>
      <c r="D1702" s="81"/>
      <c r="E1702" s="79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00"/>
      <c r="B1703" s="101"/>
      <c r="C1703" s="7"/>
      <c r="D1703" s="81"/>
      <c r="E1703" s="79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00"/>
      <c r="B1704" s="101"/>
      <c r="C1704" s="7"/>
      <c r="D1704" s="81"/>
      <c r="E1704" s="79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00"/>
      <c r="B1705" s="101"/>
      <c r="C1705" s="7"/>
      <c r="D1705" s="81"/>
      <c r="E1705" s="79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00"/>
      <c r="B1706" s="101"/>
      <c r="C1706" s="7"/>
      <c r="D1706" s="81"/>
      <c r="E1706" s="79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00"/>
      <c r="B1707" s="101"/>
      <c r="C1707" s="7"/>
      <c r="D1707" s="81"/>
      <c r="E1707" s="79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00"/>
      <c r="B1708" s="101"/>
      <c r="C1708" s="7"/>
      <c r="D1708" s="81"/>
      <c r="E1708" s="79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00"/>
      <c r="B1709" s="101"/>
      <c r="C1709" s="7"/>
      <c r="D1709" s="81"/>
      <c r="E1709" s="79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00"/>
      <c r="B1710" s="101"/>
      <c r="C1710" s="7"/>
      <c r="D1710" s="81"/>
      <c r="E1710" s="79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00"/>
      <c r="B1711" s="101"/>
      <c r="C1711" s="7"/>
      <c r="D1711" s="81"/>
      <c r="E1711" s="79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00"/>
      <c r="B1712" s="101"/>
      <c r="C1712" s="7"/>
      <c r="D1712" s="81"/>
      <c r="E1712" s="79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00"/>
      <c r="B1713" s="101"/>
      <c r="C1713" s="7"/>
      <c r="D1713" s="81"/>
      <c r="E1713" s="79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00"/>
      <c r="B1714" s="101"/>
      <c r="C1714" s="7"/>
      <c r="D1714" s="81"/>
      <c r="E1714" s="79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00"/>
      <c r="B1715" s="101"/>
      <c r="C1715" s="7"/>
      <c r="D1715" s="81"/>
      <c r="E1715" s="79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00"/>
      <c r="B1716" s="101"/>
      <c r="C1716" s="7"/>
      <c r="D1716" s="81"/>
      <c r="E1716" s="79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00"/>
      <c r="B1717" s="101"/>
      <c r="C1717" s="7"/>
      <c r="D1717" s="81"/>
      <c r="E1717" s="79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00"/>
      <c r="B1718" s="101"/>
      <c r="C1718" s="7"/>
      <c r="D1718" s="81"/>
      <c r="E1718" s="79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00"/>
      <c r="B1719" s="101"/>
      <c r="C1719" s="7"/>
      <c r="D1719" s="81"/>
      <c r="E1719" s="79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00"/>
      <c r="B1720" s="101"/>
      <c r="C1720" s="7"/>
      <c r="D1720" s="81"/>
      <c r="E1720" s="79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00"/>
      <c r="B1721" s="101"/>
      <c r="C1721" s="7"/>
      <c r="D1721" s="81"/>
      <c r="E1721" s="79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00"/>
      <c r="B1722" s="101"/>
      <c r="C1722" s="7"/>
      <c r="D1722" s="81"/>
      <c r="E1722" s="79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00"/>
      <c r="B1723" s="101"/>
      <c r="C1723" s="7"/>
      <c r="D1723" s="81"/>
      <c r="E1723" s="79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00"/>
      <c r="B1724" s="101"/>
      <c r="C1724" s="7"/>
      <c r="D1724" s="81"/>
      <c r="E1724" s="79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00"/>
      <c r="B1725" s="101"/>
      <c r="C1725" s="7"/>
      <c r="D1725" s="81"/>
      <c r="E1725" s="79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00"/>
      <c r="B1726" s="101"/>
      <c r="C1726" s="7"/>
      <c r="D1726" s="81"/>
      <c r="E1726" s="79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00"/>
      <c r="B1727" s="101"/>
      <c r="C1727" s="7"/>
      <c r="D1727" s="81"/>
      <c r="E1727" s="79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00"/>
      <c r="B1728" s="101"/>
      <c r="C1728" s="7"/>
      <c r="D1728" s="81"/>
      <c r="E1728" s="79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00"/>
      <c r="B1729" s="101"/>
      <c r="C1729" s="7"/>
      <c r="D1729" s="81"/>
      <c r="E1729" s="79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00"/>
      <c r="B1730" s="101"/>
      <c r="C1730" s="7"/>
      <c r="D1730" s="81"/>
      <c r="E1730" s="79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00"/>
      <c r="B1731" s="101"/>
      <c r="C1731" s="7"/>
      <c r="D1731" s="81"/>
      <c r="E1731" s="79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00"/>
      <c r="B1732" s="101"/>
      <c r="C1732" s="7"/>
      <c r="D1732" s="81"/>
      <c r="E1732" s="79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00"/>
      <c r="B1733" s="101"/>
      <c r="C1733" s="7"/>
      <c r="D1733" s="81"/>
      <c r="E1733" s="79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00"/>
      <c r="B1734" s="101"/>
      <c r="C1734" s="7"/>
      <c r="D1734" s="81"/>
      <c r="E1734" s="79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00"/>
      <c r="B1735" s="101"/>
      <c r="C1735" s="7"/>
      <c r="D1735" s="81"/>
      <c r="E1735" s="79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00"/>
      <c r="B1736" s="101"/>
      <c r="C1736" s="7"/>
      <c r="D1736" s="81"/>
      <c r="E1736" s="79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00"/>
      <c r="B1737" s="101"/>
      <c r="C1737" s="7"/>
      <c r="D1737" s="81"/>
      <c r="E1737" s="79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00"/>
      <c r="B1738" s="101"/>
      <c r="C1738" s="7"/>
      <c r="D1738" s="81"/>
      <c r="E1738" s="79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00"/>
      <c r="B1739" s="101"/>
      <c r="C1739" s="7"/>
      <c r="D1739" s="81"/>
      <c r="E1739" s="79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00"/>
      <c r="B1740" s="101"/>
      <c r="C1740" s="7"/>
      <c r="D1740" s="81"/>
      <c r="E1740" s="79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00"/>
      <c r="B1741" s="101"/>
      <c r="C1741" s="7"/>
      <c r="D1741" s="81"/>
      <c r="E1741" s="79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00"/>
      <c r="B1742" s="101"/>
      <c r="C1742" s="7"/>
      <c r="D1742" s="81"/>
      <c r="E1742" s="79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00"/>
      <c r="B1743" s="101"/>
      <c r="C1743" s="7"/>
      <c r="D1743" s="81"/>
      <c r="E1743" s="79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00"/>
      <c r="B1744" s="101"/>
      <c r="C1744" s="7"/>
      <c r="D1744" s="81"/>
      <c r="E1744" s="79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00"/>
      <c r="B1745" s="101"/>
      <c r="C1745" s="7"/>
      <c r="D1745" s="81"/>
      <c r="E1745" s="79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00"/>
      <c r="B1746" s="101"/>
      <c r="C1746" s="7"/>
      <c r="D1746" s="81"/>
      <c r="E1746" s="79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00"/>
      <c r="B1747" s="101"/>
      <c r="C1747" s="7"/>
      <c r="D1747" s="81"/>
      <c r="E1747" s="79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00"/>
      <c r="B1748" s="101"/>
      <c r="C1748" s="7"/>
      <c r="D1748" s="81"/>
      <c r="E1748" s="79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00"/>
      <c r="B1749" s="101"/>
      <c r="C1749" s="7"/>
      <c r="D1749" s="81"/>
      <c r="E1749" s="79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00"/>
      <c r="B1750" s="101"/>
      <c r="C1750" s="7"/>
      <c r="D1750" s="81"/>
      <c r="E1750" s="79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00"/>
      <c r="B1751" s="101"/>
      <c r="C1751" s="7"/>
      <c r="D1751" s="81"/>
      <c r="E1751" s="79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00"/>
      <c r="B1752" s="101"/>
      <c r="C1752" s="7"/>
      <c r="D1752" s="81"/>
      <c r="E1752" s="79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00"/>
      <c r="B1753" s="101"/>
      <c r="C1753" s="7"/>
      <c r="D1753" s="81"/>
      <c r="E1753" s="79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00"/>
      <c r="B1754" s="101"/>
      <c r="C1754" s="7"/>
      <c r="D1754" s="81"/>
      <c r="E1754" s="79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00"/>
      <c r="B1755" s="101"/>
      <c r="C1755" s="7"/>
      <c r="D1755" s="81"/>
      <c r="E1755" s="79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00"/>
      <c r="B1756" s="101"/>
      <c r="C1756" s="7"/>
      <c r="D1756" s="81"/>
      <c r="E1756" s="79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00"/>
      <c r="B1757" s="101"/>
      <c r="C1757" s="7"/>
      <c r="D1757" s="81"/>
      <c r="E1757" s="79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00"/>
      <c r="B1758" s="101"/>
      <c r="C1758" s="7"/>
      <c r="D1758" s="81"/>
      <c r="E1758" s="79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00"/>
      <c r="B1759" s="101"/>
      <c r="C1759" s="7"/>
      <c r="D1759" s="81"/>
      <c r="E1759" s="79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00"/>
      <c r="B1760" s="101"/>
      <c r="C1760" s="7"/>
      <c r="D1760" s="81"/>
      <c r="E1760" s="79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00"/>
      <c r="B1761" s="101"/>
      <c r="C1761" s="7"/>
      <c r="D1761" s="81"/>
      <c r="E1761" s="79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00"/>
      <c r="B1762" s="101"/>
      <c r="C1762" s="7"/>
      <c r="D1762" s="81"/>
      <c r="E1762" s="79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00"/>
      <c r="B1763" s="101"/>
      <c r="C1763" s="7"/>
      <c r="D1763" s="81"/>
      <c r="E1763" s="79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00"/>
      <c r="B1764" s="101"/>
      <c r="C1764" s="7"/>
      <c r="D1764" s="81"/>
      <c r="E1764" s="79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00"/>
      <c r="B1765" s="101"/>
      <c r="C1765" s="7"/>
      <c r="D1765" s="81"/>
      <c r="E1765" s="79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00"/>
      <c r="B1766" s="101"/>
      <c r="C1766" s="7"/>
      <c r="D1766" s="81"/>
      <c r="E1766" s="79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00"/>
      <c r="B1767" s="101"/>
      <c r="C1767" s="7"/>
      <c r="D1767" s="81"/>
      <c r="E1767" s="79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00"/>
      <c r="B1768" s="101"/>
      <c r="C1768" s="7"/>
      <c r="D1768" s="81"/>
      <c r="E1768" s="79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00"/>
      <c r="B1769" s="101"/>
      <c r="C1769" s="7"/>
      <c r="D1769" s="81"/>
      <c r="E1769" s="79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00"/>
      <c r="B1770" s="101"/>
      <c r="C1770" s="7"/>
      <c r="D1770" s="81"/>
      <c r="E1770" s="79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00"/>
      <c r="B1771" s="101"/>
      <c r="C1771" s="7"/>
      <c r="D1771" s="81"/>
      <c r="E1771" s="79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00"/>
      <c r="B1772" s="101"/>
      <c r="C1772" s="7"/>
      <c r="D1772" s="81"/>
      <c r="E1772" s="79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00"/>
      <c r="B1773" s="101"/>
      <c r="C1773" s="7"/>
      <c r="D1773" s="81"/>
      <c r="E1773" s="79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00"/>
      <c r="B1774" s="101"/>
      <c r="C1774" s="7"/>
      <c r="D1774" s="81"/>
      <c r="E1774" s="79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00"/>
      <c r="B1775" s="101"/>
      <c r="C1775" s="7"/>
      <c r="D1775" s="81"/>
      <c r="E1775" s="79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00"/>
      <c r="B1776" s="101"/>
      <c r="C1776" s="7"/>
      <c r="D1776" s="81"/>
      <c r="E1776" s="79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00"/>
      <c r="B1777" s="101"/>
      <c r="C1777" s="7"/>
      <c r="D1777" s="81"/>
      <c r="E1777" s="79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00"/>
      <c r="B1778" s="101"/>
      <c r="C1778" s="7"/>
      <c r="D1778" s="81"/>
      <c r="E1778" s="79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00"/>
      <c r="B1779" s="101"/>
      <c r="C1779" s="7"/>
      <c r="D1779" s="81"/>
      <c r="E1779" s="79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00"/>
      <c r="B1780" s="101"/>
      <c r="C1780" s="7"/>
      <c r="D1780" s="81"/>
      <c r="E1780" s="79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00"/>
      <c r="B1781" s="101"/>
      <c r="C1781" s="7"/>
      <c r="D1781" s="81"/>
      <c r="E1781" s="79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00"/>
      <c r="B1782" s="101"/>
      <c r="C1782" s="7"/>
      <c r="D1782" s="81"/>
      <c r="E1782" s="79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00"/>
      <c r="B1783" s="101"/>
      <c r="C1783" s="7"/>
      <c r="D1783" s="81"/>
      <c r="E1783" s="79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00"/>
      <c r="B1784" s="101"/>
      <c r="C1784" s="7"/>
      <c r="D1784" s="81"/>
      <c r="E1784" s="79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00"/>
      <c r="B1785" s="101"/>
      <c r="C1785" s="7"/>
      <c r="D1785" s="81"/>
      <c r="E1785" s="79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00"/>
      <c r="B1786" s="101"/>
      <c r="C1786" s="7"/>
      <c r="D1786" s="81"/>
      <c r="E1786" s="79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00"/>
      <c r="B1787" s="101"/>
      <c r="C1787" s="7"/>
      <c r="D1787" s="81"/>
      <c r="E1787" s="79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00"/>
      <c r="B1788" s="101"/>
      <c r="C1788" s="7"/>
      <c r="D1788" s="81"/>
      <c r="E1788" s="79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00"/>
      <c r="B1789" s="101"/>
      <c r="C1789" s="7"/>
      <c r="D1789" s="81"/>
      <c r="E1789" s="79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00"/>
      <c r="B1790" s="101"/>
      <c r="C1790" s="7"/>
      <c r="D1790" s="81"/>
      <c r="E1790" s="79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00"/>
      <c r="B1791" s="101"/>
      <c r="C1791" s="7"/>
      <c r="D1791" s="81"/>
      <c r="E1791" s="79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00"/>
      <c r="B1792" s="101"/>
      <c r="C1792" s="7"/>
      <c r="D1792" s="81"/>
      <c r="E1792" s="79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00"/>
      <c r="B1793" s="101"/>
      <c r="C1793" s="7"/>
      <c r="D1793" s="81"/>
      <c r="E1793" s="79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00"/>
      <c r="B1794" s="101"/>
      <c r="C1794" s="7"/>
      <c r="D1794" s="81"/>
      <c r="E1794" s="79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00"/>
      <c r="B1795" s="101"/>
      <c r="C1795" s="7"/>
      <c r="D1795" s="81"/>
      <c r="E1795" s="79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00"/>
      <c r="B1796" s="101"/>
      <c r="C1796" s="7"/>
      <c r="D1796" s="81"/>
      <c r="E1796" s="79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00"/>
      <c r="B1797" s="101"/>
      <c r="C1797" s="7"/>
      <c r="D1797" s="81"/>
      <c r="E1797" s="79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00"/>
      <c r="B1798" s="101"/>
      <c r="C1798" s="7"/>
      <c r="D1798" s="81"/>
      <c r="E1798" s="79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00"/>
      <c r="B1799" s="15"/>
      <c r="C1799" s="7"/>
      <c r="D1799" s="81"/>
      <c r="E1799" s="99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00"/>
      <c r="B1800" s="15"/>
      <c r="C1800" s="7"/>
      <c r="D1800" s="81"/>
      <c r="E1800" s="99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00"/>
      <c r="B1801" s="15"/>
      <c r="C1801" s="7"/>
      <c r="D1801" s="81"/>
      <c r="E1801" s="99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00"/>
      <c r="B1802" s="15"/>
      <c r="C1802" s="7"/>
      <c r="D1802" s="81"/>
      <c r="E1802" s="99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00"/>
      <c r="B1803" s="15"/>
      <c r="C1803" s="7"/>
      <c r="D1803" s="81"/>
      <c r="E1803" s="99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00"/>
      <c r="B1804" s="15"/>
      <c r="C1804" s="7"/>
      <c r="D1804" s="81"/>
      <c r="E1804" s="99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00"/>
      <c r="B1805" s="15"/>
      <c r="C1805" s="7"/>
      <c r="D1805" s="81"/>
      <c r="E1805" s="99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00"/>
      <c r="B1806" s="15"/>
      <c r="C1806" s="7"/>
      <c r="D1806" s="81"/>
      <c r="E1806" s="99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00"/>
      <c r="B1807" s="15"/>
      <c r="C1807" s="7"/>
      <c r="D1807" s="81"/>
      <c r="E1807" s="99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00"/>
      <c r="B1808" s="15"/>
      <c r="C1808" s="7"/>
      <c r="D1808" s="81"/>
      <c r="E1808" s="99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00"/>
      <c r="B1809" s="15"/>
      <c r="C1809" s="7"/>
      <c r="D1809" s="81"/>
      <c r="E1809" s="99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00"/>
      <c r="B1810" s="15"/>
      <c r="C1810" s="7"/>
      <c r="D1810" s="81"/>
      <c r="E1810" s="99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00"/>
      <c r="B1811" s="15"/>
      <c r="C1811" s="7"/>
      <c r="D1811" s="81"/>
      <c r="E1811" s="99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00"/>
      <c r="B1812" s="15"/>
      <c r="C1812" s="7"/>
      <c r="D1812" s="81"/>
      <c r="E1812" s="99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00"/>
      <c r="B1813" s="15"/>
      <c r="C1813" s="7"/>
      <c r="D1813" s="81"/>
      <c r="E1813" s="99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00"/>
      <c r="B1814" s="15"/>
      <c r="C1814" s="7"/>
      <c r="D1814" s="81"/>
      <c r="E1814" s="99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00"/>
      <c r="B1815" s="15"/>
      <c r="C1815" s="7"/>
      <c r="D1815" s="81"/>
      <c r="E1815" s="99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00"/>
      <c r="B1816" s="15"/>
      <c r="C1816" s="7"/>
      <c r="D1816" s="81"/>
      <c r="E1816" s="99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00"/>
      <c r="B1817" s="15"/>
      <c r="C1817" s="7"/>
      <c r="D1817" s="81"/>
      <c r="E1817" s="99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00"/>
      <c r="B1818" s="15"/>
      <c r="C1818" s="7"/>
      <c r="D1818" s="81"/>
      <c r="E1818" s="99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00"/>
      <c r="B1819" s="15"/>
      <c r="C1819" s="7"/>
      <c r="D1819" s="81"/>
      <c r="E1819" s="99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00"/>
      <c r="B1820" s="15"/>
      <c r="C1820" s="7"/>
      <c r="D1820" s="81"/>
      <c r="E1820" s="99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00"/>
      <c r="B1821" s="15"/>
      <c r="C1821" s="7"/>
      <c r="D1821" s="81"/>
      <c r="E1821" s="99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00"/>
      <c r="B1822" s="15"/>
      <c r="C1822" s="7"/>
      <c r="D1822" s="81"/>
      <c r="E1822" s="99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00"/>
      <c r="B1823" s="15"/>
      <c r="C1823" s="7"/>
      <c r="D1823" s="81"/>
      <c r="E1823" s="99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00"/>
      <c r="B1824" s="15"/>
      <c r="C1824" s="7"/>
      <c r="D1824" s="81"/>
      <c r="E1824" s="99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00"/>
      <c r="B1825" s="15"/>
      <c r="C1825" s="7"/>
      <c r="D1825" s="81"/>
      <c r="E1825" s="99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00"/>
      <c r="B1826" s="15"/>
      <c r="C1826" s="7"/>
      <c r="D1826" s="81"/>
      <c r="E1826" s="99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00"/>
      <c r="B1827" s="15"/>
      <c r="C1827" s="7"/>
      <c r="D1827" s="81"/>
      <c r="E1827" s="99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00"/>
      <c r="B1828" s="15"/>
      <c r="C1828" s="7"/>
      <c r="D1828" s="81"/>
      <c r="E1828" s="99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00"/>
      <c r="B1829" s="15"/>
      <c r="C1829" s="7"/>
      <c r="D1829" s="81"/>
      <c r="E1829" s="99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00"/>
      <c r="B1830" s="15"/>
      <c r="C1830" s="7"/>
      <c r="D1830" s="81"/>
      <c r="E1830" s="99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00"/>
      <c r="B1831" s="77"/>
      <c r="C1831" s="78"/>
      <c r="D1831" s="81"/>
      <c r="E1831" s="99"/>
      <c r="F1831" s="80"/>
      <c r="G1831" s="80"/>
      <c r="H1831" s="80"/>
      <c r="I1831" s="80"/>
      <c r="J1831" s="79"/>
      <c r="K1831" s="81"/>
      <c r="L1831" s="82"/>
      <c r="M1831" s="83"/>
      <c r="N1831" s="84"/>
      <c r="O1831" s="84"/>
      <c r="P1831" s="83"/>
      <c r="Q1831" s="80"/>
      <c r="R1831" s="85"/>
      <c r="S1831" s="14"/>
      <c r="T1831" s="86"/>
      <c r="U1831" s="81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00"/>
      <c r="B1832" s="15"/>
      <c r="C1832" s="7"/>
      <c r="D1832" s="81"/>
      <c r="E1832" s="99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00"/>
      <c r="B1833" s="15"/>
      <c r="C1833" s="7"/>
      <c r="D1833" s="81"/>
      <c r="E1833" s="99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00"/>
      <c r="B1834" s="15"/>
      <c r="C1834" s="7"/>
      <c r="D1834" s="81"/>
      <c r="E1834" s="99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00"/>
      <c r="B1835" s="15"/>
      <c r="C1835" s="7"/>
      <c r="D1835" s="81"/>
      <c r="E1835" s="99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00"/>
      <c r="B1836" s="15"/>
      <c r="C1836" s="7"/>
      <c r="D1836" s="81"/>
      <c r="E1836" s="99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00"/>
      <c r="B1837" s="15"/>
      <c r="C1837" s="7"/>
      <c r="D1837" s="81"/>
      <c r="E1837" s="99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00"/>
      <c r="B1838" s="66"/>
      <c r="C1838" s="67"/>
      <c r="D1838" s="81"/>
      <c r="E1838" s="99"/>
      <c r="F1838" s="69"/>
      <c r="G1838" s="69"/>
      <c r="H1838" s="69"/>
      <c r="I1838" s="69"/>
      <c r="J1838" s="68"/>
      <c r="K1838" s="70"/>
      <c r="L1838" s="71"/>
      <c r="M1838" s="72"/>
      <c r="N1838" s="73"/>
      <c r="O1838" s="73"/>
      <c r="P1838" s="72"/>
      <c r="Q1838" s="69"/>
      <c r="R1838" s="74"/>
      <c r="S1838" s="14"/>
      <c r="T1838" s="75"/>
      <c r="U1838" s="70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00"/>
      <c r="B1839" s="77"/>
      <c r="C1839" s="78"/>
      <c r="D1839" s="81"/>
      <c r="E1839" s="99"/>
      <c r="F1839" s="80"/>
      <c r="G1839" s="80"/>
      <c r="H1839" s="80"/>
      <c r="I1839" s="80"/>
      <c r="J1839" s="79"/>
      <c r="K1839" s="81"/>
      <c r="L1839" s="82"/>
      <c r="M1839" s="83"/>
      <c r="N1839" s="84"/>
      <c r="O1839" s="84"/>
      <c r="P1839" s="83"/>
      <c r="Q1839" s="80"/>
      <c r="R1839" s="85"/>
      <c r="S1839" s="14"/>
      <c r="T1839" s="86"/>
      <c r="U1839" s="81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00"/>
      <c r="B1840" s="77"/>
      <c r="C1840" s="78"/>
      <c r="D1840" s="81"/>
      <c r="E1840" s="99"/>
      <c r="F1840" s="80"/>
      <c r="G1840" s="80"/>
      <c r="H1840" s="80"/>
      <c r="I1840" s="80"/>
      <c r="J1840" s="79"/>
      <c r="K1840" s="81"/>
      <c r="L1840" s="82"/>
      <c r="M1840" s="83"/>
      <c r="N1840" s="84"/>
      <c r="O1840" s="84"/>
      <c r="P1840" s="83"/>
      <c r="Q1840" s="80"/>
      <c r="R1840" s="85"/>
      <c r="S1840" s="14"/>
      <c r="T1840" s="86"/>
      <c r="U1840" s="81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00"/>
      <c r="B1841" s="77"/>
      <c r="C1841" s="78"/>
      <c r="D1841" s="81"/>
      <c r="E1841" s="99"/>
      <c r="F1841" s="80"/>
      <c r="G1841" s="80"/>
      <c r="H1841" s="80"/>
      <c r="I1841" s="80"/>
      <c r="J1841" s="79"/>
      <c r="K1841" s="81"/>
      <c r="L1841" s="82"/>
      <c r="M1841" s="83"/>
      <c r="N1841" s="84"/>
      <c r="O1841" s="84"/>
      <c r="P1841" s="83"/>
      <c r="Q1841" s="80"/>
      <c r="R1841" s="85"/>
      <c r="S1841" s="14"/>
      <c r="T1841" s="86"/>
      <c r="U1841" s="81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00"/>
      <c r="B1842" s="77"/>
      <c r="C1842" s="78"/>
      <c r="D1842" s="81"/>
      <c r="E1842" s="99"/>
      <c r="F1842" s="80"/>
      <c r="G1842" s="80"/>
      <c r="H1842" s="80"/>
      <c r="I1842" s="80"/>
      <c r="J1842" s="79"/>
      <c r="K1842" s="81"/>
      <c r="L1842" s="82"/>
      <c r="M1842" s="83"/>
      <c r="N1842" s="84"/>
      <c r="O1842" s="84"/>
      <c r="P1842" s="83"/>
      <c r="Q1842" s="80"/>
      <c r="R1842" s="85"/>
      <c r="S1842" s="14"/>
      <c r="T1842" s="86"/>
      <c r="U1842" s="81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00"/>
      <c r="B1843" s="77"/>
      <c r="C1843" s="78"/>
      <c r="D1843" s="81"/>
      <c r="E1843" s="99"/>
      <c r="F1843" s="80"/>
      <c r="G1843" s="80"/>
      <c r="H1843" s="80"/>
      <c r="I1843" s="80"/>
      <c r="J1843" s="79"/>
      <c r="K1843" s="81"/>
      <c r="L1843" s="82"/>
      <c r="M1843" s="83"/>
      <c r="N1843" s="84"/>
      <c r="O1843" s="84"/>
      <c r="P1843" s="83"/>
      <c r="Q1843" s="80"/>
      <c r="R1843" s="85"/>
      <c r="S1843" s="14"/>
      <c r="T1843" s="86"/>
      <c r="U1843" s="81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00"/>
      <c r="B1844" s="77"/>
      <c r="C1844" s="78"/>
      <c r="D1844" s="81"/>
      <c r="E1844" s="99"/>
      <c r="F1844" s="80"/>
      <c r="G1844" s="80"/>
      <c r="H1844" s="80"/>
      <c r="I1844" s="80"/>
      <c r="J1844" s="79"/>
      <c r="K1844" s="81"/>
      <c r="L1844" s="82"/>
      <c r="M1844" s="83"/>
      <c r="N1844" s="84"/>
      <c r="O1844" s="84"/>
      <c r="P1844" s="83"/>
      <c r="Q1844" s="80"/>
      <c r="R1844" s="85"/>
      <c r="S1844" s="14"/>
      <c r="T1844" s="86"/>
      <c r="U1844" s="81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00"/>
      <c r="B1845" s="77"/>
      <c r="C1845" s="78"/>
      <c r="D1845" s="81"/>
      <c r="E1845" s="99"/>
      <c r="F1845" s="80"/>
      <c r="G1845" s="80"/>
      <c r="H1845" s="80"/>
      <c r="I1845" s="80"/>
      <c r="J1845" s="79"/>
      <c r="K1845" s="81"/>
      <c r="L1845" s="82"/>
      <c r="M1845" s="83"/>
      <c r="N1845" s="84"/>
      <c r="O1845" s="84"/>
      <c r="P1845" s="83"/>
      <c r="Q1845" s="80"/>
      <c r="R1845" s="85"/>
      <c r="S1845" s="14"/>
      <c r="T1845" s="86"/>
      <c r="U1845" s="81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00"/>
      <c r="B1846" s="77"/>
      <c r="C1846" s="78"/>
      <c r="D1846" s="81"/>
      <c r="E1846" s="99"/>
      <c r="F1846" s="80"/>
      <c r="G1846" s="80"/>
      <c r="H1846" s="80"/>
      <c r="I1846" s="80"/>
      <c r="J1846" s="79"/>
      <c r="K1846" s="81"/>
      <c r="L1846" s="82"/>
      <c r="M1846" s="83"/>
      <c r="N1846" s="84"/>
      <c r="O1846" s="84"/>
      <c r="P1846" s="83"/>
      <c r="Q1846" s="80"/>
      <c r="R1846" s="85"/>
      <c r="S1846" s="14"/>
      <c r="T1846" s="86"/>
      <c r="U1846" s="81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00"/>
      <c r="B1847" s="77"/>
      <c r="C1847" s="78"/>
      <c r="D1847" s="81"/>
      <c r="E1847" s="99"/>
      <c r="F1847" s="80"/>
      <c r="G1847" s="80"/>
      <c r="H1847" s="80"/>
      <c r="I1847" s="80"/>
      <c r="J1847" s="79"/>
      <c r="K1847" s="81"/>
      <c r="L1847" s="82"/>
      <c r="M1847" s="83"/>
      <c r="N1847" s="84"/>
      <c r="O1847" s="84"/>
      <c r="P1847" s="83"/>
      <c r="Q1847" s="80"/>
      <c r="R1847" s="85"/>
      <c r="S1847" s="14"/>
      <c r="T1847" s="86"/>
      <c r="U1847" s="81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00"/>
      <c r="B1848" s="77"/>
      <c r="C1848" s="78"/>
      <c r="D1848" s="81"/>
      <c r="E1848" s="99"/>
      <c r="F1848" s="80"/>
      <c r="G1848" s="80"/>
      <c r="H1848" s="80"/>
      <c r="I1848" s="80"/>
      <c r="J1848" s="79"/>
      <c r="K1848" s="81"/>
      <c r="L1848" s="82"/>
      <c r="M1848" s="83"/>
      <c r="N1848" s="84"/>
      <c r="O1848" s="84"/>
      <c r="P1848" s="83"/>
      <c r="Q1848" s="80"/>
      <c r="R1848" s="85"/>
      <c r="S1848" s="14"/>
      <c r="T1848" s="86"/>
      <c r="U1848" s="81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00"/>
      <c r="B1849" s="77"/>
      <c r="C1849" s="78"/>
      <c r="D1849" s="81"/>
      <c r="E1849" s="99"/>
      <c r="F1849" s="80"/>
      <c r="G1849" s="80"/>
      <c r="H1849" s="80"/>
      <c r="I1849" s="80"/>
      <c r="J1849" s="79"/>
      <c r="K1849" s="81"/>
      <c r="L1849" s="82"/>
      <c r="M1849" s="83"/>
      <c r="N1849" s="84"/>
      <c r="O1849" s="84"/>
      <c r="P1849" s="83"/>
      <c r="Q1849" s="80"/>
      <c r="R1849" s="85"/>
      <c r="S1849" s="14"/>
      <c r="T1849" s="86"/>
      <c r="U1849" s="81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00"/>
      <c r="B1850" s="77"/>
      <c r="C1850" s="78"/>
      <c r="D1850" s="81"/>
      <c r="E1850" s="99"/>
      <c r="F1850" s="80"/>
      <c r="G1850" s="80"/>
      <c r="H1850" s="80"/>
      <c r="I1850" s="80"/>
      <c r="J1850" s="79"/>
      <c r="K1850" s="81"/>
      <c r="L1850" s="82"/>
      <c r="M1850" s="83"/>
      <c r="N1850" s="84"/>
      <c r="O1850" s="84"/>
      <c r="P1850" s="83"/>
      <c r="Q1850" s="80"/>
      <c r="R1850" s="85"/>
      <c r="S1850" s="14"/>
      <c r="T1850" s="86"/>
      <c r="U1850" s="81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00"/>
      <c r="B1851" s="77"/>
      <c r="C1851" s="78"/>
      <c r="D1851" s="81"/>
      <c r="E1851" s="99"/>
      <c r="F1851" s="80"/>
      <c r="G1851" s="80"/>
      <c r="H1851" s="80"/>
      <c r="I1851" s="80"/>
      <c r="J1851" s="79"/>
      <c r="K1851" s="81"/>
      <c r="L1851" s="82"/>
      <c r="M1851" s="83"/>
      <c r="N1851" s="84"/>
      <c r="O1851" s="84"/>
      <c r="P1851" s="83"/>
      <c r="Q1851" s="80"/>
      <c r="R1851" s="85"/>
      <c r="S1851" s="14"/>
      <c r="T1851" s="86"/>
      <c r="U1851" s="81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00"/>
      <c r="B1852" s="77"/>
      <c r="C1852" s="78"/>
      <c r="D1852" s="81"/>
      <c r="E1852" s="99"/>
      <c r="F1852" s="80"/>
      <c r="G1852" s="80"/>
      <c r="H1852" s="80"/>
      <c r="I1852" s="80"/>
      <c r="J1852" s="79"/>
      <c r="K1852" s="81"/>
      <c r="L1852" s="82"/>
      <c r="M1852" s="83"/>
      <c r="N1852" s="84"/>
      <c r="O1852" s="84"/>
      <c r="P1852" s="83"/>
      <c r="Q1852" s="80"/>
      <c r="R1852" s="85"/>
      <c r="S1852" s="14"/>
      <c r="T1852" s="86"/>
      <c r="U1852" s="81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00"/>
      <c r="B1853" s="77"/>
      <c r="C1853" s="78"/>
      <c r="D1853" s="81"/>
      <c r="E1853" s="99"/>
      <c r="F1853" s="80"/>
      <c r="G1853" s="80"/>
      <c r="H1853" s="80"/>
      <c r="I1853" s="80"/>
      <c r="J1853" s="79"/>
      <c r="K1853" s="81"/>
      <c r="L1853" s="82"/>
      <c r="M1853" s="83"/>
      <c r="N1853" s="84"/>
      <c r="O1853" s="84"/>
      <c r="P1853" s="83"/>
      <c r="Q1853" s="80"/>
      <c r="R1853" s="85"/>
      <c r="S1853" s="14"/>
      <c r="T1853" s="86"/>
      <c r="U1853" s="81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00"/>
      <c r="B1854" s="77"/>
      <c r="C1854" s="78"/>
      <c r="D1854" s="81"/>
      <c r="E1854" s="99"/>
      <c r="F1854" s="80"/>
      <c r="G1854" s="80"/>
      <c r="H1854" s="80"/>
      <c r="I1854" s="80"/>
      <c r="J1854" s="79"/>
      <c r="K1854" s="81"/>
      <c r="L1854" s="82"/>
      <c r="M1854" s="83"/>
      <c r="N1854" s="84"/>
      <c r="O1854" s="84"/>
      <c r="P1854" s="83"/>
      <c r="Q1854" s="80"/>
      <c r="R1854" s="85"/>
      <c r="S1854" s="14"/>
      <c r="T1854" s="86"/>
      <c r="U1854" s="81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00"/>
      <c r="B1855" s="77"/>
      <c r="C1855" s="78"/>
      <c r="D1855" s="81"/>
      <c r="E1855" s="99"/>
      <c r="F1855" s="80"/>
      <c r="G1855" s="80"/>
      <c r="H1855" s="80"/>
      <c r="I1855" s="80"/>
      <c r="J1855" s="79"/>
      <c r="K1855" s="81"/>
      <c r="L1855" s="82"/>
      <c r="M1855" s="83"/>
      <c r="N1855" s="84"/>
      <c r="O1855" s="84"/>
      <c r="P1855" s="83"/>
      <c r="Q1855" s="80"/>
      <c r="R1855" s="85"/>
      <c r="S1855" s="14"/>
      <c r="T1855" s="86"/>
      <c r="U1855" s="81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00"/>
      <c r="B1856" s="77"/>
      <c r="C1856" s="78"/>
      <c r="D1856" s="81"/>
      <c r="E1856" s="99"/>
      <c r="F1856" s="80"/>
      <c r="G1856" s="80"/>
      <c r="H1856" s="80"/>
      <c r="I1856" s="80"/>
      <c r="J1856" s="79"/>
      <c r="K1856" s="81"/>
      <c r="L1856" s="82"/>
      <c r="M1856" s="83"/>
      <c r="N1856" s="84"/>
      <c r="O1856" s="84"/>
      <c r="P1856" s="83"/>
      <c r="Q1856" s="80"/>
      <c r="R1856" s="85"/>
      <c r="S1856" s="14"/>
      <c r="T1856" s="86"/>
      <c r="U1856" s="81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00"/>
      <c r="B1857" s="77"/>
      <c r="C1857" s="78"/>
      <c r="D1857" s="81"/>
      <c r="E1857" s="99"/>
      <c r="F1857" s="80"/>
      <c r="G1857" s="80"/>
      <c r="H1857" s="80"/>
      <c r="I1857" s="80"/>
      <c r="J1857" s="79"/>
      <c r="K1857" s="81"/>
      <c r="L1857" s="82"/>
      <c r="M1857" s="83"/>
      <c r="N1857" s="84"/>
      <c r="O1857" s="84"/>
      <c r="P1857" s="83"/>
      <c r="Q1857" s="80"/>
      <c r="R1857" s="85"/>
      <c r="S1857" s="14"/>
      <c r="T1857" s="86"/>
      <c r="U1857" s="81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00"/>
      <c r="B1858" s="77"/>
      <c r="C1858" s="78"/>
      <c r="D1858" s="81"/>
      <c r="E1858" s="99"/>
      <c r="F1858" s="80"/>
      <c r="G1858" s="80"/>
      <c r="H1858" s="80"/>
      <c r="I1858" s="80"/>
      <c r="J1858" s="79"/>
      <c r="K1858" s="81"/>
      <c r="L1858" s="82"/>
      <c r="M1858" s="83"/>
      <c r="N1858" s="84"/>
      <c r="O1858" s="84"/>
      <c r="P1858" s="83"/>
      <c r="Q1858" s="80"/>
      <c r="R1858" s="85"/>
      <c r="S1858" s="14"/>
      <c r="T1858" s="86"/>
      <c r="U1858" s="81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00"/>
      <c r="B1859" s="77"/>
      <c r="C1859" s="78"/>
      <c r="D1859" s="81"/>
      <c r="E1859" s="99"/>
      <c r="F1859" s="80"/>
      <c r="G1859" s="80"/>
      <c r="H1859" s="80"/>
      <c r="I1859" s="80"/>
      <c r="J1859" s="79"/>
      <c r="K1859" s="81"/>
      <c r="L1859" s="82"/>
      <c r="M1859" s="83"/>
      <c r="N1859" s="84"/>
      <c r="O1859" s="84"/>
      <c r="P1859" s="83"/>
      <c r="Q1859" s="80"/>
      <c r="R1859" s="85"/>
      <c r="S1859" s="14"/>
      <c r="T1859" s="86"/>
      <c r="U1859" s="81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00"/>
      <c r="B1860" s="77"/>
      <c r="C1860" s="78"/>
      <c r="D1860" s="81"/>
      <c r="E1860" s="99"/>
      <c r="F1860" s="80"/>
      <c r="G1860" s="80"/>
      <c r="H1860" s="80"/>
      <c r="I1860" s="80"/>
      <c r="J1860" s="79"/>
      <c r="K1860" s="81"/>
      <c r="L1860" s="82"/>
      <c r="M1860" s="83"/>
      <c r="N1860" s="84"/>
      <c r="O1860" s="84"/>
      <c r="P1860" s="83"/>
      <c r="Q1860" s="80"/>
      <c r="R1860" s="85"/>
      <c r="S1860" s="14"/>
      <c r="T1860" s="86"/>
      <c r="U1860" s="81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00"/>
      <c r="B1861" s="77"/>
      <c r="C1861" s="78"/>
      <c r="D1861" s="81"/>
      <c r="E1861" s="99"/>
      <c r="F1861" s="80"/>
      <c r="G1861" s="80"/>
      <c r="H1861" s="80"/>
      <c r="I1861" s="80"/>
      <c r="J1861" s="79"/>
      <c r="K1861" s="81"/>
      <c r="L1861" s="82"/>
      <c r="M1861" s="83"/>
      <c r="N1861" s="84"/>
      <c r="O1861" s="84"/>
      <c r="P1861" s="83"/>
      <c r="Q1861" s="80"/>
      <c r="R1861" s="85"/>
      <c r="S1861" s="14"/>
      <c r="T1861" s="86"/>
      <c r="U1861" s="81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00"/>
      <c r="B1862" s="77"/>
      <c r="C1862" s="78"/>
      <c r="D1862" s="81"/>
      <c r="E1862" s="99"/>
      <c r="F1862" s="80"/>
      <c r="G1862" s="80"/>
      <c r="H1862" s="80"/>
      <c r="I1862" s="80"/>
      <c r="J1862" s="79"/>
      <c r="K1862" s="81"/>
      <c r="L1862" s="82"/>
      <c r="M1862" s="83"/>
      <c r="N1862" s="84"/>
      <c r="O1862" s="84"/>
      <c r="P1862" s="83"/>
      <c r="Q1862" s="80"/>
      <c r="R1862" s="85"/>
      <c r="S1862" s="14"/>
      <c r="T1862" s="86"/>
      <c r="U1862" s="81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00"/>
      <c r="B1863" s="77"/>
      <c r="C1863" s="78"/>
      <c r="D1863" s="81"/>
      <c r="E1863" s="99"/>
      <c r="F1863" s="80"/>
      <c r="G1863" s="80"/>
      <c r="H1863" s="80"/>
      <c r="I1863" s="80"/>
      <c r="J1863" s="79"/>
      <c r="K1863" s="81"/>
      <c r="L1863" s="82"/>
      <c r="M1863" s="83"/>
      <c r="N1863" s="84"/>
      <c r="O1863" s="84"/>
      <c r="P1863" s="83"/>
      <c r="Q1863" s="80"/>
      <c r="R1863" s="85"/>
      <c r="S1863" s="14"/>
      <c r="T1863" s="86"/>
      <c r="U1863" s="81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00"/>
      <c r="B1864" s="77"/>
      <c r="C1864" s="78"/>
      <c r="D1864" s="81"/>
      <c r="E1864" s="99"/>
      <c r="F1864" s="80"/>
      <c r="G1864" s="80"/>
      <c r="H1864" s="80"/>
      <c r="I1864" s="80"/>
      <c r="J1864" s="79"/>
      <c r="K1864" s="81"/>
      <c r="L1864" s="82"/>
      <c r="M1864" s="83"/>
      <c r="N1864" s="84"/>
      <c r="O1864" s="84"/>
      <c r="P1864" s="83"/>
      <c r="Q1864" s="80"/>
      <c r="R1864" s="85"/>
      <c r="S1864" s="14"/>
      <c r="T1864" s="86"/>
      <c r="U1864" s="81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00"/>
      <c r="B1865" s="77"/>
      <c r="C1865" s="78"/>
      <c r="D1865" s="81"/>
      <c r="E1865" s="99"/>
      <c r="F1865" s="80"/>
      <c r="G1865" s="80"/>
      <c r="H1865" s="80"/>
      <c r="I1865" s="80"/>
      <c r="J1865" s="79"/>
      <c r="K1865" s="81"/>
      <c r="L1865" s="82"/>
      <c r="M1865" s="83"/>
      <c r="N1865" s="84"/>
      <c r="O1865" s="84"/>
      <c r="P1865" s="83"/>
      <c r="Q1865" s="80"/>
      <c r="R1865" s="85"/>
      <c r="S1865" s="14"/>
      <c r="T1865" s="86"/>
      <c r="U1865" s="81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00"/>
      <c r="B1866" s="77"/>
      <c r="C1866" s="78"/>
      <c r="D1866" s="81"/>
      <c r="E1866" s="99"/>
      <c r="F1866" s="80"/>
      <c r="G1866" s="80"/>
      <c r="H1866" s="80"/>
      <c r="I1866" s="80"/>
      <c r="J1866" s="79"/>
      <c r="K1866" s="81"/>
      <c r="L1866" s="82"/>
      <c r="M1866" s="83"/>
      <c r="N1866" s="84"/>
      <c r="O1866" s="84"/>
      <c r="P1866" s="83"/>
      <c r="Q1866" s="80"/>
      <c r="R1866" s="85"/>
      <c r="S1866" s="14"/>
      <c r="T1866" s="86"/>
      <c r="U1866" s="81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00"/>
      <c r="B1867" s="77"/>
      <c r="C1867" s="78"/>
      <c r="D1867" s="81"/>
      <c r="E1867" s="99"/>
      <c r="F1867" s="80"/>
      <c r="G1867" s="80"/>
      <c r="H1867" s="80"/>
      <c r="I1867" s="80"/>
      <c r="J1867" s="79"/>
      <c r="K1867" s="81"/>
      <c r="L1867" s="82"/>
      <c r="M1867" s="83"/>
      <c r="N1867" s="84"/>
      <c r="O1867" s="84"/>
      <c r="P1867" s="83"/>
      <c r="Q1867" s="80"/>
      <c r="R1867" s="85"/>
      <c r="S1867" s="14"/>
      <c r="T1867" s="86"/>
      <c r="U1867" s="81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00"/>
      <c r="B1868" s="77"/>
      <c r="C1868" s="78"/>
      <c r="D1868" s="81"/>
      <c r="E1868" s="99"/>
      <c r="F1868" s="80"/>
      <c r="G1868" s="80"/>
      <c r="H1868" s="80"/>
      <c r="I1868" s="80"/>
      <c r="J1868" s="79"/>
      <c r="K1868" s="81"/>
      <c r="L1868" s="82"/>
      <c r="M1868" s="83"/>
      <c r="N1868" s="84"/>
      <c r="O1868" s="84"/>
      <c r="P1868" s="83"/>
      <c r="Q1868" s="80"/>
      <c r="R1868" s="85"/>
      <c r="S1868" s="14"/>
      <c r="T1868" s="86"/>
      <c r="U1868" s="81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00"/>
      <c r="B1869" s="77"/>
      <c r="C1869" s="78"/>
      <c r="D1869" s="81"/>
      <c r="E1869" s="99"/>
      <c r="F1869" s="80"/>
      <c r="G1869" s="80"/>
      <c r="H1869" s="80"/>
      <c r="I1869" s="80"/>
      <c r="J1869" s="79"/>
      <c r="K1869" s="81"/>
      <c r="L1869" s="82"/>
      <c r="M1869" s="83"/>
      <c r="N1869" s="84"/>
      <c r="O1869" s="84"/>
      <c r="P1869" s="83"/>
      <c r="Q1869" s="80"/>
      <c r="R1869" s="85"/>
      <c r="S1869" s="14"/>
      <c r="T1869" s="86"/>
      <c r="U1869" s="81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00"/>
      <c r="B1870" s="77"/>
      <c r="C1870" s="78"/>
      <c r="D1870" s="81"/>
      <c r="E1870" s="99"/>
      <c r="F1870" s="80"/>
      <c r="G1870" s="80"/>
      <c r="H1870" s="80"/>
      <c r="I1870" s="80"/>
      <c r="J1870" s="79"/>
      <c r="K1870" s="81"/>
      <c r="L1870" s="82"/>
      <c r="M1870" s="83"/>
      <c r="N1870" s="84"/>
      <c r="O1870" s="84"/>
      <c r="P1870" s="83"/>
      <c r="Q1870" s="80"/>
      <c r="R1870" s="85"/>
      <c r="S1870" s="14"/>
      <c r="T1870" s="86"/>
      <c r="U1870" s="81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00"/>
      <c r="B1871" s="77"/>
      <c r="C1871" s="78"/>
      <c r="D1871" s="81"/>
      <c r="E1871" s="99"/>
      <c r="F1871" s="80"/>
      <c r="G1871" s="80"/>
      <c r="H1871" s="80"/>
      <c r="I1871" s="80"/>
      <c r="J1871" s="79"/>
      <c r="K1871" s="81"/>
      <c r="L1871" s="82"/>
      <c r="M1871" s="83"/>
      <c r="N1871" s="84"/>
      <c r="O1871" s="84"/>
      <c r="P1871" s="83"/>
      <c r="Q1871" s="80"/>
      <c r="R1871" s="85"/>
      <c r="S1871" s="14"/>
      <c r="T1871" s="86"/>
      <c r="U1871" s="81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00"/>
      <c r="B1872" s="77"/>
      <c r="C1872" s="78"/>
      <c r="D1872" s="81"/>
      <c r="E1872" s="99"/>
      <c r="F1872" s="80"/>
      <c r="G1872" s="80"/>
      <c r="H1872" s="80"/>
      <c r="I1872" s="80"/>
      <c r="J1872" s="79"/>
      <c r="K1872" s="81"/>
      <c r="L1872" s="82"/>
      <c r="M1872" s="83"/>
      <c r="N1872" s="84"/>
      <c r="O1872" s="84"/>
      <c r="P1872" s="83"/>
      <c r="Q1872" s="80"/>
      <c r="R1872" s="85"/>
      <c r="S1872" s="14"/>
      <c r="T1872" s="86"/>
      <c r="U1872" s="81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00"/>
      <c r="B1873" s="77"/>
      <c r="C1873" s="78"/>
      <c r="D1873" s="81"/>
      <c r="E1873" s="99"/>
      <c r="F1873" s="80"/>
      <c r="G1873" s="80"/>
      <c r="H1873" s="80"/>
      <c r="I1873" s="80"/>
      <c r="J1873" s="79"/>
      <c r="K1873" s="81"/>
      <c r="L1873" s="82"/>
      <c r="M1873" s="83"/>
      <c r="N1873" s="84"/>
      <c r="O1873" s="84"/>
      <c r="P1873" s="83"/>
      <c r="Q1873" s="80"/>
      <c r="R1873" s="85"/>
      <c r="S1873" s="14"/>
      <c r="T1873" s="86"/>
      <c r="U1873" s="81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00"/>
      <c r="B1874" s="77"/>
      <c r="C1874" s="78"/>
      <c r="D1874" s="81"/>
      <c r="E1874" s="99"/>
      <c r="F1874" s="80"/>
      <c r="G1874" s="80"/>
      <c r="H1874" s="80"/>
      <c r="I1874" s="80"/>
      <c r="J1874" s="79"/>
      <c r="K1874" s="81"/>
      <c r="L1874" s="82"/>
      <c r="M1874" s="83"/>
      <c r="N1874" s="84"/>
      <c r="O1874" s="84"/>
      <c r="P1874" s="83"/>
      <c r="Q1874" s="80"/>
      <c r="R1874" s="85"/>
      <c r="S1874" s="14"/>
      <c r="T1874" s="86"/>
      <c r="U1874" s="81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00"/>
      <c r="B1875" s="77"/>
      <c r="C1875" s="78"/>
      <c r="D1875" s="81"/>
      <c r="E1875" s="99"/>
      <c r="F1875" s="80"/>
      <c r="G1875" s="80"/>
      <c r="H1875" s="80"/>
      <c r="I1875" s="80"/>
      <c r="J1875" s="79"/>
      <c r="K1875" s="81"/>
      <c r="L1875" s="82"/>
      <c r="M1875" s="83"/>
      <c r="N1875" s="84"/>
      <c r="O1875" s="84"/>
      <c r="P1875" s="83"/>
      <c r="Q1875" s="80"/>
      <c r="R1875" s="85"/>
      <c r="S1875" s="14"/>
      <c r="T1875" s="86"/>
      <c r="U1875" s="81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00"/>
      <c r="B1876" s="77"/>
      <c r="C1876" s="78"/>
      <c r="D1876" s="81"/>
      <c r="E1876" s="99"/>
      <c r="F1876" s="80"/>
      <c r="G1876" s="80"/>
      <c r="H1876" s="80"/>
      <c r="I1876" s="80"/>
      <c r="J1876" s="79"/>
      <c r="K1876" s="81"/>
      <c r="L1876" s="82"/>
      <c r="M1876" s="83"/>
      <c r="N1876" s="84"/>
      <c r="O1876" s="84"/>
      <c r="P1876" s="83"/>
      <c r="Q1876" s="80"/>
      <c r="R1876" s="85"/>
      <c r="S1876" s="14"/>
      <c r="T1876" s="86"/>
      <c r="U1876" s="81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00"/>
      <c r="B1877" s="77"/>
      <c r="C1877" s="78"/>
      <c r="D1877" s="81"/>
      <c r="E1877" s="99"/>
      <c r="F1877" s="80"/>
      <c r="G1877" s="80"/>
      <c r="H1877" s="80"/>
      <c r="I1877" s="80"/>
      <c r="J1877" s="79"/>
      <c r="K1877" s="81"/>
      <c r="L1877" s="82"/>
      <c r="M1877" s="83"/>
      <c r="N1877" s="84"/>
      <c r="O1877" s="84"/>
      <c r="P1877" s="83"/>
      <c r="Q1877" s="80"/>
      <c r="R1877" s="85"/>
      <c r="S1877" s="14"/>
      <c r="T1877" s="86"/>
      <c r="U1877" s="81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00"/>
      <c r="B1878" s="77"/>
      <c r="C1878" s="78"/>
      <c r="D1878" s="81"/>
      <c r="E1878" s="99"/>
      <c r="F1878" s="80"/>
      <c r="G1878" s="80"/>
      <c r="H1878" s="80"/>
      <c r="I1878" s="80"/>
      <c r="J1878" s="79"/>
      <c r="K1878" s="81"/>
      <c r="L1878" s="82"/>
      <c r="M1878" s="83"/>
      <c r="N1878" s="84"/>
      <c r="O1878" s="84"/>
      <c r="P1878" s="83"/>
      <c r="Q1878" s="80"/>
      <c r="R1878" s="85"/>
      <c r="S1878" s="14"/>
      <c r="T1878" s="86"/>
      <c r="U1878" s="81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00"/>
      <c r="B1879" s="77"/>
      <c r="C1879" s="78"/>
      <c r="D1879" s="81"/>
      <c r="E1879" s="99"/>
      <c r="F1879" s="80"/>
      <c r="G1879" s="80"/>
      <c r="H1879" s="80"/>
      <c r="I1879" s="80"/>
      <c r="J1879" s="79"/>
      <c r="K1879" s="81"/>
      <c r="L1879" s="82"/>
      <c r="M1879" s="83"/>
      <c r="N1879" s="84"/>
      <c r="O1879" s="84"/>
      <c r="P1879" s="83"/>
      <c r="Q1879" s="80"/>
      <c r="R1879" s="85"/>
      <c r="S1879" s="14"/>
      <c r="T1879" s="86"/>
      <c r="U1879" s="81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00"/>
      <c r="B1880" s="77"/>
      <c r="C1880" s="78"/>
      <c r="D1880" s="81"/>
      <c r="E1880" s="99"/>
      <c r="F1880" s="80"/>
      <c r="G1880" s="80"/>
      <c r="H1880" s="80"/>
      <c r="I1880" s="80"/>
      <c r="J1880" s="79"/>
      <c r="K1880" s="81"/>
      <c r="L1880" s="82"/>
      <c r="M1880" s="83"/>
      <c r="N1880" s="84"/>
      <c r="O1880" s="84"/>
      <c r="P1880" s="83"/>
      <c r="Q1880" s="80"/>
      <c r="R1880" s="85"/>
      <c r="S1880" s="14"/>
      <c r="T1880" s="86"/>
      <c r="U1880" s="81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00"/>
      <c r="B1881" s="77"/>
      <c r="C1881" s="78"/>
      <c r="D1881" s="81"/>
      <c r="E1881" s="99"/>
      <c r="F1881" s="80"/>
      <c r="G1881" s="80"/>
      <c r="H1881" s="80"/>
      <c r="I1881" s="80"/>
      <c r="J1881" s="79"/>
      <c r="K1881" s="81"/>
      <c r="L1881" s="82"/>
      <c r="M1881" s="83"/>
      <c r="N1881" s="84"/>
      <c r="O1881" s="84"/>
      <c r="P1881" s="83"/>
      <c r="Q1881" s="80"/>
      <c r="R1881" s="85"/>
      <c r="S1881" s="14"/>
      <c r="T1881" s="86"/>
      <c r="U1881" s="81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00"/>
      <c r="B1882" s="77"/>
      <c r="C1882" s="78"/>
      <c r="D1882" s="81"/>
      <c r="E1882" s="99"/>
      <c r="F1882" s="80"/>
      <c r="G1882" s="80"/>
      <c r="H1882" s="80"/>
      <c r="I1882" s="80"/>
      <c r="J1882" s="79"/>
      <c r="K1882" s="81"/>
      <c r="L1882" s="82"/>
      <c r="M1882" s="83"/>
      <c r="N1882" s="84"/>
      <c r="O1882" s="84"/>
      <c r="P1882" s="83"/>
      <c r="Q1882" s="80"/>
      <c r="R1882" s="85"/>
      <c r="S1882" s="14"/>
      <c r="T1882" s="86"/>
      <c r="U1882" s="81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00"/>
      <c r="B1883" s="77"/>
      <c r="C1883" s="78"/>
      <c r="D1883" s="81"/>
      <c r="E1883" s="99"/>
      <c r="F1883" s="80"/>
      <c r="G1883" s="80"/>
      <c r="H1883" s="80"/>
      <c r="I1883" s="80"/>
      <c r="J1883" s="79"/>
      <c r="K1883" s="81"/>
      <c r="L1883" s="82"/>
      <c r="M1883" s="83"/>
      <c r="N1883" s="84"/>
      <c r="O1883" s="84"/>
      <c r="P1883" s="83"/>
      <c r="Q1883" s="80"/>
      <c r="R1883" s="85"/>
      <c r="S1883" s="14"/>
      <c r="T1883" s="86"/>
      <c r="U1883" s="81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00"/>
      <c r="B1884" s="77"/>
      <c r="C1884" s="78"/>
      <c r="D1884" s="81"/>
      <c r="E1884" s="99"/>
      <c r="F1884" s="80"/>
      <c r="G1884" s="80"/>
      <c r="H1884" s="80"/>
      <c r="I1884" s="80"/>
      <c r="J1884" s="79"/>
      <c r="K1884" s="81"/>
      <c r="L1884" s="82"/>
      <c r="M1884" s="83"/>
      <c r="N1884" s="84"/>
      <c r="O1884" s="84"/>
      <c r="P1884" s="83"/>
      <c r="Q1884" s="80"/>
      <c r="R1884" s="85"/>
      <c r="S1884" s="14"/>
      <c r="T1884" s="86"/>
      <c r="U1884" s="81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00"/>
      <c r="B1885" s="77"/>
      <c r="C1885" s="78"/>
      <c r="D1885" s="81"/>
      <c r="E1885" s="99"/>
      <c r="F1885" s="80"/>
      <c r="G1885" s="80"/>
      <c r="H1885" s="80"/>
      <c r="I1885" s="80"/>
      <c r="J1885" s="79"/>
      <c r="K1885" s="81"/>
      <c r="L1885" s="82"/>
      <c r="M1885" s="83"/>
      <c r="N1885" s="84"/>
      <c r="O1885" s="84"/>
      <c r="P1885" s="83"/>
      <c r="Q1885" s="80"/>
      <c r="R1885" s="85"/>
      <c r="S1885" s="14"/>
      <c r="T1885" s="86"/>
      <c r="U1885" s="81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00"/>
      <c r="B1886" s="77"/>
      <c r="C1886" s="78"/>
      <c r="D1886" s="81"/>
      <c r="E1886" s="99"/>
      <c r="F1886" s="80"/>
      <c r="G1886" s="80"/>
      <c r="H1886" s="80"/>
      <c r="I1886" s="80"/>
      <c r="J1886" s="79"/>
      <c r="K1886" s="81"/>
      <c r="L1886" s="82"/>
      <c r="M1886" s="83"/>
      <c r="N1886" s="84"/>
      <c r="O1886" s="84"/>
      <c r="P1886" s="83"/>
      <c r="Q1886" s="80"/>
      <c r="R1886" s="85"/>
      <c r="S1886" s="14"/>
      <c r="T1886" s="86"/>
      <c r="U1886" s="81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00"/>
      <c r="B1887" s="77"/>
      <c r="C1887" s="78"/>
      <c r="D1887" s="81"/>
      <c r="E1887" s="99"/>
      <c r="F1887" s="80"/>
      <c r="G1887" s="80"/>
      <c r="H1887" s="80"/>
      <c r="I1887" s="80"/>
      <c r="J1887" s="79"/>
      <c r="K1887" s="81"/>
      <c r="L1887" s="82"/>
      <c r="M1887" s="83"/>
      <c r="N1887" s="84"/>
      <c r="O1887" s="84"/>
      <c r="P1887" s="83"/>
      <c r="Q1887" s="80"/>
      <c r="R1887" s="85"/>
      <c r="S1887" s="14"/>
      <c r="T1887" s="86"/>
      <c r="U1887" s="81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00"/>
      <c r="B1888" s="77"/>
      <c r="C1888" s="78"/>
      <c r="D1888" s="81"/>
      <c r="E1888" s="99"/>
      <c r="F1888" s="80"/>
      <c r="G1888" s="80"/>
      <c r="H1888" s="80"/>
      <c r="I1888" s="80"/>
      <c r="J1888" s="79"/>
      <c r="K1888" s="81"/>
      <c r="L1888" s="82"/>
      <c r="M1888" s="83"/>
      <c r="N1888" s="84"/>
      <c r="O1888" s="84"/>
      <c r="P1888" s="83"/>
      <c r="Q1888" s="80"/>
      <c r="R1888" s="85"/>
      <c r="S1888" s="14"/>
      <c r="T1888" s="86"/>
      <c r="U1888" s="81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00"/>
      <c r="B1889" s="77"/>
      <c r="C1889" s="78"/>
      <c r="D1889" s="81"/>
      <c r="E1889" s="99"/>
      <c r="F1889" s="80"/>
      <c r="G1889" s="80"/>
      <c r="H1889" s="80"/>
      <c r="I1889" s="80"/>
      <c r="J1889" s="79"/>
      <c r="K1889" s="81"/>
      <c r="L1889" s="82"/>
      <c r="M1889" s="83"/>
      <c r="N1889" s="84"/>
      <c r="O1889" s="84"/>
      <c r="P1889" s="83"/>
      <c r="Q1889" s="80"/>
      <c r="R1889" s="85"/>
      <c r="S1889" s="14"/>
      <c r="T1889" s="86"/>
      <c r="U1889" s="81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00"/>
      <c r="B1890" s="77"/>
      <c r="C1890" s="78"/>
      <c r="D1890" s="81"/>
      <c r="E1890" s="99"/>
      <c r="F1890" s="80"/>
      <c r="G1890" s="80"/>
      <c r="H1890" s="80"/>
      <c r="I1890" s="80"/>
      <c r="J1890" s="79"/>
      <c r="K1890" s="81"/>
      <c r="L1890" s="82"/>
      <c r="M1890" s="83"/>
      <c r="N1890" s="84"/>
      <c r="O1890" s="84"/>
      <c r="P1890" s="83"/>
      <c r="Q1890" s="80"/>
      <c r="R1890" s="85"/>
      <c r="S1890" s="14"/>
      <c r="T1890" s="86"/>
      <c r="U1890" s="81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00"/>
      <c r="B1891" s="77"/>
      <c r="C1891" s="78"/>
      <c r="D1891" s="81"/>
      <c r="E1891" s="99"/>
      <c r="F1891" s="80"/>
      <c r="G1891" s="80"/>
      <c r="H1891" s="80"/>
      <c r="I1891" s="80"/>
      <c r="J1891" s="79"/>
      <c r="K1891" s="81"/>
      <c r="L1891" s="82"/>
      <c r="M1891" s="83"/>
      <c r="N1891" s="84"/>
      <c r="O1891" s="84"/>
      <c r="P1891" s="83"/>
      <c r="Q1891" s="80"/>
      <c r="R1891" s="85"/>
      <c r="S1891" s="14"/>
      <c r="T1891" s="86"/>
      <c r="U1891" s="81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00"/>
      <c r="B1892" s="77"/>
      <c r="C1892" s="78"/>
      <c r="D1892" s="81"/>
      <c r="E1892" s="99"/>
      <c r="F1892" s="80"/>
      <c r="G1892" s="80"/>
      <c r="H1892" s="80"/>
      <c r="I1892" s="80"/>
      <c r="J1892" s="79"/>
      <c r="K1892" s="81"/>
      <c r="L1892" s="82"/>
      <c r="M1892" s="83"/>
      <c r="N1892" s="84"/>
      <c r="O1892" s="84"/>
      <c r="P1892" s="83"/>
      <c r="Q1892" s="80"/>
      <c r="R1892" s="85"/>
      <c r="S1892" s="14"/>
      <c r="T1892" s="86"/>
      <c r="U1892" s="81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00"/>
      <c r="B1893" s="77"/>
      <c r="C1893" s="78"/>
      <c r="D1893" s="81"/>
      <c r="E1893" s="99"/>
      <c r="F1893" s="80"/>
      <c r="G1893" s="80"/>
      <c r="H1893" s="80"/>
      <c r="I1893" s="80"/>
      <c r="J1893" s="79"/>
      <c r="K1893" s="81"/>
      <c r="L1893" s="82"/>
      <c r="M1893" s="83"/>
      <c r="N1893" s="84"/>
      <c r="O1893" s="84"/>
      <c r="P1893" s="83"/>
      <c r="Q1893" s="80"/>
      <c r="R1893" s="85"/>
      <c r="S1893" s="14"/>
      <c r="T1893" s="86"/>
      <c r="U1893" s="81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00"/>
      <c r="B1894" s="77"/>
      <c r="C1894" s="78"/>
      <c r="D1894" s="81"/>
      <c r="E1894" s="99"/>
      <c r="F1894" s="80"/>
      <c r="G1894" s="80"/>
      <c r="H1894" s="80"/>
      <c r="I1894" s="80"/>
      <c r="J1894" s="79"/>
      <c r="K1894" s="81"/>
      <c r="L1894" s="82"/>
      <c r="M1894" s="83"/>
      <c r="N1894" s="84"/>
      <c r="O1894" s="84"/>
      <c r="P1894" s="83"/>
      <c r="Q1894" s="80"/>
      <c r="R1894" s="85"/>
      <c r="S1894" s="14"/>
      <c r="T1894" s="86"/>
      <c r="U1894" s="81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00"/>
      <c r="B1895" s="77"/>
      <c r="C1895" s="78"/>
      <c r="D1895" s="81"/>
      <c r="E1895" s="99"/>
      <c r="F1895" s="80"/>
      <c r="G1895" s="80"/>
      <c r="H1895" s="80"/>
      <c r="I1895" s="80"/>
      <c r="J1895" s="79"/>
      <c r="K1895" s="81"/>
      <c r="L1895" s="82"/>
      <c r="M1895" s="83"/>
      <c r="N1895" s="84"/>
      <c r="O1895" s="84"/>
      <c r="P1895" s="83"/>
      <c r="Q1895" s="80"/>
      <c r="R1895" s="85"/>
      <c r="S1895" s="14"/>
      <c r="T1895" s="86"/>
      <c r="U1895" s="81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00"/>
      <c r="B1896" s="77"/>
      <c r="C1896" s="78"/>
      <c r="D1896" s="81"/>
      <c r="E1896" s="99"/>
      <c r="F1896" s="80"/>
      <c r="G1896" s="80"/>
      <c r="H1896" s="80"/>
      <c r="I1896" s="80"/>
      <c r="J1896" s="79"/>
      <c r="K1896" s="81"/>
      <c r="L1896" s="82"/>
      <c r="M1896" s="83"/>
      <c r="N1896" s="84"/>
      <c r="O1896" s="84"/>
      <c r="P1896" s="83"/>
      <c r="Q1896" s="80"/>
      <c r="R1896" s="85"/>
      <c r="S1896" s="14"/>
      <c r="T1896" s="86"/>
      <c r="U1896" s="81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00"/>
      <c r="B1897" s="77"/>
      <c r="C1897" s="78"/>
      <c r="D1897" s="81"/>
      <c r="E1897" s="99"/>
      <c r="F1897" s="80"/>
      <c r="G1897" s="80"/>
      <c r="H1897" s="80"/>
      <c r="I1897" s="80"/>
      <c r="J1897" s="79"/>
      <c r="K1897" s="81"/>
      <c r="L1897" s="82"/>
      <c r="M1897" s="83"/>
      <c r="N1897" s="84"/>
      <c r="O1897" s="84"/>
      <c r="P1897" s="83"/>
      <c r="Q1897" s="80"/>
      <c r="R1897" s="85"/>
      <c r="S1897" s="14"/>
      <c r="T1897" s="86"/>
      <c r="U1897" s="81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00"/>
      <c r="B1898" s="77"/>
      <c r="C1898" s="78"/>
      <c r="D1898" s="81"/>
      <c r="E1898" s="99"/>
      <c r="F1898" s="80"/>
      <c r="G1898" s="80"/>
      <c r="H1898" s="80"/>
      <c r="I1898" s="80"/>
      <c r="J1898" s="79"/>
      <c r="K1898" s="81"/>
      <c r="L1898" s="82"/>
      <c r="M1898" s="83"/>
      <c r="N1898" s="84"/>
      <c r="O1898" s="84"/>
      <c r="P1898" s="83"/>
      <c r="Q1898" s="80"/>
      <c r="R1898" s="85"/>
      <c r="S1898" s="14"/>
      <c r="T1898" s="86"/>
      <c r="U1898" s="81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00"/>
      <c r="B1899" s="77"/>
      <c r="C1899" s="78"/>
      <c r="D1899" s="81"/>
      <c r="E1899" s="99"/>
      <c r="F1899" s="80"/>
      <c r="G1899" s="80"/>
      <c r="H1899" s="80"/>
      <c r="I1899" s="80"/>
      <c r="J1899" s="79"/>
      <c r="K1899" s="81"/>
      <c r="L1899" s="82"/>
      <c r="M1899" s="83"/>
      <c r="N1899" s="84"/>
      <c r="O1899" s="84"/>
      <c r="P1899" s="83"/>
      <c r="Q1899" s="80"/>
      <c r="R1899" s="85"/>
      <c r="S1899" s="14"/>
      <c r="T1899" s="86"/>
      <c r="U1899" s="81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00"/>
      <c r="B1900" s="77"/>
      <c r="C1900" s="78"/>
      <c r="D1900" s="81"/>
      <c r="E1900" s="99"/>
      <c r="F1900" s="80"/>
      <c r="G1900" s="80"/>
      <c r="H1900" s="80"/>
      <c r="I1900" s="80"/>
      <c r="J1900" s="79"/>
      <c r="K1900" s="81"/>
      <c r="L1900" s="82"/>
      <c r="M1900" s="83"/>
      <c r="N1900" s="84"/>
      <c r="O1900" s="84"/>
      <c r="P1900" s="83"/>
      <c r="Q1900" s="80"/>
      <c r="R1900" s="85"/>
      <c r="S1900" s="14"/>
      <c r="T1900" s="86"/>
      <c r="U1900" s="81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00"/>
      <c r="B1901" s="77"/>
      <c r="C1901" s="78"/>
      <c r="D1901" s="81"/>
      <c r="E1901" s="99"/>
      <c r="F1901" s="80"/>
      <c r="G1901" s="80"/>
      <c r="H1901" s="80"/>
      <c r="I1901" s="80"/>
      <c r="J1901" s="79"/>
      <c r="K1901" s="81"/>
      <c r="L1901" s="82"/>
      <c r="M1901" s="83"/>
      <c r="N1901" s="84"/>
      <c r="O1901" s="84"/>
      <c r="P1901" s="83"/>
      <c r="Q1901" s="80"/>
      <c r="R1901" s="85"/>
      <c r="S1901" s="14"/>
      <c r="T1901" s="86"/>
      <c r="U1901" s="81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00"/>
      <c r="B1902" s="77"/>
      <c r="C1902" s="78"/>
      <c r="D1902" s="81"/>
      <c r="E1902" s="99"/>
      <c r="F1902" s="80"/>
      <c r="G1902" s="80"/>
      <c r="H1902" s="80"/>
      <c r="I1902" s="80"/>
      <c r="J1902" s="79"/>
      <c r="K1902" s="81"/>
      <c r="L1902" s="82"/>
      <c r="M1902" s="83"/>
      <c r="N1902" s="84"/>
      <c r="O1902" s="84"/>
      <c r="P1902" s="83"/>
      <c r="Q1902" s="80"/>
      <c r="R1902" s="85"/>
      <c r="S1902" s="14"/>
      <c r="T1902" s="86"/>
      <c r="U1902" s="81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00"/>
      <c r="B1903" s="77"/>
      <c r="C1903" s="78"/>
      <c r="D1903" s="81"/>
      <c r="E1903" s="99"/>
      <c r="F1903" s="80"/>
      <c r="G1903" s="80"/>
      <c r="H1903" s="80"/>
      <c r="I1903" s="80"/>
      <c r="J1903" s="79"/>
      <c r="K1903" s="81"/>
      <c r="L1903" s="82"/>
      <c r="M1903" s="83"/>
      <c r="N1903" s="84"/>
      <c r="O1903" s="84"/>
      <c r="P1903" s="83"/>
      <c r="Q1903" s="80"/>
      <c r="R1903" s="85"/>
      <c r="S1903" s="14"/>
      <c r="T1903" s="86"/>
      <c r="U1903" s="81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00"/>
      <c r="B1904" s="77"/>
      <c r="C1904" s="78"/>
      <c r="D1904" s="81"/>
      <c r="E1904" s="99"/>
      <c r="F1904" s="80"/>
      <c r="G1904" s="80"/>
      <c r="H1904" s="80"/>
      <c r="I1904" s="80"/>
      <c r="J1904" s="79"/>
      <c r="K1904" s="81"/>
      <c r="L1904" s="82"/>
      <c r="M1904" s="83"/>
      <c r="N1904" s="84"/>
      <c r="O1904" s="84"/>
      <c r="P1904" s="83"/>
      <c r="Q1904" s="80"/>
      <c r="R1904" s="85"/>
      <c r="S1904" s="14"/>
      <c r="T1904" s="86"/>
      <c r="U1904" s="81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00"/>
      <c r="B1905" s="77"/>
      <c r="C1905" s="78"/>
      <c r="D1905" s="81"/>
      <c r="E1905" s="99"/>
      <c r="F1905" s="80"/>
      <c r="G1905" s="80"/>
      <c r="H1905" s="80"/>
      <c r="I1905" s="80"/>
      <c r="J1905" s="79"/>
      <c r="K1905" s="81"/>
      <c r="L1905" s="82"/>
      <c r="M1905" s="83"/>
      <c r="N1905" s="84"/>
      <c r="O1905" s="84"/>
      <c r="P1905" s="83"/>
      <c r="Q1905" s="80"/>
      <c r="R1905" s="85"/>
      <c r="S1905" s="14"/>
      <c r="T1905" s="86"/>
      <c r="U1905" s="81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00"/>
      <c r="B1906" s="77"/>
      <c r="C1906" s="78"/>
      <c r="D1906" s="81"/>
      <c r="E1906" s="99"/>
      <c r="F1906" s="80"/>
      <c r="G1906" s="80"/>
      <c r="H1906" s="80"/>
      <c r="I1906" s="80"/>
      <c r="J1906" s="79"/>
      <c r="K1906" s="81"/>
      <c r="L1906" s="82"/>
      <c r="M1906" s="83"/>
      <c r="N1906" s="84"/>
      <c r="O1906" s="84"/>
      <c r="P1906" s="83"/>
      <c r="Q1906" s="80"/>
      <c r="R1906" s="85"/>
      <c r="S1906" s="14"/>
      <c r="T1906" s="86"/>
      <c r="U1906" s="81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00"/>
      <c r="B1907" s="77"/>
      <c r="C1907" s="78"/>
      <c r="D1907" s="81"/>
      <c r="E1907" s="99"/>
      <c r="F1907" s="80"/>
      <c r="G1907" s="80"/>
      <c r="H1907" s="80"/>
      <c r="I1907" s="80"/>
      <c r="J1907" s="79"/>
      <c r="K1907" s="81"/>
      <c r="L1907" s="82"/>
      <c r="M1907" s="83"/>
      <c r="N1907" s="84"/>
      <c r="O1907" s="84"/>
      <c r="P1907" s="83"/>
      <c r="Q1907" s="80"/>
      <c r="R1907" s="85"/>
      <c r="S1907" s="14"/>
      <c r="T1907" s="86"/>
      <c r="U1907" s="81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00"/>
      <c r="B1908" s="77"/>
      <c r="C1908" s="78"/>
      <c r="D1908" s="81"/>
      <c r="E1908" s="99"/>
      <c r="F1908" s="80"/>
      <c r="G1908" s="80"/>
      <c r="H1908" s="80"/>
      <c r="I1908" s="80"/>
      <c r="J1908" s="79"/>
      <c r="K1908" s="81"/>
      <c r="L1908" s="82"/>
      <c r="M1908" s="83"/>
      <c r="N1908" s="84"/>
      <c r="O1908" s="84"/>
      <c r="P1908" s="83"/>
      <c r="Q1908" s="80"/>
      <c r="R1908" s="85"/>
      <c r="S1908" s="14"/>
      <c r="T1908" s="86"/>
      <c r="U1908" s="81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00"/>
      <c r="B1909" s="77"/>
      <c r="C1909" s="78"/>
      <c r="D1909" s="81"/>
      <c r="E1909" s="99"/>
      <c r="F1909" s="80"/>
      <c r="G1909" s="80"/>
      <c r="H1909" s="80"/>
      <c r="I1909" s="80"/>
      <c r="J1909" s="79"/>
      <c r="K1909" s="81"/>
      <c r="L1909" s="82"/>
      <c r="M1909" s="83"/>
      <c r="N1909" s="84"/>
      <c r="O1909" s="84"/>
      <c r="P1909" s="83"/>
      <c r="Q1909" s="80"/>
      <c r="R1909" s="85"/>
      <c r="S1909" s="14"/>
      <c r="T1909" s="86"/>
      <c r="U1909" s="81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00"/>
      <c r="B1910" s="77"/>
      <c r="C1910" s="78"/>
      <c r="D1910" s="81"/>
      <c r="E1910" s="99"/>
      <c r="F1910" s="80"/>
      <c r="G1910" s="80"/>
      <c r="H1910" s="80"/>
      <c r="I1910" s="80"/>
      <c r="J1910" s="79"/>
      <c r="K1910" s="81"/>
      <c r="L1910" s="82"/>
      <c r="M1910" s="83"/>
      <c r="N1910" s="84"/>
      <c r="O1910" s="84"/>
      <c r="P1910" s="83"/>
      <c r="Q1910" s="80"/>
      <c r="R1910" s="85"/>
      <c r="S1910" s="14"/>
      <c r="T1910" s="86"/>
      <c r="U1910" s="81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00"/>
      <c r="B1911" s="77"/>
      <c r="C1911" s="78"/>
      <c r="D1911" s="81"/>
      <c r="E1911" s="99"/>
      <c r="F1911" s="80"/>
      <c r="G1911" s="80"/>
      <c r="H1911" s="80"/>
      <c r="I1911" s="80"/>
      <c r="J1911" s="79"/>
      <c r="K1911" s="81"/>
      <c r="L1911" s="82"/>
      <c r="M1911" s="83"/>
      <c r="N1911" s="84"/>
      <c r="O1911" s="84"/>
      <c r="P1911" s="83"/>
      <c r="Q1911" s="80"/>
      <c r="R1911" s="85"/>
      <c r="S1911" s="14"/>
      <c r="T1911" s="86"/>
      <c r="U1911" s="81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00"/>
      <c r="B1912" s="77"/>
      <c r="C1912" s="78"/>
      <c r="D1912" s="81"/>
      <c r="E1912" s="99"/>
      <c r="F1912" s="80"/>
      <c r="G1912" s="80"/>
      <c r="H1912" s="80"/>
      <c r="I1912" s="80"/>
      <c r="J1912" s="79"/>
      <c r="K1912" s="81"/>
      <c r="L1912" s="82"/>
      <c r="M1912" s="83"/>
      <c r="N1912" s="84"/>
      <c r="O1912" s="84"/>
      <c r="P1912" s="83"/>
      <c r="Q1912" s="80"/>
      <c r="R1912" s="85"/>
      <c r="S1912" s="14"/>
      <c r="T1912" s="86"/>
      <c r="U1912" s="81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00"/>
      <c r="B1913" s="77"/>
      <c r="C1913" s="78"/>
      <c r="D1913" s="81"/>
      <c r="E1913" s="99"/>
      <c r="F1913" s="80"/>
      <c r="G1913" s="80"/>
      <c r="H1913" s="80"/>
      <c r="I1913" s="80"/>
      <c r="J1913" s="79"/>
      <c r="K1913" s="81"/>
      <c r="L1913" s="82"/>
      <c r="M1913" s="83"/>
      <c r="N1913" s="84"/>
      <c r="O1913" s="84"/>
      <c r="P1913" s="83"/>
      <c r="Q1913" s="80"/>
      <c r="R1913" s="85"/>
      <c r="S1913" s="14"/>
      <c r="T1913" s="86"/>
      <c r="U1913" s="81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00"/>
      <c r="B1914" s="77"/>
      <c r="C1914" s="78"/>
      <c r="D1914" s="81"/>
      <c r="E1914" s="99"/>
      <c r="F1914" s="80"/>
      <c r="G1914" s="80"/>
      <c r="H1914" s="80"/>
      <c r="I1914" s="80"/>
      <c r="J1914" s="79"/>
      <c r="K1914" s="81"/>
      <c r="L1914" s="82"/>
      <c r="M1914" s="83"/>
      <c r="N1914" s="84"/>
      <c r="O1914" s="84"/>
      <c r="P1914" s="83"/>
      <c r="Q1914" s="80"/>
      <c r="R1914" s="85"/>
      <c r="S1914" s="14"/>
      <c r="T1914" s="86"/>
      <c r="U1914" s="81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00"/>
      <c r="B1915" s="77"/>
      <c r="C1915" s="78"/>
      <c r="D1915" s="81"/>
      <c r="E1915" s="99"/>
      <c r="F1915" s="80"/>
      <c r="G1915" s="80"/>
      <c r="H1915" s="80"/>
      <c r="I1915" s="80"/>
      <c r="J1915" s="79"/>
      <c r="K1915" s="81"/>
      <c r="L1915" s="82"/>
      <c r="M1915" s="83"/>
      <c r="N1915" s="84"/>
      <c r="O1915" s="84"/>
      <c r="P1915" s="83"/>
      <c r="Q1915" s="80"/>
      <c r="R1915" s="85"/>
      <c r="S1915" s="14"/>
      <c r="T1915" s="86"/>
      <c r="U1915" s="81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00"/>
      <c r="B1916" s="77"/>
      <c r="C1916" s="78"/>
      <c r="D1916" s="81"/>
      <c r="E1916" s="99"/>
      <c r="F1916" s="80"/>
      <c r="G1916" s="80"/>
      <c r="H1916" s="80"/>
      <c r="I1916" s="80"/>
      <c r="J1916" s="79"/>
      <c r="K1916" s="81"/>
      <c r="L1916" s="82"/>
      <c r="M1916" s="83"/>
      <c r="N1916" s="84"/>
      <c r="O1916" s="84"/>
      <c r="P1916" s="83"/>
      <c r="Q1916" s="80"/>
      <c r="R1916" s="85"/>
      <c r="S1916" s="14"/>
      <c r="T1916" s="86"/>
      <c r="U1916" s="81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00"/>
      <c r="B1917" s="77"/>
      <c r="C1917" s="78"/>
      <c r="D1917" s="81"/>
      <c r="E1917" s="99"/>
      <c r="F1917" s="80"/>
      <c r="G1917" s="80"/>
      <c r="H1917" s="80"/>
      <c r="I1917" s="80"/>
      <c r="J1917" s="79"/>
      <c r="K1917" s="81"/>
      <c r="L1917" s="82"/>
      <c r="M1917" s="83"/>
      <c r="N1917" s="84"/>
      <c r="O1917" s="84"/>
      <c r="P1917" s="83"/>
      <c r="Q1917" s="80"/>
      <c r="R1917" s="85"/>
      <c r="S1917" s="14"/>
      <c r="T1917" s="86"/>
      <c r="U1917" s="81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00"/>
      <c r="B1918" s="77"/>
      <c r="C1918" s="78"/>
      <c r="D1918" s="81"/>
      <c r="E1918" s="99"/>
      <c r="F1918" s="80"/>
      <c r="G1918" s="80"/>
      <c r="H1918" s="80"/>
      <c r="I1918" s="80"/>
      <c r="J1918" s="79"/>
      <c r="K1918" s="81"/>
      <c r="L1918" s="82"/>
      <c r="M1918" s="83"/>
      <c r="N1918" s="84"/>
      <c r="O1918" s="84"/>
      <c r="P1918" s="83"/>
      <c r="Q1918" s="80"/>
      <c r="R1918" s="85"/>
      <c r="S1918" s="14"/>
      <c r="T1918" s="86"/>
      <c r="U1918" s="81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00"/>
      <c r="B1919" s="77"/>
      <c r="C1919" s="78"/>
      <c r="D1919" s="81"/>
      <c r="E1919" s="99"/>
      <c r="F1919" s="80"/>
      <c r="G1919" s="80"/>
      <c r="H1919" s="80"/>
      <c r="I1919" s="80"/>
      <c r="J1919" s="79"/>
      <c r="K1919" s="81"/>
      <c r="L1919" s="82"/>
      <c r="M1919" s="83"/>
      <c r="N1919" s="84"/>
      <c r="O1919" s="84"/>
      <c r="P1919" s="83"/>
      <c r="Q1919" s="80"/>
      <c r="R1919" s="85"/>
      <c r="S1919" s="14"/>
      <c r="T1919" s="86"/>
      <c r="U1919" s="81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00"/>
      <c r="B1920" s="77"/>
      <c r="C1920" s="78"/>
      <c r="D1920" s="81"/>
      <c r="E1920" s="99"/>
      <c r="F1920" s="80"/>
      <c r="G1920" s="80"/>
      <c r="H1920" s="80"/>
      <c r="I1920" s="80"/>
      <c r="J1920" s="79"/>
      <c r="K1920" s="81"/>
      <c r="L1920" s="82"/>
      <c r="M1920" s="83"/>
      <c r="N1920" s="84"/>
      <c r="O1920" s="84"/>
      <c r="P1920" s="83"/>
      <c r="Q1920" s="80"/>
      <c r="R1920" s="85"/>
      <c r="S1920" s="14"/>
      <c r="T1920" s="86"/>
      <c r="U1920" s="81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00"/>
      <c r="B1921" s="77"/>
      <c r="C1921" s="78"/>
      <c r="D1921" s="81"/>
      <c r="E1921" s="99"/>
      <c r="F1921" s="80"/>
      <c r="G1921" s="80"/>
      <c r="H1921" s="80"/>
      <c r="I1921" s="80"/>
      <c r="J1921" s="79"/>
      <c r="K1921" s="81"/>
      <c r="L1921" s="82"/>
      <c r="M1921" s="83"/>
      <c r="N1921" s="84"/>
      <c r="O1921" s="84"/>
      <c r="P1921" s="83"/>
      <c r="Q1921" s="80"/>
      <c r="R1921" s="85"/>
      <c r="S1921" s="14"/>
      <c r="T1921" s="86"/>
      <c r="U1921" s="81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00"/>
      <c r="B1922" s="77"/>
      <c r="C1922" s="78"/>
      <c r="D1922" s="81"/>
      <c r="E1922" s="99"/>
      <c r="F1922" s="80"/>
      <c r="G1922" s="80"/>
      <c r="H1922" s="80"/>
      <c r="I1922" s="80"/>
      <c r="J1922" s="79"/>
      <c r="K1922" s="81"/>
      <c r="L1922" s="82"/>
      <c r="M1922" s="83"/>
      <c r="N1922" s="84"/>
      <c r="O1922" s="84"/>
      <c r="P1922" s="83"/>
      <c r="Q1922" s="80"/>
      <c r="R1922" s="85"/>
      <c r="S1922" s="14"/>
      <c r="T1922" s="86"/>
      <c r="U1922" s="81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00"/>
      <c r="B1923" s="77"/>
      <c r="C1923" s="78"/>
      <c r="D1923" s="81"/>
      <c r="E1923" s="99"/>
      <c r="F1923" s="80"/>
      <c r="G1923" s="80"/>
      <c r="H1923" s="80"/>
      <c r="I1923" s="80"/>
      <c r="J1923" s="79"/>
      <c r="K1923" s="81"/>
      <c r="L1923" s="82"/>
      <c r="M1923" s="83"/>
      <c r="N1923" s="84"/>
      <c r="O1923" s="84"/>
      <c r="P1923" s="83"/>
      <c r="Q1923" s="80"/>
      <c r="R1923" s="85"/>
      <c r="S1923" s="14"/>
      <c r="T1923" s="86"/>
      <c r="U1923" s="81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00"/>
      <c r="B1924" s="77"/>
      <c r="C1924" s="78"/>
      <c r="D1924" s="81"/>
      <c r="E1924" s="99"/>
      <c r="F1924" s="80"/>
      <c r="G1924" s="80"/>
      <c r="H1924" s="80"/>
      <c r="I1924" s="80"/>
      <c r="J1924" s="79"/>
      <c r="K1924" s="81"/>
      <c r="L1924" s="82"/>
      <c r="M1924" s="83"/>
      <c r="N1924" s="84"/>
      <c r="O1924" s="84"/>
      <c r="P1924" s="83"/>
      <c r="Q1924" s="80"/>
      <c r="R1924" s="85"/>
      <c r="S1924" s="14"/>
      <c r="T1924" s="86"/>
      <c r="U1924" s="81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00"/>
      <c r="B1925" s="77"/>
      <c r="C1925" s="78"/>
      <c r="D1925" s="81"/>
      <c r="E1925" s="99"/>
      <c r="F1925" s="80"/>
      <c r="G1925" s="80"/>
      <c r="H1925" s="80"/>
      <c r="I1925" s="80"/>
      <c r="J1925" s="79"/>
      <c r="K1925" s="81"/>
      <c r="L1925" s="82"/>
      <c r="M1925" s="83"/>
      <c r="N1925" s="84"/>
      <c r="O1925" s="84"/>
      <c r="P1925" s="83"/>
      <c r="Q1925" s="80"/>
      <c r="R1925" s="85"/>
      <c r="S1925" s="14"/>
      <c r="T1925" s="86"/>
      <c r="U1925" s="81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00"/>
      <c r="B1926" s="77"/>
      <c r="C1926" s="78"/>
      <c r="D1926" s="81"/>
      <c r="E1926" s="99"/>
      <c r="F1926" s="80"/>
      <c r="G1926" s="80"/>
      <c r="H1926" s="80"/>
      <c r="I1926" s="80"/>
      <c r="J1926" s="79"/>
      <c r="K1926" s="81"/>
      <c r="L1926" s="82"/>
      <c r="M1926" s="83"/>
      <c r="N1926" s="84"/>
      <c r="O1926" s="84"/>
      <c r="P1926" s="83"/>
      <c r="Q1926" s="80"/>
      <c r="R1926" s="85"/>
      <c r="S1926" s="14"/>
      <c r="T1926" s="86"/>
      <c r="U1926" s="81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00"/>
      <c r="B1927" s="77"/>
      <c r="C1927" s="78"/>
      <c r="D1927" s="81"/>
      <c r="E1927" s="99"/>
      <c r="F1927" s="80"/>
      <c r="G1927" s="80"/>
      <c r="H1927" s="80"/>
      <c r="I1927" s="80"/>
      <c r="J1927" s="79"/>
      <c r="K1927" s="81"/>
      <c r="L1927" s="82"/>
      <c r="M1927" s="83"/>
      <c r="N1927" s="84"/>
      <c r="O1927" s="84"/>
      <c r="P1927" s="83"/>
      <c r="Q1927" s="80"/>
      <c r="R1927" s="85"/>
      <c r="S1927" s="14"/>
      <c r="T1927" s="86"/>
      <c r="U1927" s="81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00"/>
      <c r="B1928" s="77"/>
      <c r="C1928" s="78"/>
      <c r="D1928" s="81"/>
      <c r="E1928" s="99"/>
      <c r="F1928" s="80"/>
      <c r="G1928" s="80"/>
      <c r="H1928" s="80"/>
      <c r="I1928" s="80"/>
      <c r="J1928" s="79"/>
      <c r="K1928" s="81"/>
      <c r="L1928" s="82"/>
      <c r="M1928" s="83"/>
      <c r="N1928" s="84"/>
      <c r="O1928" s="84"/>
      <c r="P1928" s="83"/>
      <c r="Q1928" s="80"/>
      <c r="R1928" s="85"/>
      <c r="S1928" s="14"/>
      <c r="T1928" s="86"/>
      <c r="U1928" s="81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00"/>
      <c r="B1929" s="77"/>
      <c r="C1929" s="78"/>
      <c r="D1929" s="81"/>
      <c r="E1929" s="99"/>
      <c r="F1929" s="80"/>
      <c r="G1929" s="80"/>
      <c r="H1929" s="80"/>
      <c r="I1929" s="80"/>
      <c r="J1929" s="79"/>
      <c r="K1929" s="81"/>
      <c r="L1929" s="82"/>
      <c r="M1929" s="83"/>
      <c r="N1929" s="84"/>
      <c r="O1929" s="84"/>
      <c r="P1929" s="83"/>
      <c r="Q1929" s="80"/>
      <c r="R1929" s="85"/>
      <c r="S1929" s="14"/>
      <c r="T1929" s="86"/>
      <c r="U1929" s="81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00"/>
      <c r="B1930" s="77"/>
      <c r="C1930" s="78"/>
      <c r="D1930" s="81"/>
      <c r="E1930" s="99"/>
      <c r="F1930" s="80"/>
      <c r="G1930" s="80"/>
      <c r="H1930" s="80"/>
      <c r="I1930" s="80"/>
      <c r="J1930" s="79"/>
      <c r="K1930" s="81"/>
      <c r="L1930" s="82"/>
      <c r="M1930" s="83"/>
      <c r="N1930" s="84"/>
      <c r="O1930" s="84"/>
      <c r="P1930" s="83"/>
      <c r="Q1930" s="80"/>
      <c r="R1930" s="85"/>
      <c r="S1930" s="14"/>
      <c r="T1930" s="86"/>
      <c r="U1930" s="81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00"/>
      <c r="B1931" s="77"/>
      <c r="C1931" s="78"/>
      <c r="D1931" s="81"/>
      <c r="E1931" s="99"/>
      <c r="F1931" s="80"/>
      <c r="G1931" s="80"/>
      <c r="H1931" s="80"/>
      <c r="I1931" s="80"/>
      <c r="J1931" s="79"/>
      <c r="K1931" s="81"/>
      <c r="L1931" s="82"/>
      <c r="M1931" s="83"/>
      <c r="N1931" s="84"/>
      <c r="O1931" s="84"/>
      <c r="P1931" s="83"/>
      <c r="Q1931" s="80"/>
      <c r="R1931" s="85"/>
      <c r="S1931" s="14"/>
      <c r="T1931" s="86"/>
      <c r="U1931" s="81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00"/>
      <c r="B1932" s="77"/>
      <c r="C1932" s="78"/>
      <c r="D1932" s="81"/>
      <c r="E1932" s="99"/>
      <c r="F1932" s="80"/>
      <c r="G1932" s="80"/>
      <c r="H1932" s="80"/>
      <c r="I1932" s="80"/>
      <c r="J1932" s="79"/>
      <c r="K1932" s="81"/>
      <c r="L1932" s="82"/>
      <c r="M1932" s="83"/>
      <c r="N1932" s="84"/>
      <c r="O1932" s="84"/>
      <c r="P1932" s="83"/>
      <c r="Q1932" s="80"/>
      <c r="R1932" s="85"/>
      <c r="S1932" s="14"/>
      <c r="T1932" s="86"/>
      <c r="U1932" s="81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00"/>
      <c r="B1933" s="77"/>
      <c r="C1933" s="78"/>
      <c r="D1933" s="81"/>
      <c r="E1933" s="99"/>
      <c r="F1933" s="80"/>
      <c r="G1933" s="80"/>
      <c r="H1933" s="80"/>
      <c r="I1933" s="80"/>
      <c r="J1933" s="79"/>
      <c r="K1933" s="81"/>
      <c r="L1933" s="82"/>
      <c r="M1933" s="83"/>
      <c r="N1933" s="84"/>
      <c r="O1933" s="84"/>
      <c r="P1933" s="83"/>
      <c r="Q1933" s="80"/>
      <c r="R1933" s="85"/>
      <c r="S1933" s="14"/>
      <c r="T1933" s="86"/>
      <c r="U1933" s="81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00"/>
      <c r="B1934" s="77"/>
      <c r="C1934" s="78"/>
      <c r="D1934" s="81"/>
      <c r="E1934" s="99"/>
      <c r="F1934" s="80"/>
      <c r="G1934" s="80"/>
      <c r="H1934" s="80"/>
      <c r="I1934" s="80"/>
      <c r="J1934" s="79"/>
      <c r="K1934" s="81"/>
      <c r="L1934" s="82"/>
      <c r="M1934" s="83"/>
      <c r="N1934" s="84"/>
      <c r="O1934" s="84"/>
      <c r="P1934" s="83"/>
      <c r="Q1934" s="80"/>
      <c r="R1934" s="85"/>
      <c r="S1934" s="14"/>
      <c r="T1934" s="86"/>
      <c r="U1934" s="81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00"/>
      <c r="B1935" s="77"/>
      <c r="C1935" s="78"/>
      <c r="D1935" s="81"/>
      <c r="E1935" s="99"/>
      <c r="F1935" s="80"/>
      <c r="G1935" s="80"/>
      <c r="H1935" s="80"/>
      <c r="I1935" s="80"/>
      <c r="J1935" s="79"/>
      <c r="K1935" s="81"/>
      <c r="L1935" s="82"/>
      <c r="M1935" s="83"/>
      <c r="N1935" s="84"/>
      <c r="O1935" s="84"/>
      <c r="P1935" s="83"/>
      <c r="Q1935" s="80"/>
      <c r="R1935" s="85"/>
      <c r="S1935" s="14"/>
      <c r="T1935" s="86"/>
      <c r="U1935" s="81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00"/>
      <c r="B1936" s="77"/>
      <c r="C1936" s="78"/>
      <c r="D1936" s="81"/>
      <c r="E1936" s="99"/>
      <c r="F1936" s="80"/>
      <c r="G1936" s="80"/>
      <c r="H1936" s="80"/>
      <c r="I1936" s="80"/>
      <c r="J1936" s="79"/>
      <c r="K1936" s="81"/>
      <c r="L1936" s="82"/>
      <c r="M1936" s="83"/>
      <c r="N1936" s="84"/>
      <c r="O1936" s="84"/>
      <c r="P1936" s="83"/>
      <c r="Q1936" s="80"/>
      <c r="R1936" s="85"/>
      <c r="S1936" s="14"/>
      <c r="T1936" s="86"/>
      <c r="U1936" s="81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00"/>
      <c r="B1937" s="77"/>
      <c r="C1937" s="78"/>
      <c r="D1937" s="81"/>
      <c r="E1937" s="99"/>
      <c r="F1937" s="80"/>
      <c r="G1937" s="80"/>
      <c r="H1937" s="80"/>
      <c r="I1937" s="80"/>
      <c r="J1937" s="79"/>
      <c r="K1937" s="81"/>
      <c r="L1937" s="82"/>
      <c r="M1937" s="83"/>
      <c r="N1937" s="84"/>
      <c r="O1937" s="84"/>
      <c r="P1937" s="83"/>
      <c r="Q1937" s="80"/>
      <c r="R1937" s="85"/>
      <c r="S1937" s="14"/>
      <c r="T1937" s="86"/>
      <c r="U1937" s="81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00"/>
      <c r="B1938" s="77"/>
      <c r="C1938" s="78"/>
      <c r="D1938" s="81"/>
      <c r="E1938" s="99"/>
      <c r="F1938" s="80"/>
      <c r="G1938" s="80"/>
      <c r="H1938" s="80"/>
      <c r="I1938" s="80"/>
      <c r="J1938" s="79"/>
      <c r="K1938" s="81"/>
      <c r="L1938" s="82"/>
      <c r="M1938" s="83"/>
      <c r="N1938" s="84"/>
      <c r="O1938" s="84"/>
      <c r="P1938" s="83"/>
      <c r="Q1938" s="80"/>
      <c r="R1938" s="85"/>
      <c r="S1938" s="14"/>
      <c r="T1938" s="86"/>
      <c r="U1938" s="81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00"/>
      <c r="B1939" s="77"/>
      <c r="C1939" s="78"/>
      <c r="D1939" s="81"/>
      <c r="E1939" s="99"/>
      <c r="F1939" s="80"/>
      <c r="G1939" s="80"/>
      <c r="H1939" s="80"/>
      <c r="I1939" s="80"/>
      <c r="J1939" s="79"/>
      <c r="K1939" s="81"/>
      <c r="L1939" s="82"/>
      <c r="M1939" s="83"/>
      <c r="N1939" s="84"/>
      <c r="O1939" s="84"/>
      <c r="P1939" s="83"/>
      <c r="Q1939" s="80"/>
      <c r="R1939" s="85"/>
      <c r="S1939" s="14"/>
      <c r="T1939" s="86"/>
      <c r="U1939" s="81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00"/>
      <c r="B1940" s="77"/>
      <c r="C1940" s="78"/>
      <c r="D1940" s="81"/>
      <c r="E1940" s="99"/>
      <c r="F1940" s="80"/>
      <c r="G1940" s="80"/>
      <c r="H1940" s="80"/>
      <c r="I1940" s="80"/>
      <c r="J1940" s="79"/>
      <c r="K1940" s="81"/>
      <c r="L1940" s="82"/>
      <c r="M1940" s="83"/>
      <c r="N1940" s="84"/>
      <c r="O1940" s="84"/>
      <c r="P1940" s="83"/>
      <c r="Q1940" s="80"/>
      <c r="R1940" s="85"/>
      <c r="S1940" s="14"/>
      <c r="T1940" s="86"/>
      <c r="U1940" s="81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00"/>
      <c r="B1941" s="77"/>
      <c r="C1941" s="78"/>
      <c r="D1941" s="81"/>
      <c r="E1941" s="99"/>
      <c r="F1941" s="80"/>
      <c r="G1941" s="80"/>
      <c r="H1941" s="80"/>
      <c r="I1941" s="80"/>
      <c r="J1941" s="79"/>
      <c r="K1941" s="81"/>
      <c r="L1941" s="82"/>
      <c r="M1941" s="83"/>
      <c r="N1941" s="84"/>
      <c r="O1941" s="84"/>
      <c r="P1941" s="83"/>
      <c r="Q1941" s="80"/>
      <c r="R1941" s="85"/>
      <c r="S1941" s="14"/>
      <c r="T1941" s="86"/>
      <c r="U1941" s="81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00"/>
      <c r="B1942" s="77"/>
      <c r="C1942" s="78"/>
      <c r="D1942" s="81"/>
      <c r="E1942" s="99"/>
      <c r="F1942" s="80"/>
      <c r="G1942" s="80"/>
      <c r="H1942" s="80"/>
      <c r="I1942" s="80"/>
      <c r="J1942" s="79"/>
      <c r="K1942" s="81"/>
      <c r="L1942" s="82"/>
      <c r="M1942" s="83"/>
      <c r="N1942" s="84"/>
      <c r="O1942" s="84"/>
      <c r="P1942" s="83"/>
      <c r="Q1942" s="80"/>
      <c r="R1942" s="85"/>
      <c r="S1942" s="14"/>
      <c r="T1942" s="86"/>
      <c r="U1942" s="81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00"/>
      <c r="B1943" s="77"/>
      <c r="C1943" s="78"/>
      <c r="D1943" s="81"/>
      <c r="E1943" s="99"/>
      <c r="F1943" s="80"/>
      <c r="G1943" s="80"/>
      <c r="H1943" s="80"/>
      <c r="I1943" s="80"/>
      <c r="J1943" s="79"/>
      <c r="K1943" s="81"/>
      <c r="L1943" s="82"/>
      <c r="M1943" s="83"/>
      <c r="N1943" s="84"/>
      <c r="O1943" s="84"/>
      <c r="P1943" s="83"/>
      <c r="Q1943" s="80"/>
      <c r="R1943" s="85"/>
      <c r="S1943" s="14"/>
      <c r="T1943" s="86"/>
      <c r="U1943" s="81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00"/>
      <c r="B1944" s="77"/>
      <c r="C1944" s="78"/>
      <c r="D1944" s="81"/>
      <c r="E1944" s="99"/>
      <c r="F1944" s="80"/>
      <c r="G1944" s="80"/>
      <c r="H1944" s="80"/>
      <c r="I1944" s="80"/>
      <c r="J1944" s="79"/>
      <c r="K1944" s="81"/>
      <c r="L1944" s="82"/>
      <c r="M1944" s="83"/>
      <c r="N1944" s="84"/>
      <c r="O1944" s="84"/>
      <c r="P1944" s="83"/>
      <c r="Q1944" s="80"/>
      <c r="R1944" s="85"/>
      <c r="S1944" s="14"/>
      <c r="T1944" s="86"/>
      <c r="U1944" s="81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00"/>
      <c r="B1945" s="77"/>
      <c r="C1945" s="78"/>
      <c r="D1945" s="81"/>
      <c r="E1945" s="99"/>
      <c r="F1945" s="80"/>
      <c r="G1945" s="80"/>
      <c r="H1945" s="80"/>
      <c r="I1945" s="80"/>
      <c r="J1945" s="79"/>
      <c r="K1945" s="81"/>
      <c r="L1945" s="82"/>
      <c r="M1945" s="83"/>
      <c r="N1945" s="84"/>
      <c r="O1945" s="84"/>
      <c r="P1945" s="83"/>
      <c r="Q1945" s="80"/>
      <c r="R1945" s="85"/>
      <c r="S1945" s="14"/>
      <c r="T1945" s="86"/>
      <c r="U1945" s="81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00"/>
      <c r="B1946" s="77"/>
      <c r="C1946" s="78"/>
      <c r="D1946" s="81"/>
      <c r="E1946" s="99"/>
      <c r="F1946" s="80"/>
      <c r="G1946" s="80"/>
      <c r="H1946" s="80"/>
      <c r="I1946" s="80"/>
      <c r="J1946" s="79"/>
      <c r="K1946" s="81"/>
      <c r="L1946" s="82"/>
      <c r="M1946" s="83"/>
      <c r="N1946" s="84"/>
      <c r="O1946" s="84"/>
      <c r="P1946" s="83"/>
      <c r="Q1946" s="80"/>
      <c r="R1946" s="85"/>
      <c r="S1946" s="14"/>
      <c r="T1946" s="86"/>
      <c r="U1946" s="81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00"/>
      <c r="B1947" s="77"/>
      <c r="C1947" s="78"/>
      <c r="D1947" s="81"/>
      <c r="E1947" s="99"/>
      <c r="F1947" s="80"/>
      <c r="G1947" s="80"/>
      <c r="H1947" s="80"/>
      <c r="I1947" s="80"/>
      <c r="J1947" s="79"/>
      <c r="K1947" s="81"/>
      <c r="L1947" s="82"/>
      <c r="M1947" s="83"/>
      <c r="N1947" s="84"/>
      <c r="O1947" s="84"/>
      <c r="P1947" s="83"/>
      <c r="Q1947" s="80"/>
      <c r="R1947" s="85"/>
      <c r="S1947" s="14"/>
      <c r="T1947" s="86"/>
      <c r="U1947" s="81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00"/>
      <c r="B1948" s="77"/>
      <c r="C1948" s="78"/>
      <c r="D1948" s="81"/>
      <c r="E1948" s="99"/>
      <c r="F1948" s="80"/>
      <c r="G1948" s="80"/>
      <c r="H1948" s="80"/>
      <c r="I1948" s="80"/>
      <c r="J1948" s="79"/>
      <c r="K1948" s="81"/>
      <c r="L1948" s="82"/>
      <c r="M1948" s="83"/>
      <c r="N1948" s="84"/>
      <c r="O1948" s="84"/>
      <c r="P1948" s="83"/>
      <c r="Q1948" s="80"/>
      <c r="R1948" s="85"/>
      <c r="S1948" s="14"/>
      <c r="T1948" s="86"/>
      <c r="U1948" s="81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00"/>
      <c r="B1949" s="77"/>
      <c r="C1949" s="78"/>
      <c r="D1949" s="81"/>
      <c r="E1949" s="99"/>
      <c r="F1949" s="80"/>
      <c r="G1949" s="80"/>
      <c r="H1949" s="80"/>
      <c r="I1949" s="80"/>
      <c r="J1949" s="79"/>
      <c r="K1949" s="81"/>
      <c r="L1949" s="82"/>
      <c r="M1949" s="83"/>
      <c r="N1949" s="84"/>
      <c r="O1949" s="84"/>
      <c r="P1949" s="83"/>
      <c r="Q1949" s="80"/>
      <c r="R1949" s="85"/>
      <c r="S1949" s="14"/>
      <c r="T1949" s="86"/>
      <c r="U1949" s="81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00"/>
      <c r="B1950" s="77"/>
      <c r="C1950" s="78"/>
      <c r="D1950" s="81"/>
      <c r="E1950" s="99"/>
      <c r="F1950" s="80"/>
      <c r="G1950" s="80"/>
      <c r="H1950" s="80"/>
      <c r="I1950" s="80"/>
      <c r="J1950" s="79"/>
      <c r="K1950" s="81"/>
      <c r="L1950" s="82"/>
      <c r="M1950" s="83"/>
      <c r="N1950" s="84"/>
      <c r="O1950" s="84"/>
      <c r="P1950" s="83"/>
      <c r="Q1950" s="80"/>
      <c r="R1950" s="85"/>
      <c r="S1950" s="14"/>
      <c r="T1950" s="86"/>
      <c r="U1950" s="81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00"/>
      <c r="B1951" s="77"/>
      <c r="C1951" s="78"/>
      <c r="D1951" s="81"/>
      <c r="E1951" s="99"/>
      <c r="F1951" s="80"/>
      <c r="G1951" s="80"/>
      <c r="H1951" s="80"/>
      <c r="I1951" s="80"/>
      <c r="J1951" s="79"/>
      <c r="K1951" s="81"/>
      <c r="L1951" s="82"/>
      <c r="M1951" s="83"/>
      <c r="N1951" s="84"/>
      <c r="O1951" s="84"/>
      <c r="P1951" s="83"/>
      <c r="Q1951" s="80"/>
      <c r="R1951" s="85"/>
      <c r="S1951" s="14"/>
      <c r="T1951" s="86"/>
      <c r="U1951" s="81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00"/>
      <c r="B1952" s="77"/>
      <c r="C1952" s="78"/>
      <c r="D1952" s="81"/>
      <c r="E1952" s="99"/>
      <c r="F1952" s="80"/>
      <c r="G1952" s="80"/>
      <c r="H1952" s="80"/>
      <c r="I1952" s="80"/>
      <c r="J1952" s="79"/>
      <c r="K1952" s="81"/>
      <c r="L1952" s="82"/>
      <c r="M1952" s="83"/>
      <c r="N1952" s="84"/>
      <c r="O1952" s="84"/>
      <c r="P1952" s="83"/>
      <c r="Q1952" s="80"/>
      <c r="R1952" s="85"/>
      <c r="S1952" s="14"/>
      <c r="T1952" s="86"/>
      <c r="U1952" s="81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00"/>
      <c r="B1953" s="77"/>
      <c r="C1953" s="78"/>
      <c r="D1953" s="81"/>
      <c r="E1953" s="99"/>
      <c r="F1953" s="80"/>
      <c r="G1953" s="80"/>
      <c r="H1953" s="80"/>
      <c r="I1953" s="80"/>
      <c r="J1953" s="79"/>
      <c r="K1953" s="81"/>
      <c r="L1953" s="82"/>
      <c r="M1953" s="83"/>
      <c r="N1953" s="84"/>
      <c r="O1953" s="84"/>
      <c r="P1953" s="83"/>
      <c r="Q1953" s="80"/>
      <c r="R1953" s="85"/>
      <c r="S1953" s="14"/>
      <c r="T1953" s="86"/>
      <c r="U1953" s="81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00"/>
      <c r="B1954" s="77"/>
      <c r="C1954" s="78"/>
      <c r="D1954" s="81"/>
      <c r="E1954" s="99"/>
      <c r="F1954" s="80"/>
      <c r="G1954" s="80"/>
      <c r="H1954" s="80"/>
      <c r="I1954" s="80"/>
      <c r="J1954" s="79"/>
      <c r="K1954" s="81"/>
      <c r="L1954" s="82"/>
      <c r="M1954" s="83"/>
      <c r="N1954" s="84"/>
      <c r="O1954" s="84"/>
      <c r="P1954" s="83"/>
      <c r="Q1954" s="80"/>
      <c r="R1954" s="85"/>
      <c r="S1954" s="14"/>
      <c r="T1954" s="86"/>
      <c r="U1954" s="81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00"/>
      <c r="B1955" s="77"/>
      <c r="C1955" s="78"/>
      <c r="D1955" s="81"/>
      <c r="E1955" s="99"/>
      <c r="F1955" s="80"/>
      <c r="G1955" s="80"/>
      <c r="H1955" s="80"/>
      <c r="I1955" s="80"/>
      <c r="J1955" s="79"/>
      <c r="K1955" s="81"/>
      <c r="L1955" s="82"/>
      <c r="M1955" s="83"/>
      <c r="N1955" s="84"/>
      <c r="O1955" s="84"/>
      <c r="P1955" s="83"/>
      <c r="Q1955" s="80"/>
      <c r="R1955" s="85"/>
      <c r="S1955" s="14"/>
      <c r="T1955" s="86"/>
      <c r="U1955" s="81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00"/>
      <c r="B1956" s="77"/>
      <c r="C1956" s="78"/>
      <c r="D1956" s="81"/>
      <c r="E1956" s="99"/>
      <c r="F1956" s="80"/>
      <c r="G1956" s="80"/>
      <c r="H1956" s="80"/>
      <c r="I1956" s="80"/>
      <c r="J1956" s="79"/>
      <c r="K1956" s="81"/>
      <c r="L1956" s="82"/>
      <c r="M1956" s="83"/>
      <c r="N1956" s="84"/>
      <c r="O1956" s="84"/>
      <c r="P1956" s="83"/>
      <c r="Q1956" s="80"/>
      <c r="R1956" s="85"/>
      <c r="S1956" s="14"/>
      <c r="T1956" s="86"/>
      <c r="U1956" s="81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00"/>
      <c r="B1957" s="77"/>
      <c r="C1957" s="78"/>
      <c r="D1957" s="81"/>
      <c r="E1957" s="99"/>
      <c r="F1957" s="80"/>
      <c r="G1957" s="80"/>
      <c r="H1957" s="80"/>
      <c r="I1957" s="80"/>
      <c r="J1957" s="79"/>
      <c r="K1957" s="81"/>
      <c r="L1957" s="82"/>
      <c r="M1957" s="83"/>
      <c r="N1957" s="84"/>
      <c r="O1957" s="84"/>
      <c r="P1957" s="83"/>
      <c r="Q1957" s="80"/>
      <c r="R1957" s="85"/>
      <c r="S1957" s="14"/>
      <c r="T1957" s="86"/>
      <c r="U1957" s="81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00"/>
      <c r="B1958" s="77"/>
      <c r="C1958" s="78"/>
      <c r="D1958" s="81"/>
      <c r="E1958" s="99"/>
      <c r="F1958" s="80"/>
      <c r="G1958" s="80"/>
      <c r="H1958" s="80"/>
      <c r="I1958" s="80"/>
      <c r="J1958" s="79"/>
      <c r="K1958" s="81"/>
      <c r="L1958" s="82"/>
      <c r="M1958" s="83"/>
      <c r="N1958" s="84"/>
      <c r="O1958" s="84"/>
      <c r="P1958" s="83"/>
      <c r="Q1958" s="80"/>
      <c r="R1958" s="85"/>
      <c r="S1958" s="14"/>
      <c r="T1958" s="86"/>
      <c r="U1958" s="81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00"/>
      <c r="B1959" s="77"/>
      <c r="C1959" s="78"/>
      <c r="D1959" s="81"/>
      <c r="E1959" s="99"/>
      <c r="F1959" s="80"/>
      <c r="G1959" s="80"/>
      <c r="H1959" s="80"/>
      <c r="I1959" s="80"/>
      <c r="J1959" s="79"/>
      <c r="K1959" s="81"/>
      <c r="L1959" s="82"/>
      <c r="M1959" s="83"/>
      <c r="N1959" s="84"/>
      <c r="O1959" s="84"/>
      <c r="P1959" s="83"/>
      <c r="Q1959" s="80"/>
      <c r="R1959" s="85"/>
      <c r="S1959" s="14"/>
      <c r="T1959" s="86"/>
      <c r="U1959" s="81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00"/>
      <c r="B1960" s="77"/>
      <c r="C1960" s="78"/>
      <c r="D1960" s="81"/>
      <c r="E1960" s="99"/>
      <c r="F1960" s="80"/>
      <c r="G1960" s="80"/>
      <c r="H1960" s="80"/>
      <c r="I1960" s="80"/>
      <c r="J1960" s="79"/>
      <c r="K1960" s="81"/>
      <c r="L1960" s="82"/>
      <c r="M1960" s="83"/>
      <c r="N1960" s="84"/>
      <c r="O1960" s="84"/>
      <c r="P1960" s="83"/>
      <c r="Q1960" s="80"/>
      <c r="R1960" s="85"/>
      <c r="S1960" s="14"/>
      <c r="T1960" s="86"/>
      <c r="U1960" s="81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00"/>
      <c r="B1961" s="77"/>
      <c r="C1961" s="78"/>
      <c r="D1961" s="81"/>
      <c r="E1961" s="99"/>
      <c r="F1961" s="80"/>
      <c r="G1961" s="80"/>
      <c r="H1961" s="80"/>
      <c r="I1961" s="80"/>
      <c r="J1961" s="79"/>
      <c r="K1961" s="81"/>
      <c r="L1961" s="82"/>
      <c r="M1961" s="83"/>
      <c r="N1961" s="84"/>
      <c r="O1961" s="84"/>
      <c r="P1961" s="83"/>
      <c r="Q1961" s="80"/>
      <c r="R1961" s="85"/>
      <c r="S1961" s="14"/>
      <c r="T1961" s="86"/>
      <c r="U1961" s="81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00"/>
      <c r="B1962" s="77"/>
      <c r="C1962" s="78"/>
      <c r="D1962" s="81"/>
      <c r="E1962" s="99"/>
      <c r="F1962" s="80"/>
      <c r="G1962" s="80"/>
      <c r="H1962" s="80"/>
      <c r="I1962" s="80"/>
      <c r="J1962" s="79"/>
      <c r="K1962" s="81"/>
      <c r="L1962" s="82"/>
      <c r="M1962" s="83"/>
      <c r="N1962" s="84"/>
      <c r="O1962" s="84"/>
      <c r="P1962" s="83"/>
      <c r="Q1962" s="80"/>
      <c r="R1962" s="85"/>
      <c r="S1962" s="14"/>
      <c r="T1962" s="86"/>
      <c r="U1962" s="81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00"/>
      <c r="B1963" s="77"/>
      <c r="C1963" s="78"/>
      <c r="D1963" s="81"/>
      <c r="E1963" s="99"/>
      <c r="F1963" s="80"/>
      <c r="G1963" s="80"/>
      <c r="H1963" s="80"/>
      <c r="I1963" s="80"/>
      <c r="J1963" s="79"/>
      <c r="K1963" s="81"/>
      <c r="L1963" s="82"/>
      <c r="M1963" s="83"/>
      <c r="N1963" s="84"/>
      <c r="O1963" s="84"/>
      <c r="P1963" s="83"/>
      <c r="Q1963" s="80"/>
      <c r="R1963" s="85"/>
      <c r="S1963" s="14"/>
      <c r="T1963" s="86"/>
      <c r="U1963" s="81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00"/>
      <c r="B1964" s="77"/>
      <c r="C1964" s="78"/>
      <c r="D1964" s="81"/>
      <c r="E1964" s="99"/>
      <c r="F1964" s="80"/>
      <c r="G1964" s="80"/>
      <c r="H1964" s="80"/>
      <c r="I1964" s="80"/>
      <c r="J1964" s="79"/>
      <c r="K1964" s="81"/>
      <c r="L1964" s="82"/>
      <c r="M1964" s="83"/>
      <c r="N1964" s="84"/>
      <c r="O1964" s="84"/>
      <c r="P1964" s="83"/>
      <c r="Q1964" s="80"/>
      <c r="R1964" s="85"/>
      <c r="S1964" s="14"/>
      <c r="T1964" s="86"/>
      <c r="U1964" s="81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00"/>
      <c r="B1965" s="77"/>
      <c r="C1965" s="78"/>
      <c r="D1965" s="81"/>
      <c r="E1965" s="99"/>
      <c r="F1965" s="80"/>
      <c r="G1965" s="80"/>
      <c r="H1965" s="80"/>
      <c r="I1965" s="80"/>
      <c r="J1965" s="79"/>
      <c r="K1965" s="81"/>
      <c r="L1965" s="82"/>
      <c r="M1965" s="83"/>
      <c r="N1965" s="84"/>
      <c r="O1965" s="84"/>
      <c r="P1965" s="83"/>
      <c r="Q1965" s="80"/>
      <c r="R1965" s="85"/>
      <c r="S1965" s="14"/>
      <c r="T1965" s="86"/>
      <c r="U1965" s="81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00"/>
      <c r="B1966" s="77"/>
      <c r="C1966" s="78"/>
      <c r="D1966" s="81"/>
      <c r="E1966" s="99"/>
      <c r="F1966" s="80"/>
      <c r="G1966" s="80"/>
      <c r="H1966" s="80"/>
      <c r="I1966" s="80"/>
      <c r="J1966" s="79"/>
      <c r="K1966" s="81"/>
      <c r="L1966" s="82"/>
      <c r="M1966" s="83"/>
      <c r="N1966" s="84"/>
      <c r="O1966" s="84"/>
      <c r="P1966" s="83"/>
      <c r="Q1966" s="80"/>
      <c r="R1966" s="85"/>
      <c r="S1966" s="14"/>
      <c r="T1966" s="86"/>
      <c r="U1966" s="81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00"/>
      <c r="B1967" s="77"/>
      <c r="C1967" s="78"/>
      <c r="D1967" s="81"/>
      <c r="E1967" s="99"/>
      <c r="F1967" s="80"/>
      <c r="G1967" s="80"/>
      <c r="H1967" s="80"/>
      <c r="I1967" s="80"/>
      <c r="J1967" s="79"/>
      <c r="K1967" s="81"/>
      <c r="L1967" s="82"/>
      <c r="M1967" s="83"/>
      <c r="N1967" s="84"/>
      <c r="O1967" s="84"/>
      <c r="P1967" s="83"/>
      <c r="Q1967" s="80"/>
      <c r="R1967" s="85"/>
      <c r="S1967" s="14"/>
      <c r="T1967" s="86"/>
      <c r="U1967" s="81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00"/>
      <c r="B1968" s="77"/>
      <c r="C1968" s="78"/>
      <c r="D1968" s="81"/>
      <c r="E1968" s="99"/>
      <c r="F1968" s="80"/>
      <c r="G1968" s="80"/>
      <c r="H1968" s="80"/>
      <c r="I1968" s="80"/>
      <c r="J1968" s="79"/>
      <c r="K1968" s="81"/>
      <c r="L1968" s="82"/>
      <c r="M1968" s="83"/>
      <c r="N1968" s="84"/>
      <c r="O1968" s="84"/>
      <c r="P1968" s="83"/>
      <c r="Q1968" s="80"/>
      <c r="R1968" s="85"/>
      <c r="S1968" s="14"/>
      <c r="T1968" s="86"/>
      <c r="U1968" s="81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00"/>
      <c r="B1969" s="77"/>
      <c r="C1969" s="78"/>
      <c r="D1969" s="81"/>
      <c r="E1969" s="99"/>
      <c r="F1969" s="80"/>
      <c r="G1969" s="80"/>
      <c r="H1969" s="80"/>
      <c r="I1969" s="80"/>
      <c r="J1969" s="79"/>
      <c r="K1969" s="81"/>
      <c r="L1969" s="82"/>
      <c r="M1969" s="83"/>
      <c r="N1969" s="84"/>
      <c r="O1969" s="84"/>
      <c r="P1969" s="83"/>
      <c r="Q1969" s="80"/>
      <c r="R1969" s="85"/>
      <c r="S1969" s="14"/>
      <c r="T1969" s="86"/>
      <c r="U1969" s="81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00"/>
      <c r="B1970" s="77"/>
      <c r="C1970" s="78"/>
      <c r="D1970" s="81"/>
      <c r="E1970" s="99"/>
      <c r="F1970" s="80"/>
      <c r="G1970" s="80"/>
      <c r="H1970" s="80"/>
      <c r="I1970" s="80"/>
      <c r="J1970" s="79"/>
      <c r="K1970" s="81"/>
      <c r="L1970" s="82"/>
      <c r="M1970" s="83"/>
      <c r="N1970" s="84"/>
      <c r="O1970" s="84"/>
      <c r="P1970" s="83"/>
      <c r="Q1970" s="80"/>
      <c r="R1970" s="85"/>
      <c r="S1970" s="14"/>
      <c r="T1970" s="86"/>
      <c r="U1970" s="81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00"/>
      <c r="B1971" s="77"/>
      <c r="C1971" s="78"/>
      <c r="D1971" s="81"/>
      <c r="E1971" s="99"/>
      <c r="F1971" s="80"/>
      <c r="G1971" s="80"/>
      <c r="H1971" s="80"/>
      <c r="I1971" s="80"/>
      <c r="J1971" s="79"/>
      <c r="K1971" s="81"/>
      <c r="L1971" s="82"/>
      <c r="M1971" s="83"/>
      <c r="N1971" s="84"/>
      <c r="O1971" s="84"/>
      <c r="P1971" s="83"/>
      <c r="Q1971" s="80"/>
      <c r="R1971" s="85"/>
      <c r="S1971" s="14"/>
      <c r="T1971" s="86"/>
      <c r="U1971" s="81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00"/>
      <c r="B1972" s="77"/>
      <c r="C1972" s="78"/>
      <c r="D1972" s="81"/>
      <c r="E1972" s="99"/>
      <c r="F1972" s="80"/>
      <c r="G1972" s="80"/>
      <c r="H1972" s="80"/>
      <c r="I1972" s="80"/>
      <c r="J1972" s="79"/>
      <c r="K1972" s="81"/>
      <c r="L1972" s="82"/>
      <c r="M1972" s="83"/>
      <c r="N1972" s="84"/>
      <c r="O1972" s="84"/>
      <c r="P1972" s="83"/>
      <c r="Q1972" s="80"/>
      <c r="R1972" s="85"/>
      <c r="S1972" s="14"/>
      <c r="T1972" s="86"/>
      <c r="U1972" s="81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00"/>
      <c r="B1973" s="77"/>
      <c r="C1973" s="78"/>
      <c r="D1973" s="81"/>
      <c r="E1973" s="99"/>
      <c r="F1973" s="80"/>
      <c r="G1973" s="80"/>
      <c r="H1973" s="80"/>
      <c r="I1973" s="80"/>
      <c r="J1973" s="79"/>
      <c r="K1973" s="81"/>
      <c r="L1973" s="82"/>
      <c r="M1973" s="83"/>
      <c r="N1973" s="84"/>
      <c r="O1973" s="84"/>
      <c r="P1973" s="83"/>
      <c r="Q1973" s="80"/>
      <c r="R1973" s="85"/>
      <c r="S1973" s="14"/>
      <c r="T1973" s="86"/>
      <c r="U1973" s="81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00"/>
      <c r="B1974" s="77"/>
      <c r="C1974" s="78"/>
      <c r="D1974" s="81"/>
      <c r="E1974" s="99"/>
      <c r="F1974" s="80"/>
      <c r="G1974" s="80"/>
      <c r="H1974" s="80"/>
      <c r="I1974" s="80"/>
      <c r="J1974" s="79"/>
      <c r="K1974" s="81"/>
      <c r="L1974" s="82"/>
      <c r="M1974" s="83"/>
      <c r="N1974" s="84"/>
      <c r="O1974" s="84"/>
      <c r="P1974" s="83"/>
      <c r="Q1974" s="80"/>
      <c r="R1974" s="85"/>
      <c r="S1974" s="14"/>
      <c r="T1974" s="86"/>
      <c r="U1974" s="81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00"/>
      <c r="B1975" s="77"/>
      <c r="C1975" s="78"/>
      <c r="D1975" s="81"/>
      <c r="E1975" s="99"/>
      <c r="F1975" s="80"/>
      <c r="G1975" s="80"/>
      <c r="H1975" s="80"/>
      <c r="I1975" s="80"/>
      <c r="J1975" s="79"/>
      <c r="K1975" s="81"/>
      <c r="L1975" s="82"/>
      <c r="M1975" s="83"/>
      <c r="N1975" s="84"/>
      <c r="O1975" s="84"/>
      <c r="P1975" s="83"/>
      <c r="Q1975" s="80"/>
      <c r="R1975" s="85"/>
      <c r="S1975" s="14"/>
      <c r="T1975" s="86"/>
      <c r="U1975" s="81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00"/>
      <c r="B1976" s="77"/>
      <c r="C1976" s="78"/>
      <c r="D1976" s="81"/>
      <c r="E1976" s="99"/>
      <c r="F1976" s="80"/>
      <c r="G1976" s="80"/>
      <c r="H1976" s="80"/>
      <c r="I1976" s="80"/>
      <c r="J1976" s="79"/>
      <c r="K1976" s="81"/>
      <c r="L1976" s="82"/>
      <c r="M1976" s="83"/>
      <c r="N1976" s="84"/>
      <c r="O1976" s="84"/>
      <c r="P1976" s="83"/>
      <c r="Q1976" s="80"/>
      <c r="R1976" s="85"/>
      <c r="S1976" s="14"/>
      <c r="T1976" s="86"/>
      <c r="U1976" s="81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00"/>
      <c r="B1977" s="77"/>
      <c r="C1977" s="78"/>
      <c r="D1977" s="81"/>
      <c r="E1977" s="99"/>
      <c r="F1977" s="80"/>
      <c r="G1977" s="80"/>
      <c r="H1977" s="80"/>
      <c r="I1977" s="80"/>
      <c r="J1977" s="79"/>
      <c r="K1977" s="81"/>
      <c r="L1977" s="82"/>
      <c r="M1977" s="83"/>
      <c r="N1977" s="84"/>
      <c r="O1977" s="84"/>
      <c r="P1977" s="83"/>
      <c r="Q1977" s="80"/>
      <c r="R1977" s="85"/>
      <c r="S1977" s="14"/>
      <c r="T1977" s="86"/>
      <c r="U1977" s="81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00"/>
      <c r="B1978" s="77"/>
      <c r="C1978" s="78"/>
      <c r="D1978" s="81"/>
      <c r="E1978" s="99"/>
      <c r="F1978" s="80"/>
      <c r="G1978" s="80"/>
      <c r="H1978" s="80"/>
      <c r="I1978" s="80"/>
      <c r="J1978" s="79"/>
      <c r="K1978" s="81"/>
      <c r="L1978" s="82"/>
      <c r="M1978" s="83"/>
      <c r="N1978" s="84"/>
      <c r="O1978" s="84"/>
      <c r="P1978" s="83"/>
      <c r="Q1978" s="80"/>
      <c r="R1978" s="85"/>
      <c r="S1978" s="14"/>
      <c r="T1978" s="86"/>
      <c r="U1978" s="81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00"/>
      <c r="B1979" s="77"/>
      <c r="C1979" s="78"/>
      <c r="D1979" s="81"/>
      <c r="E1979" s="99"/>
      <c r="F1979" s="80"/>
      <c r="G1979" s="80"/>
      <c r="H1979" s="80"/>
      <c r="I1979" s="80"/>
      <c r="J1979" s="79"/>
      <c r="K1979" s="81"/>
      <c r="L1979" s="82"/>
      <c r="M1979" s="83"/>
      <c r="N1979" s="84"/>
      <c r="O1979" s="84"/>
      <c r="P1979" s="83"/>
      <c r="Q1979" s="80"/>
      <c r="R1979" s="85"/>
      <c r="S1979" s="14"/>
      <c r="T1979" s="86"/>
      <c r="U1979" s="81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00"/>
      <c r="B1980" s="77"/>
      <c r="C1980" s="78"/>
      <c r="D1980" s="81"/>
      <c r="E1980" s="99"/>
      <c r="F1980" s="80"/>
      <c r="G1980" s="80"/>
      <c r="H1980" s="80"/>
      <c r="I1980" s="80"/>
      <c r="J1980" s="79"/>
      <c r="K1980" s="81"/>
      <c r="L1980" s="82"/>
      <c r="M1980" s="83"/>
      <c r="N1980" s="84"/>
      <c r="O1980" s="84"/>
      <c r="P1980" s="83"/>
      <c r="Q1980" s="80"/>
      <c r="R1980" s="85"/>
      <c r="S1980" s="14"/>
      <c r="T1980" s="86"/>
      <c r="U1980" s="81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00"/>
      <c r="B1981" s="77"/>
      <c r="C1981" s="78"/>
      <c r="D1981" s="81"/>
      <c r="E1981" s="99"/>
      <c r="F1981" s="80"/>
      <c r="G1981" s="80"/>
      <c r="H1981" s="80"/>
      <c r="I1981" s="80"/>
      <c r="J1981" s="79"/>
      <c r="K1981" s="81"/>
      <c r="L1981" s="82"/>
      <c r="M1981" s="83"/>
      <c r="N1981" s="84"/>
      <c r="O1981" s="84"/>
      <c r="P1981" s="83"/>
      <c r="Q1981" s="80"/>
      <c r="R1981" s="85"/>
      <c r="S1981" s="14"/>
      <c r="T1981" s="86"/>
      <c r="U1981" s="81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00"/>
      <c r="B1982" s="77"/>
      <c r="C1982" s="78"/>
      <c r="D1982" s="81"/>
      <c r="E1982" s="99"/>
      <c r="F1982" s="80"/>
      <c r="G1982" s="80"/>
      <c r="H1982" s="80"/>
      <c r="I1982" s="80"/>
      <c r="J1982" s="79"/>
      <c r="K1982" s="81"/>
      <c r="L1982" s="82"/>
      <c r="M1982" s="83"/>
      <c r="N1982" s="84"/>
      <c r="O1982" s="84"/>
      <c r="P1982" s="83"/>
      <c r="Q1982" s="80"/>
      <c r="R1982" s="85"/>
      <c r="S1982" s="14"/>
      <c r="T1982" s="86"/>
      <c r="U1982" s="81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00"/>
      <c r="B1983" s="77"/>
      <c r="C1983" s="78"/>
      <c r="D1983" s="81"/>
      <c r="E1983" s="99"/>
      <c r="F1983" s="80"/>
      <c r="G1983" s="80"/>
      <c r="H1983" s="80"/>
      <c r="I1983" s="80"/>
      <c r="J1983" s="79"/>
      <c r="K1983" s="81"/>
      <c r="L1983" s="82"/>
      <c r="M1983" s="83"/>
      <c r="N1983" s="84"/>
      <c r="O1983" s="84"/>
      <c r="P1983" s="83"/>
      <c r="Q1983" s="80"/>
      <c r="R1983" s="85"/>
      <c r="S1983" s="14"/>
      <c r="T1983" s="86"/>
      <c r="U1983" s="81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00"/>
      <c r="B1984" s="77"/>
      <c r="C1984" s="78"/>
      <c r="D1984" s="81"/>
      <c r="E1984" s="99"/>
      <c r="F1984" s="80"/>
      <c r="G1984" s="80"/>
      <c r="H1984" s="80"/>
      <c r="I1984" s="80"/>
      <c r="J1984" s="79"/>
      <c r="K1984" s="81"/>
      <c r="L1984" s="82"/>
      <c r="M1984" s="83"/>
      <c r="N1984" s="84"/>
      <c r="O1984" s="84"/>
      <c r="P1984" s="83"/>
      <c r="Q1984" s="80"/>
      <c r="R1984" s="85"/>
      <c r="S1984" s="14"/>
      <c r="T1984" s="86"/>
      <c r="U1984" s="81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00"/>
      <c r="B1985" s="77"/>
      <c r="C1985" s="78"/>
      <c r="D1985" s="81"/>
      <c r="E1985" s="99"/>
      <c r="F1985" s="80"/>
      <c r="G1985" s="80"/>
      <c r="H1985" s="80"/>
      <c r="I1985" s="80"/>
      <c r="J1985" s="79"/>
      <c r="K1985" s="81"/>
      <c r="L1985" s="82"/>
      <c r="M1985" s="83"/>
      <c r="N1985" s="84"/>
      <c r="O1985" s="84"/>
      <c r="P1985" s="83"/>
      <c r="Q1985" s="80"/>
      <c r="R1985" s="85"/>
      <c r="S1985" s="14"/>
      <c r="T1985" s="86"/>
      <c r="U1985" s="81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00"/>
      <c r="B1986" s="77"/>
      <c r="C1986" s="78"/>
      <c r="D1986" s="81"/>
      <c r="E1986" s="99"/>
      <c r="F1986" s="80"/>
      <c r="G1986" s="80"/>
      <c r="H1986" s="80"/>
      <c r="I1986" s="80"/>
      <c r="J1986" s="79"/>
      <c r="K1986" s="81"/>
      <c r="L1986" s="82"/>
      <c r="M1986" s="83"/>
      <c r="N1986" s="84"/>
      <c r="O1986" s="84"/>
      <c r="P1986" s="83"/>
      <c r="Q1986" s="80"/>
      <c r="R1986" s="85"/>
      <c r="S1986" s="14"/>
      <c r="T1986" s="86"/>
      <c r="U1986" s="81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00"/>
      <c r="B1987" s="77"/>
      <c r="C1987" s="78"/>
      <c r="D1987" s="81"/>
      <c r="E1987" s="99"/>
      <c r="F1987" s="80"/>
      <c r="G1987" s="80"/>
      <c r="H1987" s="80"/>
      <c r="I1987" s="80"/>
      <c r="J1987" s="79"/>
      <c r="K1987" s="81"/>
      <c r="L1987" s="82"/>
      <c r="M1987" s="83"/>
      <c r="N1987" s="84"/>
      <c r="O1987" s="84"/>
      <c r="P1987" s="83"/>
      <c r="Q1987" s="80"/>
      <c r="R1987" s="85"/>
      <c r="S1987" s="14"/>
      <c r="T1987" s="86"/>
      <c r="U1987" s="81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00"/>
      <c r="B1988" s="77"/>
      <c r="C1988" s="78"/>
      <c r="D1988" s="81"/>
      <c r="E1988" s="99"/>
      <c r="F1988" s="80"/>
      <c r="G1988" s="80"/>
      <c r="H1988" s="80"/>
      <c r="I1988" s="80"/>
      <c r="J1988" s="79"/>
      <c r="K1988" s="81"/>
      <c r="L1988" s="82"/>
      <c r="M1988" s="83"/>
      <c r="N1988" s="84"/>
      <c r="O1988" s="84"/>
      <c r="P1988" s="83"/>
      <c r="Q1988" s="80"/>
      <c r="R1988" s="85"/>
      <c r="S1988" s="14"/>
      <c r="T1988" s="86"/>
      <c r="U1988" s="81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00"/>
      <c r="B1989" s="77"/>
      <c r="C1989" s="78"/>
      <c r="D1989" s="81"/>
      <c r="E1989" s="99"/>
      <c r="F1989" s="80"/>
      <c r="G1989" s="80"/>
      <c r="H1989" s="80"/>
      <c r="I1989" s="80"/>
      <c r="J1989" s="79"/>
      <c r="K1989" s="81"/>
      <c r="L1989" s="82"/>
      <c r="M1989" s="83"/>
      <c r="N1989" s="84"/>
      <c r="O1989" s="84"/>
      <c r="P1989" s="83"/>
      <c r="Q1989" s="80"/>
      <c r="R1989" s="85"/>
      <c r="S1989" s="14"/>
      <c r="T1989" s="86"/>
      <c r="U1989" s="81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00"/>
      <c r="B1990" s="77"/>
      <c r="C1990" s="78"/>
      <c r="D1990" s="81"/>
      <c r="E1990" s="99"/>
      <c r="F1990" s="80"/>
      <c r="G1990" s="80"/>
      <c r="H1990" s="80"/>
      <c r="I1990" s="80"/>
      <c r="J1990" s="79"/>
      <c r="K1990" s="81"/>
      <c r="L1990" s="82"/>
      <c r="M1990" s="83"/>
      <c r="N1990" s="84"/>
      <c r="O1990" s="84"/>
      <c r="P1990" s="83"/>
      <c r="Q1990" s="80"/>
      <c r="R1990" s="85"/>
      <c r="S1990" s="14"/>
      <c r="T1990" s="86"/>
      <c r="U1990" s="81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00"/>
      <c r="B1991" s="77"/>
      <c r="C1991" s="78"/>
      <c r="D1991" s="81"/>
      <c r="E1991" s="99"/>
      <c r="F1991" s="80"/>
      <c r="G1991" s="80"/>
      <c r="H1991" s="80"/>
      <c r="I1991" s="80"/>
      <c r="J1991" s="79"/>
      <c r="K1991" s="81"/>
      <c r="L1991" s="82"/>
      <c r="M1991" s="83"/>
      <c r="N1991" s="84"/>
      <c r="O1991" s="84"/>
      <c r="P1991" s="83"/>
      <c r="Q1991" s="80"/>
      <c r="R1991" s="85"/>
      <c r="S1991" s="14"/>
      <c r="T1991" s="86"/>
      <c r="U1991" s="81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00"/>
      <c r="B1992" s="77"/>
      <c r="C1992" s="78"/>
      <c r="D1992" s="81"/>
      <c r="E1992" s="99"/>
      <c r="F1992" s="80"/>
      <c r="G1992" s="80"/>
      <c r="H1992" s="80"/>
      <c r="I1992" s="80"/>
      <c r="J1992" s="79"/>
      <c r="K1992" s="81"/>
      <c r="L1992" s="82"/>
      <c r="M1992" s="83"/>
      <c r="N1992" s="84"/>
      <c r="O1992" s="84"/>
      <c r="P1992" s="83"/>
      <c r="Q1992" s="80"/>
      <c r="R1992" s="85"/>
      <c r="S1992" s="14"/>
      <c r="T1992" s="86"/>
      <c r="U1992" s="81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00"/>
      <c r="B1993" s="77"/>
      <c r="C1993" s="78"/>
      <c r="D1993" s="81"/>
      <c r="E1993" s="99"/>
      <c r="F1993" s="80"/>
      <c r="G1993" s="80"/>
      <c r="H1993" s="80"/>
      <c r="I1993" s="80"/>
      <c r="J1993" s="79"/>
      <c r="K1993" s="81"/>
      <c r="L1993" s="82"/>
      <c r="M1993" s="83"/>
      <c r="N1993" s="84"/>
      <c r="O1993" s="84"/>
      <c r="P1993" s="83"/>
      <c r="Q1993" s="80"/>
      <c r="R1993" s="85"/>
      <c r="S1993" s="14"/>
      <c r="T1993" s="86"/>
      <c r="U1993" s="81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00"/>
      <c r="B1994" s="77"/>
      <c r="C1994" s="78"/>
      <c r="D1994" s="81"/>
      <c r="E1994" s="99"/>
      <c r="F1994" s="80"/>
      <c r="G1994" s="80"/>
      <c r="H1994" s="80"/>
      <c r="I1994" s="80"/>
      <c r="J1994" s="79"/>
      <c r="K1994" s="81"/>
      <c r="L1994" s="82"/>
      <c r="M1994" s="83"/>
      <c r="N1994" s="84"/>
      <c r="O1994" s="84"/>
      <c r="P1994" s="83"/>
      <c r="Q1994" s="80"/>
      <c r="R1994" s="85"/>
      <c r="S1994" s="14"/>
      <c r="T1994" s="86"/>
      <c r="U1994" s="81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00"/>
      <c r="B1995" s="77"/>
      <c r="C1995" s="78"/>
      <c r="D1995" s="81"/>
      <c r="E1995" s="99"/>
      <c r="F1995" s="80"/>
      <c r="G1995" s="80"/>
      <c r="H1995" s="80"/>
      <c r="I1995" s="80"/>
      <c r="J1995" s="79"/>
      <c r="K1995" s="81"/>
      <c r="L1995" s="82"/>
      <c r="M1995" s="83"/>
      <c r="N1995" s="84"/>
      <c r="O1995" s="84"/>
      <c r="P1995" s="83"/>
      <c r="Q1995" s="80"/>
      <c r="R1995" s="85"/>
      <c r="S1995" s="14"/>
      <c r="T1995" s="86"/>
      <c r="U1995" s="81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00"/>
      <c r="B1996" s="77"/>
      <c r="C1996" s="78"/>
      <c r="D1996" s="81"/>
      <c r="E1996" s="99"/>
      <c r="F1996" s="80"/>
      <c r="G1996" s="80"/>
      <c r="H1996" s="80"/>
      <c r="I1996" s="80"/>
      <c r="J1996" s="79"/>
      <c r="K1996" s="81"/>
      <c r="L1996" s="82"/>
      <c r="M1996" s="83"/>
      <c r="N1996" s="84"/>
      <c r="O1996" s="84"/>
      <c r="P1996" s="83"/>
      <c r="Q1996" s="80"/>
      <c r="R1996" s="85"/>
      <c r="S1996" s="14"/>
      <c r="T1996" s="86"/>
      <c r="U1996" s="81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00"/>
      <c r="B1997" s="77"/>
      <c r="C1997" s="78"/>
      <c r="D1997" s="81"/>
      <c r="E1997" s="99"/>
      <c r="F1997" s="80"/>
      <c r="G1997" s="80"/>
      <c r="H1997" s="80"/>
      <c r="I1997" s="80"/>
      <c r="J1997" s="79"/>
      <c r="K1997" s="81"/>
      <c r="L1997" s="82"/>
      <c r="M1997" s="83"/>
      <c r="N1997" s="84"/>
      <c r="O1997" s="84"/>
      <c r="P1997" s="83"/>
      <c r="Q1997" s="80"/>
      <c r="R1997" s="85"/>
      <c r="S1997" s="14"/>
      <c r="T1997" s="86"/>
      <c r="U1997" s="81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00"/>
      <c r="B1998" s="77"/>
      <c r="C1998" s="78"/>
      <c r="D1998" s="81"/>
      <c r="E1998" s="99"/>
      <c r="F1998" s="80"/>
      <c r="G1998" s="80"/>
      <c r="H1998" s="80"/>
      <c r="I1998" s="80"/>
      <c r="J1998" s="79"/>
      <c r="K1998" s="81"/>
      <c r="L1998" s="82"/>
      <c r="M1998" s="83"/>
      <c r="N1998" s="84"/>
      <c r="O1998" s="84"/>
      <c r="P1998" s="83"/>
      <c r="Q1998" s="80"/>
      <c r="R1998" s="85"/>
      <c r="S1998" s="14"/>
      <c r="T1998" s="86"/>
      <c r="U1998" s="81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00"/>
      <c r="B1999" s="77"/>
      <c r="C1999" s="78"/>
      <c r="D1999" s="81"/>
      <c r="E1999" s="99"/>
      <c r="F1999" s="80"/>
      <c r="G1999" s="80"/>
      <c r="H1999" s="80"/>
      <c r="I1999" s="80"/>
      <c r="J1999" s="79"/>
      <c r="K1999" s="81"/>
      <c r="L1999" s="82"/>
      <c r="M1999" s="83"/>
      <c r="N1999" s="84"/>
      <c r="O1999" s="84"/>
      <c r="P1999" s="83"/>
      <c r="Q1999" s="80"/>
      <c r="R1999" s="85"/>
      <c r="S1999" s="14"/>
      <c r="T1999" s="86"/>
      <c r="U1999" s="81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00"/>
      <c r="B2000" s="77"/>
      <c r="C2000" s="78"/>
      <c r="D2000" s="81"/>
      <c r="E2000" s="99"/>
      <c r="F2000" s="80"/>
      <c r="G2000" s="80"/>
      <c r="H2000" s="80"/>
      <c r="I2000" s="80"/>
      <c r="J2000" s="79"/>
      <c r="K2000" s="81"/>
      <c r="L2000" s="82"/>
      <c r="M2000" s="83"/>
      <c r="N2000" s="84"/>
      <c r="O2000" s="84"/>
      <c r="P2000" s="83"/>
      <c r="Q2000" s="80"/>
      <c r="R2000" s="85"/>
      <c r="S2000" s="14"/>
      <c r="T2000" s="86"/>
      <c r="U2000" s="81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00"/>
      <c r="B2001" s="77"/>
      <c r="C2001" s="78"/>
      <c r="D2001" s="81"/>
      <c r="E2001" s="99"/>
      <c r="F2001" s="80"/>
      <c r="G2001" s="80"/>
      <c r="H2001" s="80"/>
      <c r="I2001" s="80"/>
      <c r="J2001" s="79"/>
      <c r="K2001" s="81"/>
      <c r="L2001" s="82"/>
      <c r="M2001" s="83"/>
      <c r="N2001" s="84"/>
      <c r="O2001" s="84"/>
      <c r="P2001" s="83"/>
      <c r="Q2001" s="80"/>
      <c r="R2001" s="85"/>
      <c r="S2001" s="14"/>
      <c r="T2001" s="86"/>
      <c r="U2001" s="81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00"/>
      <c r="B2002" s="77"/>
      <c r="C2002" s="78"/>
      <c r="D2002" s="81"/>
      <c r="E2002" s="99"/>
      <c r="F2002" s="80"/>
      <c r="G2002" s="80"/>
      <c r="H2002" s="80"/>
      <c r="I2002" s="80"/>
      <c r="J2002" s="79"/>
      <c r="K2002" s="81"/>
      <c r="L2002" s="82"/>
      <c r="M2002" s="83"/>
      <c r="N2002" s="84"/>
      <c r="O2002" s="84"/>
      <c r="P2002" s="83"/>
      <c r="Q2002" s="80"/>
      <c r="R2002" s="85"/>
      <c r="S2002" s="14"/>
      <c r="T2002" s="86"/>
      <c r="U2002" s="81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00"/>
      <c r="B2003" s="77"/>
      <c r="C2003" s="78"/>
      <c r="D2003" s="81"/>
      <c r="E2003" s="99"/>
      <c r="F2003" s="80"/>
      <c r="G2003" s="80"/>
      <c r="H2003" s="80"/>
      <c r="I2003" s="80"/>
      <c r="J2003" s="79"/>
      <c r="K2003" s="81"/>
      <c r="L2003" s="82"/>
      <c r="M2003" s="83"/>
      <c r="N2003" s="84"/>
      <c r="O2003" s="84"/>
      <c r="P2003" s="83"/>
      <c r="Q2003" s="80"/>
      <c r="R2003" s="85"/>
      <c r="S2003" s="14"/>
      <c r="T2003" s="86"/>
      <c r="U2003" s="81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00"/>
      <c r="B2004" s="77"/>
      <c r="C2004" s="78"/>
      <c r="D2004" s="81"/>
      <c r="E2004" s="99"/>
      <c r="F2004" s="80"/>
      <c r="G2004" s="80"/>
      <c r="H2004" s="80"/>
      <c r="I2004" s="80"/>
      <c r="J2004" s="79"/>
      <c r="K2004" s="81"/>
      <c r="L2004" s="82"/>
      <c r="M2004" s="83"/>
      <c r="N2004" s="84"/>
      <c r="O2004" s="84"/>
      <c r="P2004" s="83"/>
      <c r="Q2004" s="80"/>
      <c r="R2004" s="85"/>
      <c r="S2004" s="14"/>
      <c r="T2004" s="86"/>
      <c r="U2004" s="81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00"/>
      <c r="B2005" s="77"/>
      <c r="C2005" s="78"/>
      <c r="D2005" s="81"/>
      <c r="E2005" s="99"/>
      <c r="F2005" s="80"/>
      <c r="G2005" s="80"/>
      <c r="H2005" s="80"/>
      <c r="I2005" s="80"/>
      <c r="J2005" s="79"/>
      <c r="K2005" s="81"/>
      <c r="L2005" s="82"/>
      <c r="M2005" s="83"/>
      <c r="N2005" s="84"/>
      <c r="O2005" s="84"/>
      <c r="P2005" s="83"/>
      <c r="Q2005" s="80"/>
      <c r="R2005" s="85"/>
      <c r="S2005" s="14"/>
      <c r="T2005" s="86"/>
      <c r="U2005" s="81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00"/>
      <c r="B2006" s="77"/>
      <c r="C2006" s="78"/>
      <c r="D2006" s="81"/>
      <c r="E2006" s="99"/>
      <c r="F2006" s="80"/>
      <c r="G2006" s="80"/>
      <c r="H2006" s="80"/>
      <c r="I2006" s="80"/>
      <c r="J2006" s="79"/>
      <c r="K2006" s="81"/>
      <c r="L2006" s="82"/>
      <c r="M2006" s="83"/>
      <c r="N2006" s="84"/>
      <c r="O2006" s="84"/>
      <c r="P2006" s="83"/>
      <c r="Q2006" s="80"/>
      <c r="R2006" s="85"/>
      <c r="S2006" s="14"/>
      <c r="T2006" s="86"/>
      <c r="U2006" s="81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00"/>
      <c r="B2007" s="77"/>
      <c r="C2007" s="78"/>
      <c r="D2007" s="81"/>
      <c r="E2007" s="99"/>
      <c r="F2007" s="80"/>
      <c r="G2007" s="80"/>
      <c r="H2007" s="80"/>
      <c r="I2007" s="80"/>
      <c r="J2007" s="79"/>
      <c r="K2007" s="81"/>
      <c r="L2007" s="82"/>
      <c r="M2007" s="83"/>
      <c r="N2007" s="84"/>
      <c r="O2007" s="84"/>
      <c r="P2007" s="83"/>
      <c r="Q2007" s="80"/>
      <c r="R2007" s="85"/>
      <c r="S2007" s="14"/>
      <c r="T2007" s="86"/>
      <c r="U2007" s="81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00"/>
      <c r="B2008" s="77"/>
      <c r="C2008" s="78"/>
      <c r="D2008" s="81"/>
      <c r="E2008" s="99"/>
      <c r="F2008" s="80"/>
      <c r="G2008" s="80"/>
      <c r="H2008" s="80"/>
      <c r="I2008" s="80"/>
      <c r="J2008" s="79"/>
      <c r="K2008" s="81"/>
      <c r="L2008" s="82"/>
      <c r="M2008" s="83"/>
      <c r="N2008" s="84"/>
      <c r="O2008" s="84"/>
      <c r="P2008" s="83"/>
      <c r="Q2008" s="80"/>
      <c r="R2008" s="85"/>
      <c r="S2008" s="14"/>
      <c r="T2008" s="86"/>
      <c r="U2008" s="81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00"/>
      <c r="B2009" s="77"/>
      <c r="C2009" s="78"/>
      <c r="D2009" s="81"/>
      <c r="E2009" s="99"/>
      <c r="F2009" s="80"/>
      <c r="G2009" s="80"/>
      <c r="H2009" s="80"/>
      <c r="I2009" s="80"/>
      <c r="J2009" s="79"/>
      <c r="K2009" s="81"/>
      <c r="L2009" s="82"/>
      <c r="M2009" s="83"/>
      <c r="N2009" s="84"/>
      <c r="O2009" s="84"/>
      <c r="P2009" s="83"/>
      <c r="Q2009" s="80"/>
      <c r="R2009" s="85"/>
      <c r="S2009" s="14"/>
      <c r="T2009" s="86"/>
      <c r="U2009" s="81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00"/>
      <c r="B2010" s="77"/>
      <c r="C2010" s="78"/>
      <c r="D2010" s="81"/>
      <c r="E2010" s="99"/>
      <c r="F2010" s="80"/>
      <c r="G2010" s="80"/>
      <c r="H2010" s="80"/>
      <c r="I2010" s="80"/>
      <c r="J2010" s="79"/>
      <c r="K2010" s="81"/>
      <c r="L2010" s="82"/>
      <c r="M2010" s="83"/>
      <c r="N2010" s="84"/>
      <c r="O2010" s="84"/>
      <c r="P2010" s="83"/>
      <c r="Q2010" s="80"/>
      <c r="R2010" s="85"/>
      <c r="S2010" s="14"/>
      <c r="T2010" s="86"/>
      <c r="U2010" s="81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00"/>
      <c r="B2011" s="77"/>
      <c r="C2011" s="78"/>
      <c r="D2011" s="81"/>
      <c r="E2011" s="99"/>
      <c r="F2011" s="80"/>
      <c r="G2011" s="80"/>
      <c r="H2011" s="80"/>
      <c r="I2011" s="80"/>
      <c r="J2011" s="79"/>
      <c r="K2011" s="81"/>
      <c r="L2011" s="82"/>
      <c r="M2011" s="83"/>
      <c r="N2011" s="84"/>
      <c r="O2011" s="84"/>
      <c r="P2011" s="83"/>
      <c r="Q2011" s="80"/>
      <c r="R2011" s="85"/>
      <c r="S2011" s="14"/>
      <c r="T2011" s="86"/>
      <c r="U2011" s="81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00"/>
      <c r="B2012" s="77"/>
      <c r="C2012" s="78"/>
      <c r="D2012" s="81"/>
      <c r="E2012" s="99"/>
      <c r="F2012" s="80"/>
      <c r="G2012" s="80"/>
      <c r="H2012" s="80"/>
      <c r="I2012" s="80"/>
      <c r="J2012" s="79"/>
      <c r="K2012" s="81"/>
      <c r="L2012" s="82"/>
      <c r="M2012" s="83"/>
      <c r="N2012" s="84"/>
      <c r="O2012" s="84"/>
      <c r="P2012" s="83"/>
      <c r="Q2012" s="80"/>
      <c r="R2012" s="85"/>
      <c r="S2012" s="14"/>
      <c r="T2012" s="86"/>
      <c r="U2012" s="81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00"/>
      <c r="B2013" s="77"/>
      <c r="C2013" s="78"/>
      <c r="D2013" s="81"/>
      <c r="E2013" s="99"/>
      <c r="F2013" s="80"/>
      <c r="G2013" s="80"/>
      <c r="H2013" s="80"/>
      <c r="I2013" s="80"/>
      <c r="J2013" s="79"/>
      <c r="K2013" s="81"/>
      <c r="L2013" s="82"/>
      <c r="M2013" s="83"/>
      <c r="N2013" s="84"/>
      <c r="O2013" s="84"/>
      <c r="P2013" s="83"/>
      <c r="Q2013" s="80"/>
      <c r="R2013" s="85"/>
      <c r="S2013" s="14"/>
      <c r="T2013" s="86"/>
      <c r="U2013" s="81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00"/>
      <c r="B2014" s="77"/>
      <c r="C2014" s="78"/>
      <c r="D2014" s="81"/>
      <c r="E2014" s="99"/>
      <c r="F2014" s="80"/>
      <c r="G2014" s="80"/>
      <c r="H2014" s="80"/>
      <c r="I2014" s="80"/>
      <c r="J2014" s="79"/>
      <c r="K2014" s="81"/>
      <c r="L2014" s="82"/>
      <c r="M2014" s="83"/>
      <c r="N2014" s="84"/>
      <c r="O2014" s="84"/>
      <c r="P2014" s="83"/>
      <c r="Q2014" s="80"/>
      <c r="R2014" s="85"/>
      <c r="S2014" s="14"/>
      <c r="T2014" s="86"/>
      <c r="U2014" s="81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00"/>
      <c r="B2015" s="77"/>
      <c r="C2015" s="78"/>
      <c r="D2015" s="81"/>
      <c r="E2015" s="99"/>
      <c r="F2015" s="80"/>
      <c r="G2015" s="80"/>
      <c r="H2015" s="80"/>
      <c r="I2015" s="80"/>
      <c r="J2015" s="79"/>
      <c r="K2015" s="81"/>
      <c r="L2015" s="82"/>
      <c r="M2015" s="83"/>
      <c r="N2015" s="84"/>
      <c r="O2015" s="84"/>
      <c r="P2015" s="83"/>
      <c r="Q2015" s="80"/>
      <c r="R2015" s="85"/>
      <c r="S2015" s="14"/>
      <c r="T2015" s="86"/>
      <c r="U2015" s="81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00"/>
      <c r="B2016" s="77"/>
      <c r="C2016" s="78"/>
      <c r="D2016" s="81"/>
      <c r="E2016" s="99"/>
      <c r="F2016" s="80"/>
      <c r="G2016" s="80"/>
      <c r="H2016" s="80"/>
      <c r="I2016" s="80"/>
      <c r="J2016" s="79"/>
      <c r="K2016" s="81"/>
      <c r="L2016" s="82"/>
      <c r="M2016" s="83"/>
      <c r="N2016" s="84"/>
      <c r="O2016" s="84"/>
      <c r="P2016" s="83"/>
      <c r="Q2016" s="80"/>
      <c r="R2016" s="85"/>
      <c r="S2016" s="14"/>
      <c r="T2016" s="86"/>
      <c r="U2016" s="81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00"/>
      <c r="B2017" s="77"/>
      <c r="C2017" s="78"/>
      <c r="D2017" s="81"/>
      <c r="E2017" s="99"/>
      <c r="F2017" s="80"/>
      <c r="G2017" s="80"/>
      <c r="H2017" s="80"/>
      <c r="I2017" s="80"/>
      <c r="J2017" s="79"/>
      <c r="K2017" s="81"/>
      <c r="L2017" s="82"/>
      <c r="M2017" s="83"/>
      <c r="N2017" s="84"/>
      <c r="O2017" s="84"/>
      <c r="P2017" s="83"/>
      <c r="Q2017" s="80"/>
      <c r="R2017" s="85"/>
      <c r="S2017" s="14"/>
      <c r="T2017" s="86"/>
      <c r="U2017" s="81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00"/>
      <c r="B2018" s="77"/>
      <c r="C2018" s="78"/>
      <c r="D2018" s="81"/>
      <c r="E2018" s="99"/>
      <c r="F2018" s="80"/>
      <c r="G2018" s="80"/>
      <c r="H2018" s="80"/>
      <c r="I2018" s="80"/>
      <c r="J2018" s="79"/>
      <c r="K2018" s="81"/>
      <c r="L2018" s="82"/>
      <c r="M2018" s="83"/>
      <c r="N2018" s="84"/>
      <c r="O2018" s="84"/>
      <c r="P2018" s="83"/>
      <c r="Q2018" s="80"/>
      <c r="R2018" s="85"/>
      <c r="S2018" s="14"/>
      <c r="T2018" s="86"/>
      <c r="U2018" s="81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00"/>
      <c r="B2019" s="77"/>
      <c r="C2019" s="78"/>
      <c r="D2019" s="81"/>
      <c r="E2019" s="99"/>
      <c r="F2019" s="80"/>
      <c r="G2019" s="80"/>
      <c r="H2019" s="80"/>
      <c r="I2019" s="80"/>
      <c r="J2019" s="79"/>
      <c r="K2019" s="81"/>
      <c r="L2019" s="82"/>
      <c r="M2019" s="83"/>
      <c r="N2019" s="84"/>
      <c r="O2019" s="84"/>
      <c r="P2019" s="83"/>
      <c r="Q2019" s="80"/>
      <c r="R2019" s="85"/>
      <c r="S2019" s="14"/>
      <c r="T2019" s="86"/>
      <c r="U2019" s="81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00"/>
      <c r="B2020" s="88"/>
      <c r="C2020" s="89"/>
      <c r="D2020" s="81"/>
      <c r="E2020" s="99"/>
      <c r="F2020" s="91"/>
      <c r="G2020" s="91"/>
      <c r="H2020" s="91"/>
      <c r="I2020" s="91"/>
      <c r="J2020" s="90"/>
      <c r="K2020" s="92"/>
      <c r="L2020" s="93"/>
      <c r="M2020" s="94"/>
      <c r="N2020" s="95"/>
      <c r="O2020" s="95"/>
      <c r="P2020" s="94"/>
      <c r="Q2020" s="91"/>
      <c r="R2020" s="96"/>
      <c r="S2020" s="14"/>
      <c r="T2020" s="97"/>
      <c r="U2020" s="92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00"/>
      <c r="B2021" s="77"/>
      <c r="C2021" s="78"/>
      <c r="D2021" s="81"/>
      <c r="E2021" s="99"/>
      <c r="F2021" s="80"/>
      <c r="G2021" s="80"/>
      <c r="H2021" s="80"/>
      <c r="I2021" s="80"/>
      <c r="J2021" s="79"/>
      <c r="K2021" s="81"/>
      <c r="L2021" s="82"/>
      <c r="M2021" s="83"/>
      <c r="N2021" s="84"/>
      <c r="O2021" s="84"/>
      <c r="P2021" s="83"/>
      <c r="Q2021" s="80"/>
      <c r="R2021" s="85"/>
      <c r="S2021" s="14"/>
      <c r="T2021" s="86"/>
      <c r="U2021" s="81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00"/>
      <c r="B2022" s="77"/>
      <c r="C2022" s="78"/>
      <c r="D2022" s="81"/>
      <c r="E2022" s="99"/>
      <c r="F2022" s="80"/>
      <c r="G2022" s="80"/>
      <c r="H2022" s="80"/>
      <c r="I2022" s="80"/>
      <c r="J2022" s="79"/>
      <c r="K2022" s="81"/>
      <c r="L2022" s="82"/>
      <c r="M2022" s="83"/>
      <c r="N2022" s="84"/>
      <c r="O2022" s="84"/>
      <c r="P2022" s="83"/>
      <c r="Q2022" s="80"/>
      <c r="R2022" s="85"/>
      <c r="S2022" s="14"/>
      <c r="T2022" s="86"/>
      <c r="U2022" s="81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00"/>
      <c r="B2023" s="77"/>
      <c r="C2023" s="78"/>
      <c r="D2023" s="81"/>
      <c r="E2023" s="99"/>
      <c r="F2023" s="80"/>
      <c r="G2023" s="80"/>
      <c r="H2023" s="80"/>
      <c r="I2023" s="80"/>
      <c r="J2023" s="79"/>
      <c r="K2023" s="81"/>
      <c r="L2023" s="82"/>
      <c r="M2023" s="83"/>
      <c r="N2023" s="84"/>
      <c r="O2023" s="84"/>
      <c r="P2023" s="83"/>
      <c r="Q2023" s="80"/>
      <c r="R2023" s="85"/>
      <c r="S2023" s="14"/>
      <c r="T2023" s="86"/>
      <c r="U2023" s="81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00"/>
      <c r="B2024" s="77"/>
      <c r="C2024" s="78"/>
      <c r="D2024" s="81"/>
      <c r="E2024" s="99"/>
      <c r="F2024" s="80"/>
      <c r="G2024" s="80"/>
      <c r="H2024" s="80"/>
      <c r="I2024" s="80"/>
      <c r="J2024" s="79"/>
      <c r="K2024" s="81"/>
      <c r="L2024" s="82"/>
      <c r="M2024" s="83"/>
      <c r="N2024" s="84"/>
      <c r="O2024" s="84"/>
      <c r="P2024" s="83"/>
      <c r="Q2024" s="80"/>
      <c r="R2024" s="85"/>
      <c r="S2024" s="14"/>
      <c r="T2024" s="86"/>
      <c r="U2024" s="81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00"/>
      <c r="B2025" s="77"/>
      <c r="C2025" s="78"/>
      <c r="D2025" s="81"/>
      <c r="E2025" s="99"/>
      <c r="F2025" s="80"/>
      <c r="G2025" s="80"/>
      <c r="H2025" s="80"/>
      <c r="I2025" s="80"/>
      <c r="J2025" s="79"/>
      <c r="K2025" s="81"/>
      <c r="L2025" s="82"/>
      <c r="M2025" s="83"/>
      <c r="N2025" s="84"/>
      <c r="O2025" s="84"/>
      <c r="P2025" s="83"/>
      <c r="Q2025" s="80"/>
      <c r="R2025" s="85"/>
      <c r="S2025" s="14"/>
      <c r="T2025" s="86"/>
      <c r="U2025" s="81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00"/>
      <c r="B2026" s="77"/>
      <c r="C2026" s="78"/>
      <c r="D2026" s="81"/>
      <c r="E2026" s="99"/>
      <c r="F2026" s="80"/>
      <c r="G2026" s="80"/>
      <c r="H2026" s="80"/>
      <c r="I2026" s="80"/>
      <c r="J2026" s="79"/>
      <c r="K2026" s="81"/>
      <c r="L2026" s="82"/>
      <c r="M2026" s="83"/>
      <c r="N2026" s="84"/>
      <c r="O2026" s="84"/>
      <c r="P2026" s="83"/>
      <c r="Q2026" s="80"/>
      <c r="R2026" s="85"/>
      <c r="S2026" s="14"/>
      <c r="T2026" s="86"/>
      <c r="U2026" s="81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00"/>
      <c r="B2027" s="77"/>
      <c r="C2027" s="78"/>
      <c r="D2027" s="81"/>
      <c r="E2027" s="99"/>
      <c r="F2027" s="80"/>
      <c r="G2027" s="80"/>
      <c r="H2027" s="80"/>
      <c r="I2027" s="80"/>
      <c r="J2027" s="79"/>
      <c r="K2027" s="81"/>
      <c r="L2027" s="82"/>
      <c r="M2027" s="83"/>
      <c r="N2027" s="84"/>
      <c r="O2027" s="84"/>
      <c r="P2027" s="83"/>
      <c r="Q2027" s="80"/>
      <c r="R2027" s="85"/>
      <c r="S2027" s="14"/>
      <c r="T2027" s="86"/>
      <c r="U2027" s="81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00"/>
      <c r="B2028" s="77"/>
      <c r="C2028" s="78"/>
      <c r="D2028" s="81"/>
      <c r="E2028" s="99"/>
      <c r="F2028" s="80"/>
      <c r="G2028" s="80"/>
      <c r="H2028" s="80"/>
      <c r="I2028" s="80"/>
      <c r="J2028" s="79"/>
      <c r="K2028" s="81"/>
      <c r="L2028" s="82"/>
      <c r="M2028" s="83"/>
      <c r="N2028" s="84"/>
      <c r="O2028" s="84"/>
      <c r="P2028" s="83"/>
      <c r="Q2028" s="80"/>
      <c r="R2028" s="85"/>
      <c r="S2028" s="14"/>
      <c r="T2028" s="86"/>
      <c r="U2028" s="81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00"/>
      <c r="B2029" s="77"/>
      <c r="C2029" s="78"/>
      <c r="D2029" s="81"/>
      <c r="E2029" s="99"/>
      <c r="F2029" s="80"/>
      <c r="G2029" s="80"/>
      <c r="H2029" s="80"/>
      <c r="I2029" s="80"/>
      <c r="J2029" s="79"/>
      <c r="K2029" s="81"/>
      <c r="L2029" s="82"/>
      <c r="M2029" s="83"/>
      <c r="N2029" s="84"/>
      <c r="O2029" s="84"/>
      <c r="P2029" s="83"/>
      <c r="Q2029" s="80"/>
      <c r="R2029" s="85"/>
      <c r="S2029" s="14"/>
      <c r="T2029" s="86"/>
      <c r="U2029" s="81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00"/>
      <c r="B2030" s="77"/>
      <c r="C2030" s="78"/>
      <c r="D2030" s="81"/>
      <c r="E2030" s="99"/>
      <c r="F2030" s="80"/>
      <c r="G2030" s="80"/>
      <c r="H2030" s="80"/>
      <c r="I2030" s="80"/>
      <c r="J2030" s="79"/>
      <c r="K2030" s="81"/>
      <c r="L2030" s="82"/>
      <c r="M2030" s="83"/>
      <c r="N2030" s="84"/>
      <c r="O2030" s="84"/>
      <c r="P2030" s="83"/>
      <c r="Q2030" s="80"/>
      <c r="R2030" s="85"/>
      <c r="S2030" s="14"/>
      <c r="T2030" s="86"/>
      <c r="U2030" s="81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00"/>
      <c r="B2031" s="77"/>
      <c r="C2031" s="78"/>
      <c r="D2031" s="81"/>
      <c r="E2031" s="99"/>
      <c r="F2031" s="80"/>
      <c r="G2031" s="80"/>
      <c r="H2031" s="80"/>
      <c r="I2031" s="80"/>
      <c r="J2031" s="79"/>
      <c r="K2031" s="81"/>
      <c r="L2031" s="82"/>
      <c r="M2031" s="83"/>
      <c r="N2031" s="84"/>
      <c r="O2031" s="84"/>
      <c r="P2031" s="83"/>
      <c r="Q2031" s="80"/>
      <c r="R2031" s="85"/>
      <c r="S2031" s="14"/>
      <c r="T2031" s="86"/>
      <c r="U2031" s="81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00"/>
      <c r="B2032" s="77"/>
      <c r="C2032" s="78"/>
      <c r="D2032" s="81"/>
      <c r="E2032" s="99"/>
      <c r="F2032" s="80"/>
      <c r="G2032" s="80"/>
      <c r="H2032" s="80"/>
      <c r="I2032" s="80"/>
      <c r="J2032" s="79"/>
      <c r="K2032" s="81"/>
      <c r="L2032" s="82"/>
      <c r="M2032" s="83"/>
      <c r="N2032" s="84"/>
      <c r="O2032" s="84"/>
      <c r="P2032" s="83"/>
      <c r="Q2032" s="80"/>
      <c r="R2032" s="85"/>
      <c r="S2032" s="14"/>
      <c r="T2032" s="86"/>
      <c r="U2032" s="81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00"/>
      <c r="B2033" s="77"/>
      <c r="C2033" s="78"/>
      <c r="D2033" s="81"/>
      <c r="E2033" s="99"/>
      <c r="F2033" s="80"/>
      <c r="G2033" s="80"/>
      <c r="H2033" s="80"/>
      <c r="I2033" s="80"/>
      <c r="J2033" s="79"/>
      <c r="K2033" s="81"/>
      <c r="L2033" s="82"/>
      <c r="M2033" s="83"/>
      <c r="N2033" s="84"/>
      <c r="O2033" s="84"/>
      <c r="P2033" s="83"/>
      <c r="Q2033" s="80"/>
      <c r="R2033" s="85"/>
      <c r="S2033" s="14"/>
      <c r="T2033" s="86"/>
      <c r="U2033" s="81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00"/>
      <c r="B2034" s="77"/>
      <c r="C2034" s="78"/>
      <c r="D2034" s="81"/>
      <c r="E2034" s="99"/>
      <c r="F2034" s="80"/>
      <c r="G2034" s="80"/>
      <c r="H2034" s="80"/>
      <c r="I2034" s="80"/>
      <c r="J2034" s="79"/>
      <c r="K2034" s="81"/>
      <c r="L2034" s="82"/>
      <c r="M2034" s="83"/>
      <c r="N2034" s="84"/>
      <c r="O2034" s="84"/>
      <c r="P2034" s="83"/>
      <c r="Q2034" s="80"/>
      <c r="R2034" s="85"/>
      <c r="S2034" s="14"/>
      <c r="T2034" s="86"/>
      <c r="U2034" s="81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00"/>
      <c r="B2035" s="77"/>
      <c r="C2035" s="78"/>
      <c r="D2035" s="81"/>
      <c r="E2035" s="99"/>
      <c r="F2035" s="80"/>
      <c r="G2035" s="80"/>
      <c r="H2035" s="80"/>
      <c r="I2035" s="80"/>
      <c r="J2035" s="79"/>
      <c r="K2035" s="81"/>
      <c r="L2035" s="82"/>
      <c r="M2035" s="83"/>
      <c r="N2035" s="84"/>
      <c r="O2035" s="84"/>
      <c r="P2035" s="83"/>
      <c r="Q2035" s="80"/>
      <c r="R2035" s="85"/>
      <c r="S2035" s="14"/>
      <c r="T2035" s="86"/>
      <c r="U2035" s="81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00"/>
      <c r="B2036" s="77"/>
      <c r="C2036" s="78"/>
      <c r="D2036" s="81"/>
      <c r="E2036" s="99"/>
      <c r="F2036" s="80"/>
      <c r="G2036" s="80"/>
      <c r="H2036" s="80"/>
      <c r="I2036" s="80"/>
      <c r="J2036" s="79"/>
      <c r="K2036" s="81"/>
      <c r="L2036" s="82"/>
      <c r="M2036" s="83"/>
      <c r="N2036" s="84"/>
      <c r="O2036" s="84"/>
      <c r="P2036" s="83"/>
      <c r="Q2036" s="80"/>
      <c r="R2036" s="85"/>
      <c r="S2036" s="14"/>
      <c r="T2036" s="86"/>
      <c r="U2036" s="81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00"/>
      <c r="B2037" s="77"/>
      <c r="C2037" s="78"/>
      <c r="D2037" s="81"/>
      <c r="E2037" s="99"/>
      <c r="F2037" s="80"/>
      <c r="G2037" s="80"/>
      <c r="H2037" s="80"/>
      <c r="I2037" s="80"/>
      <c r="J2037" s="79"/>
      <c r="K2037" s="81"/>
      <c r="L2037" s="82"/>
      <c r="M2037" s="83"/>
      <c r="N2037" s="84"/>
      <c r="O2037" s="84"/>
      <c r="P2037" s="83"/>
      <c r="Q2037" s="80"/>
      <c r="R2037" s="85"/>
      <c r="S2037" s="14"/>
      <c r="T2037" s="86"/>
      <c r="U2037" s="81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00"/>
      <c r="B2038" s="77"/>
      <c r="C2038" s="78"/>
      <c r="D2038" s="81"/>
      <c r="E2038" s="99"/>
      <c r="F2038" s="80"/>
      <c r="G2038" s="80"/>
      <c r="H2038" s="80"/>
      <c r="I2038" s="80"/>
      <c r="J2038" s="79"/>
      <c r="K2038" s="81"/>
      <c r="L2038" s="82"/>
      <c r="M2038" s="83"/>
      <c r="N2038" s="84"/>
      <c r="O2038" s="84"/>
      <c r="P2038" s="83"/>
      <c r="Q2038" s="80"/>
      <c r="R2038" s="85"/>
      <c r="S2038" s="14"/>
      <c r="T2038" s="86"/>
      <c r="U2038" s="81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00"/>
      <c r="B2039" s="77"/>
      <c r="C2039" s="78"/>
      <c r="D2039" s="81"/>
      <c r="E2039" s="99"/>
      <c r="F2039" s="80"/>
      <c r="G2039" s="80"/>
      <c r="H2039" s="80"/>
      <c r="I2039" s="80"/>
      <c r="J2039" s="79"/>
      <c r="K2039" s="81"/>
      <c r="L2039" s="82"/>
      <c r="M2039" s="83"/>
      <c r="N2039" s="84"/>
      <c r="O2039" s="84"/>
      <c r="P2039" s="83"/>
      <c r="Q2039" s="80"/>
      <c r="R2039" s="85"/>
      <c r="S2039" s="14"/>
      <c r="T2039" s="86"/>
      <c r="U2039" s="81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00"/>
      <c r="B2040" s="77"/>
      <c r="C2040" s="78"/>
      <c r="D2040" s="81"/>
      <c r="E2040" s="99"/>
      <c r="F2040" s="80"/>
      <c r="G2040" s="80"/>
      <c r="H2040" s="80"/>
      <c r="I2040" s="80"/>
      <c r="J2040" s="79"/>
      <c r="K2040" s="81"/>
      <c r="L2040" s="82"/>
      <c r="M2040" s="83"/>
      <c r="N2040" s="84"/>
      <c r="O2040" s="84"/>
      <c r="P2040" s="83"/>
      <c r="Q2040" s="80"/>
      <c r="R2040" s="85"/>
      <c r="S2040" s="14"/>
      <c r="T2040" s="86"/>
      <c r="U2040" s="81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00"/>
      <c r="B2041" s="77"/>
      <c r="C2041" s="78"/>
      <c r="D2041" s="81"/>
      <c r="E2041" s="99"/>
      <c r="F2041" s="80"/>
      <c r="G2041" s="80"/>
      <c r="H2041" s="80"/>
      <c r="I2041" s="80"/>
      <c r="J2041" s="79"/>
      <c r="K2041" s="81"/>
      <c r="L2041" s="82"/>
      <c r="M2041" s="83"/>
      <c r="N2041" s="84"/>
      <c r="O2041" s="84"/>
      <c r="P2041" s="83"/>
      <c r="Q2041" s="80"/>
      <c r="R2041" s="85"/>
      <c r="S2041" s="14"/>
      <c r="T2041" s="86"/>
      <c r="U2041" s="81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00"/>
      <c r="B2042" s="77"/>
      <c r="C2042" s="78"/>
      <c r="D2042" s="81"/>
      <c r="E2042" s="99"/>
      <c r="F2042" s="80"/>
      <c r="G2042" s="80"/>
      <c r="H2042" s="80"/>
      <c r="I2042" s="80"/>
      <c r="J2042" s="79"/>
      <c r="K2042" s="81"/>
      <c r="L2042" s="82"/>
      <c r="M2042" s="83"/>
      <c r="N2042" s="84"/>
      <c r="O2042" s="84"/>
      <c r="P2042" s="83"/>
      <c r="Q2042" s="80"/>
      <c r="R2042" s="85"/>
      <c r="S2042" s="14"/>
      <c r="T2042" s="86"/>
      <c r="U2042" s="81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00"/>
      <c r="B2043" s="77"/>
      <c r="C2043" s="78"/>
      <c r="D2043" s="81"/>
      <c r="E2043" s="99"/>
      <c r="F2043" s="80"/>
      <c r="G2043" s="80"/>
      <c r="H2043" s="80"/>
      <c r="I2043" s="80"/>
      <c r="J2043" s="79"/>
      <c r="K2043" s="81"/>
      <c r="L2043" s="82"/>
      <c r="M2043" s="83"/>
      <c r="N2043" s="84"/>
      <c r="O2043" s="84"/>
      <c r="P2043" s="83"/>
      <c r="Q2043" s="80"/>
      <c r="R2043" s="85"/>
      <c r="S2043" s="14"/>
      <c r="T2043" s="86"/>
      <c r="U2043" s="81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00"/>
      <c r="B2044" s="77"/>
      <c r="C2044" s="78"/>
      <c r="D2044" s="81"/>
      <c r="E2044" s="99"/>
      <c r="F2044" s="80"/>
      <c r="G2044" s="80"/>
      <c r="H2044" s="80"/>
      <c r="I2044" s="80"/>
      <c r="J2044" s="79"/>
      <c r="K2044" s="81"/>
      <c r="L2044" s="82"/>
      <c r="M2044" s="83"/>
      <c r="N2044" s="84"/>
      <c r="O2044" s="84"/>
      <c r="P2044" s="83"/>
      <c r="Q2044" s="80"/>
      <c r="R2044" s="85"/>
      <c r="S2044" s="14"/>
      <c r="T2044" s="86"/>
      <c r="U2044" s="81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00"/>
      <c r="B2045" s="77"/>
      <c r="C2045" s="78"/>
      <c r="D2045" s="81"/>
      <c r="E2045" s="99"/>
      <c r="F2045" s="80"/>
      <c r="G2045" s="80"/>
      <c r="H2045" s="80"/>
      <c r="I2045" s="80"/>
      <c r="J2045" s="79"/>
      <c r="K2045" s="81"/>
      <c r="L2045" s="82"/>
      <c r="M2045" s="83"/>
      <c r="N2045" s="84"/>
      <c r="O2045" s="84"/>
      <c r="P2045" s="83"/>
      <c r="Q2045" s="80"/>
      <c r="R2045" s="85"/>
      <c r="S2045" s="14"/>
      <c r="T2045" s="86"/>
      <c r="U2045" s="81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00"/>
      <c r="B2046" s="77"/>
      <c r="C2046" s="78"/>
      <c r="D2046" s="81"/>
      <c r="E2046" s="99"/>
      <c r="F2046" s="80"/>
      <c r="G2046" s="80"/>
      <c r="H2046" s="80"/>
      <c r="I2046" s="80"/>
      <c r="J2046" s="79"/>
      <c r="K2046" s="81"/>
      <c r="L2046" s="82"/>
      <c r="M2046" s="83"/>
      <c r="N2046" s="84"/>
      <c r="O2046" s="84"/>
      <c r="P2046" s="83"/>
      <c r="Q2046" s="80"/>
      <c r="R2046" s="85"/>
      <c r="S2046" s="14"/>
      <c r="T2046" s="86"/>
      <c r="U2046" s="81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00"/>
      <c r="B2047" s="77"/>
      <c r="C2047" s="78"/>
      <c r="D2047" s="81"/>
      <c r="E2047" s="99"/>
      <c r="F2047" s="80"/>
      <c r="G2047" s="80"/>
      <c r="H2047" s="80"/>
      <c r="I2047" s="80"/>
      <c r="J2047" s="79"/>
      <c r="K2047" s="81"/>
      <c r="L2047" s="82"/>
      <c r="M2047" s="83"/>
      <c r="N2047" s="84"/>
      <c r="O2047" s="84"/>
      <c r="P2047" s="83"/>
      <c r="Q2047" s="80"/>
      <c r="R2047" s="85"/>
      <c r="S2047" s="14"/>
      <c r="T2047" s="86"/>
      <c r="U2047" s="81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00"/>
      <c r="B2048" s="77"/>
      <c r="C2048" s="78"/>
      <c r="D2048" s="81"/>
      <c r="E2048" s="99"/>
      <c r="F2048" s="80"/>
      <c r="G2048" s="80"/>
      <c r="H2048" s="80"/>
      <c r="I2048" s="80"/>
      <c r="J2048" s="79"/>
      <c r="K2048" s="81"/>
      <c r="L2048" s="82"/>
      <c r="M2048" s="83"/>
      <c r="N2048" s="84"/>
      <c r="O2048" s="84"/>
      <c r="P2048" s="83"/>
      <c r="Q2048" s="80"/>
      <c r="R2048" s="85"/>
      <c r="S2048" s="14"/>
      <c r="T2048" s="86"/>
      <c r="U2048" s="81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00"/>
      <c r="B2049" s="77"/>
      <c r="C2049" s="78"/>
      <c r="D2049" s="81"/>
      <c r="E2049" s="99"/>
      <c r="F2049" s="80"/>
      <c r="G2049" s="80"/>
      <c r="H2049" s="80"/>
      <c r="I2049" s="80"/>
      <c r="J2049" s="79"/>
      <c r="K2049" s="81"/>
      <c r="L2049" s="82"/>
      <c r="M2049" s="83"/>
      <c r="N2049" s="84"/>
      <c r="O2049" s="84"/>
      <c r="P2049" s="83"/>
      <c r="Q2049" s="80"/>
      <c r="R2049" s="85"/>
      <c r="S2049" s="14"/>
      <c r="T2049" s="86"/>
      <c r="U2049" s="81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00"/>
      <c r="B2050" s="77"/>
      <c r="C2050" s="78"/>
      <c r="D2050" s="81"/>
      <c r="E2050" s="99"/>
      <c r="F2050" s="80"/>
      <c r="G2050" s="80"/>
      <c r="H2050" s="80"/>
      <c r="I2050" s="80"/>
      <c r="J2050" s="79"/>
      <c r="K2050" s="81"/>
      <c r="L2050" s="82"/>
      <c r="M2050" s="83"/>
      <c r="N2050" s="84"/>
      <c r="O2050" s="84"/>
      <c r="P2050" s="83"/>
      <c r="Q2050" s="80"/>
      <c r="R2050" s="85"/>
      <c r="S2050" s="14"/>
      <c r="T2050" s="86"/>
      <c r="U2050" s="81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00"/>
      <c r="B2051" s="77"/>
      <c r="C2051" s="78"/>
      <c r="D2051" s="81"/>
      <c r="E2051" s="99"/>
      <c r="F2051" s="80"/>
      <c r="G2051" s="80"/>
      <c r="H2051" s="80"/>
      <c r="I2051" s="80"/>
      <c r="J2051" s="79"/>
      <c r="K2051" s="81"/>
      <c r="L2051" s="82"/>
      <c r="M2051" s="83"/>
      <c r="N2051" s="84"/>
      <c r="O2051" s="84"/>
      <c r="P2051" s="83"/>
      <c r="Q2051" s="80"/>
      <c r="R2051" s="85"/>
      <c r="S2051" s="14"/>
      <c r="T2051" s="86"/>
      <c r="U2051" s="81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00"/>
      <c r="B2052" s="77"/>
      <c r="C2052" s="78"/>
      <c r="D2052" s="81"/>
      <c r="E2052" s="99"/>
      <c r="F2052" s="80"/>
      <c r="G2052" s="80"/>
      <c r="H2052" s="80"/>
      <c r="I2052" s="80"/>
      <c r="J2052" s="79"/>
      <c r="K2052" s="81"/>
      <c r="L2052" s="82"/>
      <c r="M2052" s="83"/>
      <c r="N2052" s="84"/>
      <c r="O2052" s="84"/>
      <c r="P2052" s="83"/>
      <c r="Q2052" s="80"/>
      <c r="R2052" s="85"/>
      <c r="S2052" s="14"/>
      <c r="T2052" s="86"/>
      <c r="U2052" s="81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00"/>
      <c r="B2053" s="77"/>
      <c r="C2053" s="78"/>
      <c r="D2053" s="81"/>
      <c r="E2053" s="99"/>
      <c r="F2053" s="80"/>
      <c r="G2053" s="80"/>
      <c r="H2053" s="80"/>
      <c r="I2053" s="80"/>
      <c r="J2053" s="79"/>
      <c r="K2053" s="81"/>
      <c r="L2053" s="82"/>
      <c r="M2053" s="83"/>
      <c r="N2053" s="84"/>
      <c r="O2053" s="84"/>
      <c r="P2053" s="83"/>
      <c r="Q2053" s="80"/>
      <c r="R2053" s="85"/>
      <c r="S2053" s="14"/>
      <c r="T2053" s="86"/>
      <c r="U2053" s="81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00"/>
      <c r="B2054" s="77"/>
      <c r="C2054" s="78"/>
      <c r="D2054" s="81"/>
      <c r="E2054" s="99"/>
      <c r="F2054" s="80"/>
      <c r="G2054" s="80"/>
      <c r="H2054" s="80"/>
      <c r="I2054" s="80"/>
      <c r="J2054" s="79"/>
      <c r="K2054" s="81"/>
      <c r="L2054" s="82"/>
      <c r="M2054" s="83"/>
      <c r="N2054" s="84"/>
      <c r="O2054" s="84"/>
      <c r="P2054" s="83"/>
      <c r="Q2054" s="80"/>
      <c r="R2054" s="85"/>
      <c r="S2054" s="14"/>
      <c r="T2054" s="86"/>
      <c r="U2054" s="81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00"/>
      <c r="B2055" s="77"/>
      <c r="C2055" s="78"/>
      <c r="D2055" s="81"/>
      <c r="E2055" s="99"/>
      <c r="F2055" s="80"/>
      <c r="G2055" s="80"/>
      <c r="H2055" s="80"/>
      <c r="I2055" s="80"/>
      <c r="J2055" s="79"/>
      <c r="K2055" s="81"/>
      <c r="L2055" s="82"/>
      <c r="M2055" s="83"/>
      <c r="N2055" s="84"/>
      <c r="O2055" s="84"/>
      <c r="P2055" s="83"/>
      <c r="Q2055" s="80"/>
      <c r="R2055" s="85"/>
      <c r="S2055" s="14"/>
      <c r="T2055" s="86"/>
      <c r="U2055" s="81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00"/>
      <c r="B2056" s="77"/>
      <c r="C2056" s="78"/>
      <c r="D2056" s="81"/>
      <c r="E2056" s="99"/>
      <c r="F2056" s="80"/>
      <c r="G2056" s="80"/>
      <c r="H2056" s="80"/>
      <c r="I2056" s="80"/>
      <c r="J2056" s="79"/>
      <c r="K2056" s="81"/>
      <c r="L2056" s="82"/>
      <c r="M2056" s="83"/>
      <c r="N2056" s="84"/>
      <c r="O2056" s="84"/>
      <c r="P2056" s="83"/>
      <c r="Q2056" s="80"/>
      <c r="R2056" s="85"/>
      <c r="S2056" s="14"/>
      <c r="T2056" s="86"/>
      <c r="U2056" s="81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00"/>
      <c r="B2057" s="77"/>
      <c r="C2057" s="78"/>
      <c r="D2057" s="81"/>
      <c r="E2057" s="99"/>
      <c r="F2057" s="80"/>
      <c r="G2057" s="80"/>
      <c r="H2057" s="80"/>
      <c r="I2057" s="80"/>
      <c r="J2057" s="79"/>
      <c r="K2057" s="81"/>
      <c r="L2057" s="82"/>
      <c r="M2057" s="83"/>
      <c r="N2057" s="84"/>
      <c r="O2057" s="84"/>
      <c r="P2057" s="83"/>
      <c r="Q2057" s="80"/>
      <c r="R2057" s="85"/>
      <c r="S2057" s="14"/>
      <c r="T2057" s="86"/>
      <c r="U2057" s="81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00"/>
      <c r="B2058" s="77"/>
      <c r="C2058" s="78"/>
      <c r="D2058" s="81"/>
      <c r="E2058" s="99"/>
      <c r="F2058" s="80"/>
      <c r="G2058" s="80"/>
      <c r="H2058" s="80"/>
      <c r="I2058" s="80"/>
      <c r="J2058" s="79"/>
      <c r="K2058" s="81"/>
      <c r="L2058" s="82"/>
      <c r="M2058" s="83"/>
      <c r="N2058" s="84"/>
      <c r="O2058" s="84"/>
      <c r="P2058" s="83"/>
      <c r="Q2058" s="80"/>
      <c r="R2058" s="85"/>
      <c r="S2058" s="14"/>
      <c r="T2058" s="86"/>
      <c r="U2058" s="81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00"/>
      <c r="B2059" s="77"/>
      <c r="C2059" s="78"/>
      <c r="D2059" s="81"/>
      <c r="E2059" s="99"/>
      <c r="F2059" s="80"/>
      <c r="G2059" s="80"/>
      <c r="H2059" s="80"/>
      <c r="I2059" s="80"/>
      <c r="J2059" s="79"/>
      <c r="K2059" s="81"/>
      <c r="L2059" s="82"/>
      <c r="M2059" s="83"/>
      <c r="N2059" s="84"/>
      <c r="O2059" s="84"/>
      <c r="P2059" s="83"/>
      <c r="Q2059" s="80"/>
      <c r="R2059" s="85"/>
      <c r="S2059" s="14"/>
      <c r="T2059" s="86"/>
      <c r="U2059" s="81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00"/>
      <c r="B2060" s="77"/>
      <c r="C2060" s="78"/>
      <c r="D2060" s="81"/>
      <c r="E2060" s="99"/>
      <c r="F2060" s="80"/>
      <c r="G2060" s="80"/>
      <c r="H2060" s="80"/>
      <c r="I2060" s="80"/>
      <c r="J2060" s="79"/>
      <c r="K2060" s="81"/>
      <c r="L2060" s="82"/>
      <c r="M2060" s="83"/>
      <c r="N2060" s="84"/>
      <c r="O2060" s="84"/>
      <c r="P2060" s="83"/>
      <c r="Q2060" s="80"/>
      <c r="R2060" s="85"/>
      <c r="S2060" s="14"/>
      <c r="T2060" s="86"/>
      <c r="U2060" s="81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00"/>
      <c r="B2061" s="77"/>
      <c r="C2061" s="78"/>
      <c r="D2061" s="81"/>
      <c r="E2061" s="99"/>
      <c r="F2061" s="80"/>
      <c r="G2061" s="80"/>
      <c r="H2061" s="80"/>
      <c r="I2061" s="80"/>
      <c r="J2061" s="79"/>
      <c r="K2061" s="81"/>
      <c r="L2061" s="82"/>
      <c r="M2061" s="83"/>
      <c r="N2061" s="84"/>
      <c r="O2061" s="84"/>
      <c r="P2061" s="83"/>
      <c r="Q2061" s="80"/>
      <c r="R2061" s="85"/>
      <c r="S2061" s="14"/>
      <c r="T2061" s="86"/>
      <c r="U2061" s="81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00"/>
      <c r="B2062" s="77"/>
      <c r="C2062" s="78"/>
      <c r="D2062" s="81"/>
      <c r="E2062" s="99"/>
      <c r="F2062" s="80"/>
      <c r="G2062" s="80"/>
      <c r="H2062" s="80"/>
      <c r="I2062" s="80"/>
      <c r="J2062" s="79"/>
      <c r="K2062" s="81"/>
      <c r="L2062" s="82"/>
      <c r="M2062" s="83"/>
      <c r="N2062" s="84"/>
      <c r="O2062" s="84"/>
      <c r="P2062" s="83"/>
      <c r="Q2062" s="80"/>
      <c r="R2062" s="85"/>
      <c r="S2062" s="14"/>
      <c r="T2062" s="86"/>
      <c r="U2062" s="81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00"/>
      <c r="B2063" s="77"/>
      <c r="C2063" s="78"/>
      <c r="D2063" s="81"/>
      <c r="E2063" s="99"/>
      <c r="F2063" s="80"/>
      <c r="G2063" s="80"/>
      <c r="H2063" s="80"/>
      <c r="I2063" s="80"/>
      <c r="J2063" s="79"/>
      <c r="K2063" s="81"/>
      <c r="L2063" s="82"/>
      <c r="M2063" s="83"/>
      <c r="N2063" s="84"/>
      <c r="O2063" s="84"/>
      <c r="P2063" s="83"/>
      <c r="Q2063" s="80"/>
      <c r="R2063" s="85"/>
      <c r="S2063" s="14"/>
      <c r="T2063" s="86"/>
      <c r="U2063" s="81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00"/>
      <c r="B2064" s="77"/>
      <c r="C2064" s="78"/>
      <c r="D2064" s="81"/>
      <c r="E2064" s="99"/>
      <c r="F2064" s="80"/>
      <c r="G2064" s="80"/>
      <c r="H2064" s="80"/>
      <c r="I2064" s="80"/>
      <c r="J2064" s="79"/>
      <c r="K2064" s="81"/>
      <c r="L2064" s="82"/>
      <c r="M2064" s="83"/>
      <c r="N2064" s="84"/>
      <c r="O2064" s="84"/>
      <c r="P2064" s="83"/>
      <c r="Q2064" s="80"/>
      <c r="R2064" s="85"/>
      <c r="S2064" s="14"/>
      <c r="T2064" s="86"/>
      <c r="U2064" s="81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00"/>
      <c r="B2065" s="77"/>
      <c r="C2065" s="78"/>
      <c r="D2065" s="81"/>
      <c r="E2065" s="99"/>
      <c r="F2065" s="80"/>
      <c r="G2065" s="80"/>
      <c r="H2065" s="80"/>
      <c r="I2065" s="80"/>
      <c r="J2065" s="79"/>
      <c r="K2065" s="81"/>
      <c r="L2065" s="82"/>
      <c r="M2065" s="83"/>
      <c r="N2065" s="84"/>
      <c r="O2065" s="84"/>
      <c r="P2065" s="83"/>
      <c r="Q2065" s="80"/>
      <c r="R2065" s="85"/>
      <c r="S2065" s="14"/>
      <c r="T2065" s="86"/>
      <c r="U2065" s="81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00"/>
      <c r="B2066" s="77"/>
      <c r="C2066" s="78"/>
      <c r="D2066" s="81"/>
      <c r="E2066" s="99"/>
      <c r="F2066" s="80"/>
      <c r="G2066" s="80"/>
      <c r="H2066" s="80"/>
      <c r="I2066" s="80"/>
      <c r="J2066" s="79"/>
      <c r="K2066" s="81"/>
      <c r="L2066" s="82"/>
      <c r="M2066" s="83"/>
      <c r="N2066" s="84"/>
      <c r="O2066" s="84"/>
      <c r="P2066" s="83"/>
      <c r="Q2066" s="80"/>
      <c r="R2066" s="85"/>
      <c r="S2066" s="14"/>
      <c r="T2066" s="86"/>
      <c r="U2066" s="81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00"/>
      <c r="B2067" s="77"/>
      <c r="C2067" s="78"/>
      <c r="D2067" s="81"/>
      <c r="E2067" s="99"/>
      <c r="F2067" s="80"/>
      <c r="G2067" s="80"/>
      <c r="H2067" s="80"/>
      <c r="I2067" s="80"/>
      <c r="J2067" s="79"/>
      <c r="K2067" s="81"/>
      <c r="L2067" s="82"/>
      <c r="M2067" s="83"/>
      <c r="N2067" s="84"/>
      <c r="O2067" s="84"/>
      <c r="P2067" s="83"/>
      <c r="Q2067" s="80"/>
      <c r="R2067" s="85"/>
      <c r="S2067" s="14"/>
      <c r="T2067" s="86"/>
      <c r="U2067" s="81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00"/>
      <c r="B2068" s="77"/>
      <c r="C2068" s="78"/>
      <c r="D2068" s="81"/>
      <c r="E2068" s="99"/>
      <c r="F2068" s="80"/>
      <c r="G2068" s="80"/>
      <c r="H2068" s="80"/>
      <c r="I2068" s="80"/>
      <c r="J2068" s="79"/>
      <c r="K2068" s="81"/>
      <c r="L2068" s="82"/>
      <c r="M2068" s="83"/>
      <c r="N2068" s="84"/>
      <c r="O2068" s="84"/>
      <c r="P2068" s="83"/>
      <c r="Q2068" s="80"/>
      <c r="R2068" s="85"/>
      <c r="S2068" s="14"/>
      <c r="T2068" s="86"/>
      <c r="U2068" s="81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00"/>
      <c r="B2069" s="77"/>
      <c r="C2069" s="78"/>
      <c r="D2069" s="81"/>
      <c r="E2069" s="99"/>
      <c r="F2069" s="80"/>
      <c r="G2069" s="80"/>
      <c r="H2069" s="80"/>
      <c r="I2069" s="80"/>
      <c r="J2069" s="79"/>
      <c r="K2069" s="81"/>
      <c r="L2069" s="82"/>
      <c r="M2069" s="83"/>
      <c r="N2069" s="84"/>
      <c r="O2069" s="84"/>
      <c r="P2069" s="83"/>
      <c r="Q2069" s="80"/>
      <c r="R2069" s="85"/>
      <c r="S2069" s="14"/>
      <c r="T2069" s="86"/>
      <c r="U2069" s="81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00"/>
      <c r="B2070" s="77"/>
      <c r="C2070" s="78"/>
      <c r="D2070" s="81"/>
      <c r="E2070" s="99"/>
      <c r="F2070" s="80"/>
      <c r="G2070" s="80"/>
      <c r="H2070" s="80"/>
      <c r="I2070" s="80"/>
      <c r="J2070" s="79"/>
      <c r="K2070" s="81"/>
      <c r="L2070" s="82"/>
      <c r="M2070" s="83"/>
      <c r="N2070" s="84"/>
      <c r="O2070" s="84"/>
      <c r="P2070" s="83"/>
      <c r="Q2070" s="80"/>
      <c r="R2070" s="85"/>
      <c r="S2070" s="14"/>
      <c r="T2070" s="86"/>
      <c r="U2070" s="81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00"/>
      <c r="B2071" s="77"/>
      <c r="C2071" s="78"/>
      <c r="D2071" s="81"/>
      <c r="E2071" s="99"/>
      <c r="F2071" s="80"/>
      <c r="G2071" s="80"/>
      <c r="H2071" s="80"/>
      <c r="I2071" s="80"/>
      <c r="J2071" s="79"/>
      <c r="K2071" s="81"/>
      <c r="L2071" s="82"/>
      <c r="M2071" s="83"/>
      <c r="N2071" s="84"/>
      <c r="O2071" s="84"/>
      <c r="P2071" s="83"/>
      <c r="Q2071" s="80"/>
      <c r="R2071" s="85"/>
      <c r="S2071" s="14"/>
      <c r="T2071" s="86"/>
      <c r="U2071" s="81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00"/>
      <c r="B2072" s="77"/>
      <c r="C2072" s="78"/>
      <c r="D2072" s="81"/>
      <c r="E2072" s="99"/>
      <c r="F2072" s="80"/>
      <c r="G2072" s="80"/>
      <c r="H2072" s="80"/>
      <c r="I2072" s="80"/>
      <c r="J2072" s="79"/>
      <c r="K2072" s="81"/>
      <c r="L2072" s="82"/>
      <c r="M2072" s="83"/>
      <c r="N2072" s="84"/>
      <c r="O2072" s="84"/>
      <c r="P2072" s="83"/>
      <c r="Q2072" s="80"/>
      <c r="R2072" s="85"/>
      <c r="S2072" s="14"/>
      <c r="T2072" s="86"/>
      <c r="U2072" s="81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00"/>
      <c r="B2073" s="77"/>
      <c r="C2073" s="78"/>
      <c r="D2073" s="81"/>
      <c r="E2073" s="99"/>
      <c r="F2073" s="80"/>
      <c r="G2073" s="80"/>
      <c r="H2073" s="80"/>
      <c r="I2073" s="80"/>
      <c r="J2073" s="79"/>
      <c r="K2073" s="81"/>
      <c r="L2073" s="82"/>
      <c r="M2073" s="83"/>
      <c r="N2073" s="84"/>
      <c r="O2073" s="84"/>
      <c r="P2073" s="83"/>
      <c r="Q2073" s="80"/>
      <c r="R2073" s="85"/>
      <c r="S2073" s="14"/>
      <c r="T2073" s="86"/>
      <c r="U2073" s="81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00"/>
      <c r="B2074" s="77"/>
      <c r="C2074" s="78"/>
      <c r="D2074" s="81"/>
      <c r="E2074" s="99"/>
      <c r="F2074" s="80"/>
      <c r="G2074" s="80"/>
      <c r="H2074" s="80"/>
      <c r="I2074" s="80"/>
      <c r="J2074" s="79"/>
      <c r="K2074" s="81"/>
      <c r="L2074" s="82"/>
      <c r="M2074" s="83"/>
      <c r="N2074" s="84"/>
      <c r="O2074" s="84"/>
      <c r="P2074" s="83"/>
      <c r="Q2074" s="80"/>
      <c r="R2074" s="85"/>
      <c r="S2074" s="14"/>
      <c r="T2074" s="86"/>
      <c r="U2074" s="81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00"/>
      <c r="B2075" s="77"/>
      <c r="C2075" s="78"/>
      <c r="D2075" s="81"/>
      <c r="E2075" s="99"/>
      <c r="F2075" s="80"/>
      <c r="G2075" s="80"/>
      <c r="H2075" s="80"/>
      <c r="I2075" s="80"/>
      <c r="J2075" s="79"/>
      <c r="K2075" s="81"/>
      <c r="L2075" s="82"/>
      <c r="M2075" s="83"/>
      <c r="N2075" s="84"/>
      <c r="O2075" s="84"/>
      <c r="P2075" s="83"/>
      <c r="Q2075" s="80"/>
      <c r="R2075" s="85"/>
      <c r="S2075" s="14"/>
      <c r="T2075" s="86"/>
      <c r="U2075" s="81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00"/>
      <c r="B2076" s="77"/>
      <c r="C2076" s="78"/>
      <c r="D2076" s="81"/>
      <c r="E2076" s="99"/>
      <c r="F2076" s="80"/>
      <c r="G2076" s="80"/>
      <c r="H2076" s="80"/>
      <c r="I2076" s="80"/>
      <c r="J2076" s="79"/>
      <c r="K2076" s="81"/>
      <c r="L2076" s="82"/>
      <c r="M2076" s="83"/>
      <c r="N2076" s="84"/>
      <c r="O2076" s="84"/>
      <c r="P2076" s="83"/>
      <c r="Q2076" s="80"/>
      <c r="R2076" s="85"/>
      <c r="S2076" s="14"/>
      <c r="T2076" s="86"/>
      <c r="U2076" s="81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00"/>
      <c r="B2077" s="77"/>
      <c r="C2077" s="78"/>
      <c r="D2077" s="81"/>
      <c r="E2077" s="99"/>
      <c r="F2077" s="80"/>
      <c r="G2077" s="80"/>
      <c r="H2077" s="80"/>
      <c r="I2077" s="80"/>
      <c r="J2077" s="79"/>
      <c r="K2077" s="81"/>
      <c r="L2077" s="82"/>
      <c r="M2077" s="83"/>
      <c r="N2077" s="84"/>
      <c r="O2077" s="84"/>
      <c r="P2077" s="83"/>
      <c r="Q2077" s="80"/>
      <c r="R2077" s="85"/>
      <c r="S2077" s="14"/>
      <c r="T2077" s="86"/>
      <c r="U2077" s="81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00"/>
      <c r="B2078" s="77"/>
      <c r="C2078" s="78"/>
      <c r="D2078" s="81"/>
      <c r="E2078" s="99"/>
      <c r="F2078" s="80"/>
      <c r="G2078" s="80"/>
      <c r="H2078" s="80"/>
      <c r="I2078" s="80"/>
      <c r="J2078" s="79"/>
      <c r="K2078" s="81"/>
      <c r="L2078" s="82"/>
      <c r="M2078" s="83"/>
      <c r="N2078" s="84"/>
      <c r="O2078" s="84"/>
      <c r="P2078" s="83"/>
      <c r="Q2078" s="80"/>
      <c r="R2078" s="85"/>
      <c r="S2078" s="14"/>
      <c r="T2078" s="86"/>
      <c r="U2078" s="81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00"/>
      <c r="B2079" s="77"/>
      <c r="C2079" s="78"/>
      <c r="D2079" s="81"/>
      <c r="E2079" s="99"/>
      <c r="F2079" s="80"/>
      <c r="G2079" s="80"/>
      <c r="H2079" s="80"/>
      <c r="I2079" s="80"/>
      <c r="J2079" s="79"/>
      <c r="K2079" s="81"/>
      <c r="L2079" s="82"/>
      <c r="M2079" s="83"/>
      <c r="N2079" s="84"/>
      <c r="O2079" s="84"/>
      <c r="P2079" s="83"/>
      <c r="Q2079" s="80"/>
      <c r="R2079" s="85"/>
      <c r="S2079" s="14"/>
      <c r="T2079" s="86"/>
      <c r="U2079" s="81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00"/>
      <c r="B2080" s="77"/>
      <c r="C2080" s="78"/>
      <c r="D2080" s="81"/>
      <c r="E2080" s="99"/>
      <c r="F2080" s="80"/>
      <c r="G2080" s="80"/>
      <c r="H2080" s="80"/>
      <c r="I2080" s="80"/>
      <c r="J2080" s="79"/>
      <c r="K2080" s="81"/>
      <c r="L2080" s="82"/>
      <c r="M2080" s="83"/>
      <c r="N2080" s="84"/>
      <c r="O2080" s="84"/>
      <c r="P2080" s="83"/>
      <c r="Q2080" s="80"/>
      <c r="R2080" s="85"/>
      <c r="S2080" s="14"/>
      <c r="T2080" s="86"/>
      <c r="U2080" s="81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00"/>
      <c r="B2081" s="77"/>
      <c r="C2081" s="78"/>
      <c r="D2081" s="81"/>
      <c r="E2081" s="99"/>
      <c r="F2081" s="80"/>
      <c r="G2081" s="80"/>
      <c r="H2081" s="80"/>
      <c r="I2081" s="80"/>
      <c r="J2081" s="79"/>
      <c r="K2081" s="81"/>
      <c r="L2081" s="82"/>
      <c r="M2081" s="83"/>
      <c r="N2081" s="84"/>
      <c r="O2081" s="84"/>
      <c r="P2081" s="83"/>
      <c r="Q2081" s="80"/>
      <c r="R2081" s="85"/>
      <c r="S2081" s="14"/>
      <c r="T2081" s="86"/>
      <c r="U2081" s="81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00"/>
      <c r="B2082" s="77"/>
      <c r="C2082" s="78"/>
      <c r="D2082" s="81"/>
      <c r="E2082" s="99"/>
      <c r="F2082" s="80"/>
      <c r="G2082" s="80"/>
      <c r="H2082" s="80"/>
      <c r="I2082" s="80"/>
      <c r="J2082" s="79"/>
      <c r="K2082" s="81"/>
      <c r="L2082" s="82"/>
      <c r="M2082" s="83"/>
      <c r="N2082" s="84"/>
      <c r="O2082" s="84"/>
      <c r="P2082" s="83"/>
      <c r="Q2082" s="80"/>
      <c r="R2082" s="85"/>
      <c r="S2082" s="14"/>
      <c r="T2082" s="86"/>
      <c r="U2082" s="81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00"/>
      <c r="B2083" s="77"/>
      <c r="C2083" s="78"/>
      <c r="D2083" s="81"/>
      <c r="E2083" s="99"/>
      <c r="F2083" s="80"/>
      <c r="G2083" s="80"/>
      <c r="H2083" s="80"/>
      <c r="I2083" s="80"/>
      <c r="J2083" s="79"/>
      <c r="K2083" s="81"/>
      <c r="L2083" s="82"/>
      <c r="M2083" s="83"/>
      <c r="N2083" s="84"/>
      <c r="O2083" s="84"/>
      <c r="P2083" s="83"/>
      <c r="Q2083" s="80"/>
      <c r="R2083" s="85"/>
      <c r="S2083" s="14"/>
      <c r="T2083" s="86"/>
      <c r="U2083" s="81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00"/>
      <c r="B2084" s="77"/>
      <c r="C2084" s="78"/>
      <c r="D2084" s="81"/>
      <c r="E2084" s="99"/>
      <c r="F2084" s="80"/>
      <c r="G2084" s="80"/>
      <c r="H2084" s="80"/>
      <c r="I2084" s="80"/>
      <c r="J2084" s="79"/>
      <c r="K2084" s="81"/>
      <c r="L2084" s="82"/>
      <c r="M2084" s="83"/>
      <c r="N2084" s="84"/>
      <c r="O2084" s="84"/>
      <c r="P2084" s="83"/>
      <c r="Q2084" s="80"/>
      <c r="R2084" s="85"/>
      <c r="S2084" s="14"/>
      <c r="T2084" s="86"/>
      <c r="U2084" s="81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00"/>
      <c r="B2085" s="77"/>
      <c r="C2085" s="78"/>
      <c r="D2085" s="81"/>
      <c r="E2085" s="99"/>
      <c r="F2085" s="80"/>
      <c r="G2085" s="80"/>
      <c r="H2085" s="80"/>
      <c r="I2085" s="80"/>
      <c r="J2085" s="79"/>
      <c r="K2085" s="81"/>
      <c r="L2085" s="82"/>
      <c r="M2085" s="83"/>
      <c r="N2085" s="84"/>
      <c r="O2085" s="84"/>
      <c r="P2085" s="83"/>
      <c r="Q2085" s="80"/>
      <c r="R2085" s="85"/>
      <c r="S2085" s="14"/>
      <c r="T2085" s="86"/>
      <c r="U2085" s="81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00"/>
      <c r="B2086" s="77"/>
      <c r="C2086" s="78"/>
      <c r="D2086" s="81"/>
      <c r="E2086" s="99"/>
      <c r="F2086" s="80"/>
      <c r="G2086" s="80"/>
      <c r="H2086" s="80"/>
      <c r="I2086" s="80"/>
      <c r="J2086" s="79"/>
      <c r="K2086" s="81"/>
      <c r="L2086" s="82"/>
      <c r="M2086" s="83"/>
      <c r="N2086" s="84"/>
      <c r="O2086" s="84"/>
      <c r="P2086" s="83"/>
      <c r="Q2086" s="80"/>
      <c r="R2086" s="85"/>
      <c r="S2086" s="14"/>
      <c r="T2086" s="86"/>
      <c r="U2086" s="81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00"/>
      <c r="B2087" s="77"/>
      <c r="C2087" s="78"/>
      <c r="D2087" s="81"/>
      <c r="E2087" s="99"/>
      <c r="F2087" s="80"/>
      <c r="G2087" s="80"/>
      <c r="H2087" s="80"/>
      <c r="I2087" s="80"/>
      <c r="J2087" s="79"/>
      <c r="K2087" s="81"/>
      <c r="L2087" s="82"/>
      <c r="M2087" s="83"/>
      <c r="N2087" s="84"/>
      <c r="O2087" s="84"/>
      <c r="P2087" s="83"/>
      <c r="Q2087" s="80"/>
      <c r="R2087" s="85"/>
      <c r="S2087" s="14"/>
      <c r="T2087" s="86"/>
      <c r="U2087" s="81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00"/>
      <c r="B2088" s="77"/>
      <c r="C2088" s="78"/>
      <c r="D2088" s="81"/>
      <c r="E2088" s="99"/>
      <c r="F2088" s="80"/>
      <c r="G2088" s="80"/>
      <c r="H2088" s="80"/>
      <c r="I2088" s="80"/>
      <c r="J2088" s="79"/>
      <c r="K2088" s="81"/>
      <c r="L2088" s="82"/>
      <c r="M2088" s="83"/>
      <c r="N2088" s="84"/>
      <c r="O2088" s="84"/>
      <c r="P2088" s="83"/>
      <c r="Q2088" s="80"/>
      <c r="R2088" s="85"/>
      <c r="S2088" s="14"/>
      <c r="T2088" s="86"/>
      <c r="U2088" s="81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00"/>
      <c r="B2089" s="77"/>
      <c r="C2089" s="78"/>
      <c r="D2089" s="81"/>
      <c r="E2089" s="99"/>
      <c r="F2089" s="80"/>
      <c r="G2089" s="80"/>
      <c r="H2089" s="80"/>
      <c r="I2089" s="80"/>
      <c r="J2089" s="79"/>
      <c r="K2089" s="81"/>
      <c r="L2089" s="82"/>
      <c r="M2089" s="83"/>
      <c r="N2089" s="84"/>
      <c r="O2089" s="84"/>
      <c r="P2089" s="83"/>
      <c r="Q2089" s="80"/>
      <c r="R2089" s="85"/>
      <c r="S2089" s="14"/>
      <c r="T2089" s="86"/>
      <c r="U2089" s="81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00"/>
      <c r="B2090" s="77"/>
      <c r="C2090" s="78"/>
      <c r="D2090" s="81"/>
      <c r="E2090" s="99"/>
      <c r="F2090" s="80"/>
      <c r="G2090" s="80"/>
      <c r="H2090" s="80"/>
      <c r="I2090" s="80"/>
      <c r="J2090" s="79"/>
      <c r="K2090" s="81"/>
      <c r="L2090" s="82"/>
      <c r="M2090" s="83"/>
      <c r="N2090" s="84"/>
      <c r="O2090" s="84"/>
      <c r="P2090" s="83"/>
      <c r="Q2090" s="80"/>
      <c r="R2090" s="85"/>
      <c r="S2090" s="14"/>
      <c r="T2090" s="86"/>
      <c r="U2090" s="81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00"/>
      <c r="B2091" s="77"/>
      <c r="C2091" s="78"/>
      <c r="D2091" s="81"/>
      <c r="E2091" s="99"/>
      <c r="F2091" s="80"/>
      <c r="G2091" s="80"/>
      <c r="H2091" s="80"/>
      <c r="I2091" s="80"/>
      <c r="J2091" s="79"/>
      <c r="K2091" s="81"/>
      <c r="L2091" s="82"/>
      <c r="M2091" s="83"/>
      <c r="N2091" s="84"/>
      <c r="O2091" s="84"/>
      <c r="P2091" s="83"/>
      <c r="Q2091" s="80"/>
      <c r="R2091" s="85"/>
      <c r="S2091" s="14"/>
      <c r="T2091" s="86"/>
      <c r="U2091" s="81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00"/>
      <c r="B2092" s="77"/>
      <c r="C2092" s="78"/>
      <c r="D2092" s="81"/>
      <c r="E2092" s="99"/>
      <c r="F2092" s="80"/>
      <c r="G2092" s="80"/>
      <c r="H2092" s="80"/>
      <c r="I2092" s="80"/>
      <c r="J2092" s="79"/>
      <c r="K2092" s="81"/>
      <c r="L2092" s="82"/>
      <c r="M2092" s="83"/>
      <c r="N2092" s="84"/>
      <c r="O2092" s="84"/>
      <c r="P2092" s="83"/>
      <c r="Q2092" s="80"/>
      <c r="R2092" s="85"/>
      <c r="S2092" s="14"/>
      <c r="T2092" s="86"/>
      <c r="U2092" s="81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00"/>
      <c r="B2093" s="77"/>
      <c r="C2093" s="78"/>
      <c r="D2093" s="81"/>
      <c r="E2093" s="99"/>
      <c r="F2093" s="80"/>
      <c r="G2093" s="80"/>
      <c r="H2093" s="80"/>
      <c r="I2093" s="80"/>
      <c r="J2093" s="79"/>
      <c r="K2093" s="81"/>
      <c r="L2093" s="82"/>
      <c r="M2093" s="83"/>
      <c r="N2093" s="84"/>
      <c r="O2093" s="84"/>
      <c r="P2093" s="83"/>
      <c r="Q2093" s="80"/>
      <c r="R2093" s="85"/>
      <c r="S2093" s="14"/>
      <c r="T2093" s="86"/>
      <c r="U2093" s="81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00"/>
      <c r="B2094" s="77"/>
      <c r="C2094" s="78"/>
      <c r="D2094" s="81"/>
      <c r="E2094" s="99"/>
      <c r="F2094" s="80"/>
      <c r="G2094" s="80"/>
      <c r="H2094" s="80"/>
      <c r="I2094" s="80"/>
      <c r="J2094" s="79"/>
      <c r="K2094" s="81"/>
      <c r="L2094" s="82"/>
      <c r="M2094" s="83"/>
      <c r="N2094" s="84"/>
      <c r="O2094" s="84"/>
      <c r="P2094" s="83"/>
      <c r="Q2094" s="80"/>
      <c r="R2094" s="85"/>
      <c r="S2094" s="14"/>
      <c r="T2094" s="86"/>
      <c r="U2094" s="81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00"/>
      <c r="B2095" s="77"/>
      <c r="C2095" s="78"/>
      <c r="D2095" s="81"/>
      <c r="E2095" s="99"/>
      <c r="F2095" s="80"/>
      <c r="G2095" s="80"/>
      <c r="H2095" s="80"/>
      <c r="I2095" s="80"/>
      <c r="J2095" s="79"/>
      <c r="K2095" s="81"/>
      <c r="L2095" s="82"/>
      <c r="M2095" s="83"/>
      <c r="N2095" s="84"/>
      <c r="O2095" s="84"/>
      <c r="P2095" s="83"/>
      <c r="Q2095" s="80"/>
      <c r="R2095" s="85"/>
      <c r="S2095" s="14"/>
      <c r="T2095" s="86"/>
      <c r="U2095" s="81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00"/>
      <c r="B2096" s="77"/>
      <c r="C2096" s="78"/>
      <c r="D2096" s="81"/>
      <c r="E2096" s="99"/>
      <c r="F2096" s="80"/>
      <c r="G2096" s="80"/>
      <c r="H2096" s="80"/>
      <c r="I2096" s="80"/>
      <c r="J2096" s="79"/>
      <c r="K2096" s="81"/>
      <c r="L2096" s="82"/>
      <c r="M2096" s="83"/>
      <c r="N2096" s="84"/>
      <c r="O2096" s="84"/>
      <c r="P2096" s="83"/>
      <c r="Q2096" s="80"/>
      <c r="R2096" s="85"/>
      <c r="S2096" s="14"/>
      <c r="T2096" s="86"/>
      <c r="U2096" s="81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00"/>
      <c r="B2097" s="77"/>
      <c r="C2097" s="78"/>
      <c r="D2097" s="81"/>
      <c r="E2097" s="99"/>
      <c r="F2097" s="80"/>
      <c r="G2097" s="80"/>
      <c r="H2097" s="80"/>
      <c r="I2097" s="80"/>
      <c r="J2097" s="79"/>
      <c r="K2097" s="81"/>
      <c r="L2097" s="82"/>
      <c r="M2097" s="83"/>
      <c r="N2097" s="84"/>
      <c r="O2097" s="84"/>
      <c r="P2097" s="83"/>
      <c r="Q2097" s="80"/>
      <c r="R2097" s="85"/>
      <c r="S2097" s="14"/>
      <c r="T2097" s="86"/>
      <c r="U2097" s="81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00"/>
      <c r="B2098" s="77"/>
      <c r="C2098" s="78"/>
      <c r="D2098" s="81"/>
      <c r="E2098" s="99"/>
      <c r="F2098" s="80"/>
      <c r="G2098" s="80"/>
      <c r="H2098" s="80"/>
      <c r="I2098" s="80"/>
      <c r="J2098" s="79"/>
      <c r="K2098" s="81"/>
      <c r="L2098" s="82"/>
      <c r="M2098" s="83"/>
      <c r="N2098" s="84"/>
      <c r="O2098" s="84"/>
      <c r="P2098" s="83"/>
      <c r="Q2098" s="80"/>
      <c r="R2098" s="85"/>
      <c r="S2098" s="14"/>
      <c r="T2098" s="86"/>
      <c r="U2098" s="81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00"/>
      <c r="B2099" s="77"/>
      <c r="C2099" s="78"/>
      <c r="D2099" s="81"/>
      <c r="E2099" s="99"/>
      <c r="F2099" s="80"/>
      <c r="G2099" s="80"/>
      <c r="H2099" s="80"/>
      <c r="I2099" s="80"/>
      <c r="J2099" s="79"/>
      <c r="K2099" s="81"/>
      <c r="L2099" s="82"/>
      <c r="M2099" s="83"/>
      <c r="N2099" s="84"/>
      <c r="O2099" s="84"/>
      <c r="P2099" s="83"/>
      <c r="Q2099" s="80"/>
      <c r="R2099" s="85"/>
      <c r="S2099" s="14"/>
      <c r="T2099" s="86"/>
      <c r="U2099" s="81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00"/>
      <c r="B2100" s="77"/>
      <c r="C2100" s="78"/>
      <c r="D2100" s="81"/>
      <c r="E2100" s="99"/>
      <c r="F2100" s="80"/>
      <c r="G2100" s="80"/>
      <c r="H2100" s="80"/>
      <c r="I2100" s="80"/>
      <c r="J2100" s="79"/>
      <c r="K2100" s="81"/>
      <c r="L2100" s="82"/>
      <c r="M2100" s="83"/>
      <c r="N2100" s="84"/>
      <c r="O2100" s="84"/>
      <c r="P2100" s="83"/>
      <c r="Q2100" s="80"/>
      <c r="R2100" s="85"/>
      <c r="S2100" s="14"/>
      <c r="T2100" s="86"/>
      <c r="U2100" s="81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00"/>
      <c r="B2101" s="77"/>
      <c r="C2101" s="78"/>
      <c r="D2101" s="81"/>
      <c r="E2101" s="99"/>
      <c r="F2101" s="80"/>
      <c r="G2101" s="80"/>
      <c r="H2101" s="80"/>
      <c r="I2101" s="80"/>
      <c r="J2101" s="79"/>
      <c r="K2101" s="81"/>
      <c r="L2101" s="82"/>
      <c r="M2101" s="83"/>
      <c r="N2101" s="84"/>
      <c r="O2101" s="84"/>
      <c r="P2101" s="83"/>
      <c r="Q2101" s="80"/>
      <c r="R2101" s="85"/>
      <c r="S2101" s="14"/>
      <c r="T2101" s="86"/>
      <c r="U2101" s="81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00"/>
      <c r="B2102" s="77"/>
      <c r="C2102" s="78"/>
      <c r="D2102" s="81"/>
      <c r="E2102" s="99"/>
      <c r="F2102" s="80"/>
      <c r="G2102" s="80"/>
      <c r="H2102" s="80"/>
      <c r="I2102" s="80"/>
      <c r="J2102" s="79"/>
      <c r="K2102" s="81"/>
      <c r="L2102" s="82"/>
      <c r="M2102" s="83"/>
      <c r="N2102" s="84"/>
      <c r="O2102" s="84"/>
      <c r="P2102" s="83"/>
      <c r="Q2102" s="80"/>
      <c r="R2102" s="85"/>
      <c r="S2102" s="14"/>
      <c r="T2102" s="86"/>
      <c r="U2102" s="81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00"/>
      <c r="B2103" s="77"/>
      <c r="C2103" s="78"/>
      <c r="D2103" s="81"/>
      <c r="E2103" s="99"/>
      <c r="F2103" s="80"/>
      <c r="G2103" s="80"/>
      <c r="H2103" s="80"/>
      <c r="I2103" s="80"/>
      <c r="J2103" s="79"/>
      <c r="K2103" s="81"/>
      <c r="L2103" s="82"/>
      <c r="M2103" s="83"/>
      <c r="N2103" s="84"/>
      <c r="O2103" s="84"/>
      <c r="P2103" s="83"/>
      <c r="Q2103" s="80"/>
      <c r="R2103" s="85"/>
      <c r="S2103" s="14"/>
      <c r="T2103" s="86"/>
      <c r="U2103" s="81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00"/>
      <c r="B2104" s="77"/>
      <c r="C2104" s="78"/>
      <c r="D2104" s="81"/>
      <c r="E2104" s="99"/>
      <c r="F2104" s="80"/>
      <c r="G2104" s="80"/>
      <c r="H2104" s="80"/>
      <c r="I2104" s="80"/>
      <c r="J2104" s="79"/>
      <c r="K2104" s="81"/>
      <c r="L2104" s="82"/>
      <c r="M2104" s="83"/>
      <c r="N2104" s="84"/>
      <c r="O2104" s="84"/>
      <c r="P2104" s="83"/>
      <c r="Q2104" s="80"/>
      <c r="R2104" s="85"/>
      <c r="S2104" s="14"/>
      <c r="T2104" s="86"/>
      <c r="U2104" s="81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00"/>
      <c r="B2105" s="77"/>
      <c r="C2105" s="78"/>
      <c r="D2105" s="81"/>
      <c r="E2105" s="99"/>
      <c r="F2105" s="80"/>
      <c r="G2105" s="80"/>
      <c r="H2105" s="80"/>
      <c r="I2105" s="80"/>
      <c r="J2105" s="79"/>
      <c r="K2105" s="81"/>
      <c r="L2105" s="82"/>
      <c r="M2105" s="83"/>
      <c r="N2105" s="84"/>
      <c r="O2105" s="84"/>
      <c r="P2105" s="83"/>
      <c r="Q2105" s="80"/>
      <c r="R2105" s="85"/>
      <c r="S2105" s="14"/>
      <c r="T2105" s="86"/>
      <c r="U2105" s="81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00"/>
      <c r="B2106" s="77"/>
      <c r="C2106" s="78"/>
      <c r="D2106" s="81"/>
      <c r="E2106" s="99"/>
      <c r="F2106" s="80"/>
      <c r="G2106" s="80"/>
      <c r="H2106" s="80"/>
      <c r="I2106" s="80"/>
      <c r="J2106" s="79"/>
      <c r="K2106" s="81"/>
      <c r="L2106" s="82"/>
      <c r="M2106" s="83"/>
      <c r="N2106" s="84"/>
      <c r="O2106" s="84"/>
      <c r="P2106" s="83"/>
      <c r="Q2106" s="80"/>
      <c r="R2106" s="85"/>
      <c r="S2106" s="14"/>
      <c r="T2106" s="86"/>
      <c r="U2106" s="81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00"/>
      <c r="B2107" s="77"/>
      <c r="C2107" s="78"/>
      <c r="D2107" s="81"/>
      <c r="E2107" s="99"/>
      <c r="F2107" s="80"/>
      <c r="G2107" s="80"/>
      <c r="H2107" s="80"/>
      <c r="I2107" s="80"/>
      <c r="J2107" s="79"/>
      <c r="K2107" s="81"/>
      <c r="L2107" s="82"/>
      <c r="M2107" s="83"/>
      <c r="N2107" s="84"/>
      <c r="O2107" s="84"/>
      <c r="P2107" s="83"/>
      <c r="Q2107" s="80"/>
      <c r="R2107" s="85"/>
      <c r="S2107" s="14"/>
      <c r="T2107" s="86"/>
      <c r="U2107" s="81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00"/>
      <c r="B2108" s="77"/>
      <c r="C2108" s="78"/>
      <c r="D2108" s="81"/>
      <c r="E2108" s="99"/>
      <c r="F2108" s="80"/>
      <c r="G2108" s="80"/>
      <c r="H2108" s="80"/>
      <c r="I2108" s="80"/>
      <c r="J2108" s="79"/>
      <c r="K2108" s="81"/>
      <c r="L2108" s="82"/>
      <c r="M2108" s="83"/>
      <c r="N2108" s="84"/>
      <c r="O2108" s="84"/>
      <c r="P2108" s="83"/>
      <c r="Q2108" s="80"/>
      <c r="R2108" s="85"/>
      <c r="S2108" s="14"/>
      <c r="T2108" s="86"/>
      <c r="U2108" s="81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00"/>
      <c r="B2109" s="77"/>
      <c r="C2109" s="78"/>
      <c r="D2109" s="81"/>
      <c r="E2109" s="99"/>
      <c r="F2109" s="80"/>
      <c r="G2109" s="80"/>
      <c r="H2109" s="80"/>
      <c r="I2109" s="80"/>
      <c r="J2109" s="79"/>
      <c r="K2109" s="81"/>
      <c r="L2109" s="82"/>
      <c r="M2109" s="83"/>
      <c r="N2109" s="84"/>
      <c r="O2109" s="84"/>
      <c r="P2109" s="83"/>
      <c r="Q2109" s="80"/>
      <c r="R2109" s="85"/>
      <c r="S2109" s="14"/>
      <c r="T2109" s="86"/>
      <c r="U2109" s="81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00"/>
      <c r="B2110" s="77"/>
      <c r="C2110" s="78"/>
      <c r="D2110" s="81"/>
      <c r="E2110" s="99"/>
      <c r="F2110" s="80"/>
      <c r="G2110" s="80"/>
      <c r="H2110" s="80"/>
      <c r="I2110" s="80"/>
      <c r="J2110" s="79"/>
      <c r="K2110" s="81"/>
      <c r="L2110" s="82"/>
      <c r="M2110" s="83"/>
      <c r="N2110" s="84"/>
      <c r="O2110" s="84"/>
      <c r="P2110" s="83"/>
      <c r="Q2110" s="80"/>
      <c r="R2110" s="85"/>
      <c r="S2110" s="14"/>
      <c r="T2110" s="86"/>
      <c r="U2110" s="81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00"/>
      <c r="B2111" s="77"/>
      <c r="C2111" s="78"/>
      <c r="D2111" s="81"/>
      <c r="E2111" s="99"/>
      <c r="F2111" s="80"/>
      <c r="G2111" s="80"/>
      <c r="H2111" s="80"/>
      <c r="I2111" s="80"/>
      <c r="J2111" s="79"/>
      <c r="K2111" s="81"/>
      <c r="L2111" s="82"/>
      <c r="M2111" s="83"/>
      <c r="N2111" s="84"/>
      <c r="O2111" s="84"/>
      <c r="P2111" s="83"/>
      <c r="Q2111" s="80"/>
      <c r="R2111" s="85"/>
      <c r="S2111" s="14"/>
      <c r="T2111" s="86"/>
      <c r="U2111" s="81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00"/>
      <c r="B2112" s="77"/>
      <c r="C2112" s="78"/>
      <c r="D2112" s="81"/>
      <c r="E2112" s="99"/>
      <c r="F2112" s="80"/>
      <c r="G2112" s="80"/>
      <c r="H2112" s="80"/>
      <c r="I2112" s="80"/>
      <c r="J2112" s="79"/>
      <c r="K2112" s="81"/>
      <c r="L2112" s="82"/>
      <c r="M2112" s="83"/>
      <c r="N2112" s="84"/>
      <c r="O2112" s="84"/>
      <c r="P2112" s="83"/>
      <c r="Q2112" s="80"/>
      <c r="R2112" s="85"/>
      <c r="S2112" s="14"/>
      <c r="T2112" s="86"/>
      <c r="U2112" s="81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00"/>
      <c r="B2113" s="77"/>
      <c r="C2113" s="78"/>
      <c r="D2113" s="81"/>
      <c r="E2113" s="99"/>
      <c r="F2113" s="80"/>
      <c r="G2113" s="80"/>
      <c r="H2113" s="80"/>
      <c r="I2113" s="80"/>
      <c r="J2113" s="79"/>
      <c r="K2113" s="81"/>
      <c r="L2113" s="82"/>
      <c r="M2113" s="83"/>
      <c r="N2113" s="84"/>
      <c r="O2113" s="84"/>
      <c r="P2113" s="83"/>
      <c r="Q2113" s="80"/>
      <c r="R2113" s="85"/>
      <c r="S2113" s="14"/>
      <c r="T2113" s="86"/>
      <c r="U2113" s="81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00"/>
      <c r="B2114" s="77"/>
      <c r="C2114" s="78"/>
      <c r="D2114" s="81"/>
      <c r="E2114" s="99"/>
      <c r="F2114" s="80"/>
      <c r="G2114" s="80"/>
      <c r="H2114" s="80"/>
      <c r="I2114" s="80"/>
      <c r="J2114" s="79"/>
      <c r="K2114" s="81"/>
      <c r="L2114" s="82"/>
      <c r="M2114" s="83"/>
      <c r="N2114" s="84"/>
      <c r="O2114" s="84"/>
      <c r="P2114" s="83"/>
      <c r="Q2114" s="80"/>
      <c r="R2114" s="85"/>
      <c r="S2114" s="14"/>
      <c r="T2114" s="86"/>
      <c r="U2114" s="81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00"/>
      <c r="B2115" s="77"/>
      <c r="C2115" s="78"/>
      <c r="D2115" s="81"/>
      <c r="E2115" s="99"/>
      <c r="F2115" s="80"/>
      <c r="G2115" s="80"/>
      <c r="H2115" s="80"/>
      <c r="I2115" s="80"/>
      <c r="J2115" s="79"/>
      <c r="K2115" s="81"/>
      <c r="L2115" s="82"/>
      <c r="M2115" s="83"/>
      <c r="N2115" s="84"/>
      <c r="O2115" s="84"/>
      <c r="P2115" s="83"/>
      <c r="Q2115" s="80"/>
      <c r="R2115" s="85"/>
      <c r="S2115" s="14"/>
      <c r="T2115" s="86"/>
      <c r="U2115" s="81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00"/>
      <c r="B2116" s="77"/>
      <c r="C2116" s="78"/>
      <c r="D2116" s="81"/>
      <c r="E2116" s="99"/>
      <c r="F2116" s="80"/>
      <c r="G2116" s="80"/>
      <c r="H2116" s="80"/>
      <c r="I2116" s="80"/>
      <c r="J2116" s="79"/>
      <c r="K2116" s="81"/>
      <c r="L2116" s="82"/>
      <c r="M2116" s="83"/>
      <c r="N2116" s="84"/>
      <c r="O2116" s="84"/>
      <c r="P2116" s="83"/>
      <c r="Q2116" s="80"/>
      <c r="R2116" s="85"/>
      <c r="S2116" s="14"/>
      <c r="T2116" s="86"/>
      <c r="U2116" s="81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00"/>
      <c r="B2117" s="77"/>
      <c r="C2117" s="78"/>
      <c r="D2117" s="81"/>
      <c r="E2117" s="99"/>
      <c r="F2117" s="80"/>
      <c r="G2117" s="80"/>
      <c r="H2117" s="80"/>
      <c r="I2117" s="80"/>
      <c r="J2117" s="79"/>
      <c r="K2117" s="81"/>
      <c r="L2117" s="82"/>
      <c r="M2117" s="83"/>
      <c r="N2117" s="84"/>
      <c r="O2117" s="84"/>
      <c r="P2117" s="83"/>
      <c r="Q2117" s="80"/>
      <c r="R2117" s="85"/>
      <c r="S2117" s="14"/>
      <c r="T2117" s="86"/>
      <c r="U2117" s="81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00"/>
      <c r="B2118" s="77"/>
      <c r="C2118" s="78"/>
      <c r="D2118" s="81"/>
      <c r="E2118" s="99"/>
      <c r="F2118" s="80"/>
      <c r="G2118" s="80"/>
      <c r="H2118" s="80"/>
      <c r="I2118" s="80"/>
      <c r="J2118" s="79"/>
      <c r="K2118" s="81"/>
      <c r="L2118" s="82"/>
      <c r="M2118" s="83"/>
      <c r="N2118" s="84"/>
      <c r="O2118" s="84"/>
      <c r="P2118" s="83"/>
      <c r="Q2118" s="80"/>
      <c r="R2118" s="85"/>
      <c r="S2118" s="14"/>
      <c r="T2118" s="86"/>
      <c r="U2118" s="81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00"/>
      <c r="B2119" s="77"/>
      <c r="C2119" s="78"/>
      <c r="D2119" s="81"/>
      <c r="E2119" s="99"/>
      <c r="F2119" s="80"/>
      <c r="G2119" s="80"/>
      <c r="H2119" s="80"/>
      <c r="I2119" s="80"/>
      <c r="J2119" s="79"/>
      <c r="K2119" s="81"/>
      <c r="L2119" s="82"/>
      <c r="M2119" s="83"/>
      <c r="N2119" s="84"/>
      <c r="O2119" s="84"/>
      <c r="P2119" s="83"/>
      <c r="Q2119" s="80"/>
      <c r="R2119" s="85"/>
      <c r="S2119" s="14"/>
      <c r="T2119" s="86"/>
      <c r="U2119" s="81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00"/>
      <c r="B2120" s="77"/>
      <c r="C2120" s="78"/>
      <c r="D2120" s="81"/>
      <c r="E2120" s="99"/>
      <c r="F2120" s="80"/>
      <c r="G2120" s="80"/>
      <c r="H2120" s="80"/>
      <c r="I2120" s="80"/>
      <c r="J2120" s="79"/>
      <c r="K2120" s="81"/>
      <c r="L2120" s="82"/>
      <c r="M2120" s="83"/>
      <c r="N2120" s="84"/>
      <c r="O2120" s="84"/>
      <c r="P2120" s="83"/>
      <c r="Q2120" s="80"/>
      <c r="R2120" s="85"/>
      <c r="S2120" s="14"/>
      <c r="T2120" s="86"/>
      <c r="U2120" s="81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00"/>
      <c r="B2121" s="77"/>
      <c r="C2121" s="78"/>
      <c r="D2121" s="81"/>
      <c r="E2121" s="99"/>
      <c r="F2121" s="80"/>
      <c r="G2121" s="80"/>
      <c r="H2121" s="80"/>
      <c r="I2121" s="80"/>
      <c r="J2121" s="79"/>
      <c r="K2121" s="81"/>
      <c r="L2121" s="82"/>
      <c r="M2121" s="83"/>
      <c r="N2121" s="84"/>
      <c r="O2121" s="84"/>
      <c r="P2121" s="83"/>
      <c r="Q2121" s="80"/>
      <c r="R2121" s="85"/>
      <c r="S2121" s="14"/>
      <c r="T2121" s="86"/>
      <c r="U2121" s="81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00"/>
      <c r="B2122" s="77"/>
      <c r="C2122" s="78"/>
      <c r="D2122" s="81"/>
      <c r="E2122" s="99"/>
      <c r="F2122" s="80"/>
      <c r="G2122" s="80"/>
      <c r="H2122" s="80"/>
      <c r="I2122" s="80"/>
      <c r="J2122" s="79"/>
      <c r="K2122" s="81"/>
      <c r="L2122" s="82"/>
      <c r="M2122" s="83"/>
      <c r="N2122" s="84"/>
      <c r="O2122" s="84"/>
      <c r="P2122" s="83"/>
      <c r="Q2122" s="80"/>
      <c r="R2122" s="85"/>
      <c r="S2122" s="14"/>
      <c r="T2122" s="86"/>
      <c r="U2122" s="81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00"/>
      <c r="B2123" s="77"/>
      <c r="C2123" s="78"/>
      <c r="D2123" s="81"/>
      <c r="E2123" s="99"/>
      <c r="F2123" s="80"/>
      <c r="G2123" s="80"/>
      <c r="H2123" s="80"/>
      <c r="I2123" s="80"/>
      <c r="J2123" s="79"/>
      <c r="K2123" s="81"/>
      <c r="L2123" s="82"/>
      <c r="M2123" s="83"/>
      <c r="N2123" s="84"/>
      <c r="O2123" s="84"/>
      <c r="P2123" s="83"/>
      <c r="Q2123" s="80"/>
      <c r="R2123" s="85"/>
      <c r="S2123" s="14"/>
      <c r="T2123" s="86"/>
      <c r="U2123" s="81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00"/>
      <c r="B2124" s="77"/>
      <c r="C2124" s="78"/>
      <c r="D2124" s="81"/>
      <c r="E2124" s="99"/>
      <c r="F2124" s="80"/>
      <c r="G2124" s="80"/>
      <c r="H2124" s="80"/>
      <c r="I2124" s="80"/>
      <c r="J2124" s="79"/>
      <c r="K2124" s="81"/>
      <c r="L2124" s="82"/>
      <c r="M2124" s="83"/>
      <c r="N2124" s="84"/>
      <c r="O2124" s="84"/>
      <c r="P2124" s="83"/>
      <c r="Q2124" s="80"/>
      <c r="R2124" s="85"/>
      <c r="S2124" s="14"/>
      <c r="T2124" s="86"/>
      <c r="U2124" s="81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00"/>
      <c r="B2125" s="77"/>
      <c r="C2125" s="78"/>
      <c r="D2125" s="81"/>
      <c r="E2125" s="99"/>
      <c r="F2125" s="80"/>
      <c r="G2125" s="80"/>
      <c r="H2125" s="80"/>
      <c r="I2125" s="80"/>
      <c r="J2125" s="79"/>
      <c r="K2125" s="81"/>
      <c r="L2125" s="82"/>
      <c r="M2125" s="83"/>
      <c r="N2125" s="84"/>
      <c r="O2125" s="84"/>
      <c r="P2125" s="83"/>
      <c r="Q2125" s="80"/>
      <c r="R2125" s="85"/>
      <c r="S2125" s="14"/>
      <c r="T2125" s="86"/>
      <c r="U2125" s="81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00"/>
      <c r="B2126" s="77"/>
      <c r="C2126" s="78"/>
      <c r="D2126" s="81"/>
      <c r="E2126" s="99"/>
      <c r="F2126" s="80"/>
      <c r="G2126" s="80"/>
      <c r="H2126" s="80"/>
      <c r="I2126" s="80"/>
      <c r="J2126" s="79"/>
      <c r="K2126" s="81"/>
      <c r="L2126" s="82"/>
      <c r="M2126" s="83"/>
      <c r="N2126" s="84"/>
      <c r="O2126" s="84"/>
      <c r="P2126" s="83"/>
      <c r="Q2126" s="80"/>
      <c r="R2126" s="85"/>
      <c r="S2126" s="14"/>
      <c r="T2126" s="86"/>
      <c r="U2126" s="81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00"/>
      <c r="B2127" s="77"/>
      <c r="C2127" s="78"/>
      <c r="D2127" s="81"/>
      <c r="E2127" s="99"/>
      <c r="F2127" s="80"/>
      <c r="G2127" s="80"/>
      <c r="H2127" s="80"/>
      <c r="I2127" s="80"/>
      <c r="J2127" s="79"/>
      <c r="K2127" s="81"/>
      <c r="L2127" s="82"/>
      <c r="M2127" s="83"/>
      <c r="N2127" s="84"/>
      <c r="O2127" s="84"/>
      <c r="P2127" s="83"/>
      <c r="Q2127" s="80"/>
      <c r="R2127" s="85"/>
      <c r="S2127" s="14"/>
      <c r="T2127" s="86"/>
      <c r="U2127" s="81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00"/>
      <c r="B2128" s="77"/>
      <c r="C2128" s="78"/>
      <c r="D2128" s="81"/>
      <c r="E2128" s="99"/>
      <c r="F2128" s="80"/>
      <c r="G2128" s="80"/>
      <c r="H2128" s="80"/>
      <c r="I2128" s="80"/>
      <c r="J2128" s="79"/>
      <c r="K2128" s="81"/>
      <c r="L2128" s="82"/>
      <c r="M2128" s="83"/>
      <c r="N2128" s="84"/>
      <c r="O2128" s="84"/>
      <c r="P2128" s="83"/>
      <c r="Q2128" s="80"/>
      <c r="R2128" s="85"/>
      <c r="S2128" s="14"/>
      <c r="T2128" s="86"/>
      <c r="U2128" s="81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00"/>
      <c r="B2129" s="77"/>
      <c r="C2129" s="78"/>
      <c r="D2129" s="81"/>
      <c r="E2129" s="99"/>
      <c r="F2129" s="80"/>
      <c r="G2129" s="80"/>
      <c r="H2129" s="80"/>
      <c r="I2129" s="80"/>
      <c r="J2129" s="79"/>
      <c r="K2129" s="81"/>
      <c r="L2129" s="82"/>
      <c r="M2129" s="83"/>
      <c r="N2129" s="84"/>
      <c r="O2129" s="84"/>
      <c r="P2129" s="83"/>
      <c r="Q2129" s="80"/>
      <c r="R2129" s="85"/>
      <c r="S2129" s="14"/>
      <c r="T2129" s="86"/>
      <c r="U2129" s="81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00"/>
      <c r="B2130" s="77"/>
      <c r="C2130" s="78"/>
      <c r="D2130" s="81"/>
      <c r="E2130" s="99"/>
      <c r="F2130" s="80"/>
      <c r="G2130" s="80"/>
      <c r="H2130" s="80"/>
      <c r="I2130" s="80"/>
      <c r="J2130" s="79"/>
      <c r="K2130" s="81"/>
      <c r="L2130" s="82"/>
      <c r="M2130" s="83"/>
      <c r="N2130" s="84"/>
      <c r="O2130" s="84"/>
      <c r="P2130" s="83"/>
      <c r="Q2130" s="80"/>
      <c r="R2130" s="85"/>
      <c r="S2130" s="14"/>
      <c r="T2130" s="86"/>
      <c r="U2130" s="81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00"/>
      <c r="B2131" s="77"/>
      <c r="C2131" s="78"/>
      <c r="D2131" s="81"/>
      <c r="E2131" s="99"/>
      <c r="F2131" s="80"/>
      <c r="G2131" s="80"/>
      <c r="H2131" s="80"/>
      <c r="I2131" s="80"/>
      <c r="J2131" s="79"/>
      <c r="K2131" s="81"/>
      <c r="L2131" s="82"/>
      <c r="M2131" s="83"/>
      <c r="N2131" s="84"/>
      <c r="O2131" s="84"/>
      <c r="P2131" s="83"/>
      <c r="Q2131" s="80"/>
      <c r="R2131" s="85"/>
      <c r="S2131" s="14"/>
      <c r="T2131" s="86"/>
      <c r="U2131" s="81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00"/>
      <c r="B2132" s="77"/>
      <c r="C2132" s="78"/>
      <c r="D2132" s="81"/>
      <c r="E2132" s="99"/>
      <c r="F2132" s="80"/>
      <c r="G2132" s="80"/>
      <c r="H2132" s="80"/>
      <c r="I2132" s="80"/>
      <c r="J2132" s="79"/>
      <c r="K2132" s="81"/>
      <c r="L2132" s="82"/>
      <c r="M2132" s="83"/>
      <c r="N2132" s="84"/>
      <c r="O2132" s="84"/>
      <c r="P2132" s="83"/>
      <c r="Q2132" s="80"/>
      <c r="R2132" s="85"/>
      <c r="S2132" s="14"/>
      <c r="T2132" s="86"/>
      <c r="U2132" s="81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00"/>
      <c r="B2133" s="77"/>
      <c r="C2133" s="78"/>
      <c r="D2133" s="81"/>
      <c r="E2133" s="99"/>
      <c r="F2133" s="80"/>
      <c r="G2133" s="80"/>
      <c r="H2133" s="80"/>
      <c r="I2133" s="80"/>
      <c r="J2133" s="79"/>
      <c r="K2133" s="81"/>
      <c r="L2133" s="82"/>
      <c r="M2133" s="83"/>
      <c r="N2133" s="84"/>
      <c r="O2133" s="84"/>
      <c r="P2133" s="83"/>
      <c r="Q2133" s="80"/>
      <c r="R2133" s="85"/>
      <c r="S2133" s="14"/>
      <c r="T2133" s="86"/>
      <c r="U2133" s="81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00"/>
      <c r="B2134" s="77"/>
      <c r="C2134" s="78"/>
      <c r="D2134" s="81"/>
      <c r="E2134" s="99"/>
      <c r="F2134" s="80"/>
      <c r="G2134" s="80"/>
      <c r="H2134" s="80"/>
      <c r="I2134" s="80"/>
      <c r="J2134" s="79"/>
      <c r="K2134" s="81"/>
      <c r="L2134" s="82"/>
      <c r="M2134" s="83"/>
      <c r="N2134" s="84"/>
      <c r="O2134" s="84"/>
      <c r="P2134" s="83"/>
      <c r="Q2134" s="80"/>
      <c r="R2134" s="85"/>
      <c r="S2134" s="14"/>
      <c r="T2134" s="86"/>
      <c r="U2134" s="81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00"/>
      <c r="B2135" s="77"/>
      <c r="C2135" s="78"/>
      <c r="D2135" s="81"/>
      <c r="E2135" s="99"/>
      <c r="F2135" s="80"/>
      <c r="G2135" s="80"/>
      <c r="H2135" s="80"/>
      <c r="I2135" s="80"/>
      <c r="J2135" s="79"/>
      <c r="K2135" s="81"/>
      <c r="L2135" s="82"/>
      <c r="M2135" s="83"/>
      <c r="N2135" s="84"/>
      <c r="O2135" s="84"/>
      <c r="P2135" s="83"/>
      <c r="Q2135" s="80"/>
      <c r="R2135" s="85"/>
      <c r="S2135" s="14"/>
      <c r="T2135" s="86"/>
      <c r="U2135" s="81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00"/>
      <c r="B2136" s="77"/>
      <c r="C2136" s="78"/>
      <c r="D2136" s="81"/>
      <c r="E2136" s="99"/>
      <c r="F2136" s="80"/>
      <c r="G2136" s="80"/>
      <c r="H2136" s="80"/>
      <c r="I2136" s="80"/>
      <c r="J2136" s="79"/>
      <c r="K2136" s="81"/>
      <c r="L2136" s="82"/>
      <c r="M2136" s="83"/>
      <c r="N2136" s="84"/>
      <c r="O2136" s="84"/>
      <c r="P2136" s="83"/>
      <c r="Q2136" s="80"/>
      <c r="R2136" s="85"/>
      <c r="S2136" s="14"/>
      <c r="T2136" s="86"/>
      <c r="U2136" s="81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00"/>
      <c r="B2137" s="77"/>
      <c r="C2137" s="78"/>
      <c r="D2137" s="81"/>
      <c r="E2137" s="99"/>
      <c r="F2137" s="80"/>
      <c r="G2137" s="80"/>
      <c r="H2137" s="80"/>
      <c r="I2137" s="80"/>
      <c r="J2137" s="79"/>
      <c r="K2137" s="81"/>
      <c r="L2137" s="82"/>
      <c r="M2137" s="83"/>
      <c r="N2137" s="84"/>
      <c r="O2137" s="84"/>
      <c r="P2137" s="83"/>
      <c r="Q2137" s="80"/>
      <c r="R2137" s="85"/>
      <c r="S2137" s="14"/>
      <c r="T2137" s="86"/>
      <c r="U2137" s="81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00"/>
      <c r="B2138" s="77"/>
      <c r="C2138" s="78"/>
      <c r="D2138" s="81"/>
      <c r="E2138" s="99"/>
      <c r="F2138" s="80"/>
      <c r="G2138" s="80"/>
      <c r="H2138" s="80"/>
      <c r="I2138" s="80"/>
      <c r="J2138" s="79"/>
      <c r="K2138" s="81"/>
      <c r="L2138" s="82"/>
      <c r="M2138" s="83"/>
      <c r="N2138" s="84"/>
      <c r="O2138" s="84"/>
      <c r="P2138" s="83"/>
      <c r="Q2138" s="80"/>
      <c r="R2138" s="85"/>
      <c r="S2138" s="14"/>
      <c r="T2138" s="86"/>
      <c r="U2138" s="81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00"/>
      <c r="B2139" s="77"/>
      <c r="C2139" s="78"/>
      <c r="D2139" s="81"/>
      <c r="E2139" s="99"/>
      <c r="F2139" s="80"/>
      <c r="G2139" s="80"/>
      <c r="H2139" s="80"/>
      <c r="I2139" s="80"/>
      <c r="J2139" s="79"/>
      <c r="K2139" s="81"/>
      <c r="L2139" s="82"/>
      <c r="M2139" s="83"/>
      <c r="N2139" s="84"/>
      <c r="O2139" s="84"/>
      <c r="P2139" s="83"/>
      <c r="Q2139" s="80"/>
      <c r="R2139" s="85"/>
      <c r="S2139" s="14"/>
      <c r="T2139" s="86"/>
      <c r="U2139" s="81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00"/>
      <c r="B2140" s="77"/>
      <c r="C2140" s="78"/>
      <c r="D2140" s="81"/>
      <c r="E2140" s="99"/>
      <c r="F2140" s="80"/>
      <c r="G2140" s="80"/>
      <c r="H2140" s="80"/>
      <c r="I2140" s="80"/>
      <c r="J2140" s="79"/>
      <c r="K2140" s="81"/>
      <c r="L2140" s="82"/>
      <c r="M2140" s="83"/>
      <c r="N2140" s="84"/>
      <c r="O2140" s="84"/>
      <c r="P2140" s="83"/>
      <c r="Q2140" s="80"/>
      <c r="R2140" s="85"/>
      <c r="S2140" s="14"/>
      <c r="T2140" s="86"/>
      <c r="U2140" s="81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00"/>
      <c r="B2141" s="77"/>
      <c r="C2141" s="78"/>
      <c r="D2141" s="81"/>
      <c r="E2141" s="99"/>
      <c r="F2141" s="80"/>
      <c r="G2141" s="80"/>
      <c r="H2141" s="80"/>
      <c r="I2141" s="80"/>
      <c r="J2141" s="79"/>
      <c r="K2141" s="81"/>
      <c r="L2141" s="82"/>
      <c r="M2141" s="83"/>
      <c r="N2141" s="84"/>
      <c r="O2141" s="84"/>
      <c r="P2141" s="83"/>
      <c r="Q2141" s="80"/>
      <c r="R2141" s="85"/>
      <c r="S2141" s="14"/>
      <c r="T2141" s="86"/>
      <c r="U2141" s="81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00"/>
      <c r="B2142" s="77"/>
      <c r="C2142" s="78"/>
      <c r="D2142" s="81"/>
      <c r="E2142" s="99"/>
      <c r="F2142" s="80"/>
      <c r="G2142" s="80"/>
      <c r="H2142" s="80"/>
      <c r="I2142" s="80"/>
      <c r="J2142" s="79"/>
      <c r="K2142" s="81"/>
      <c r="L2142" s="82"/>
      <c r="M2142" s="83"/>
      <c r="N2142" s="84"/>
      <c r="O2142" s="84"/>
      <c r="P2142" s="83"/>
      <c r="Q2142" s="80"/>
      <c r="R2142" s="85"/>
      <c r="S2142" s="14"/>
      <c r="T2142" s="86"/>
      <c r="U2142" s="81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00"/>
      <c r="B2143" s="77"/>
      <c r="C2143" s="78"/>
      <c r="D2143" s="81"/>
      <c r="E2143" s="99"/>
      <c r="F2143" s="80"/>
      <c r="G2143" s="80"/>
      <c r="H2143" s="80"/>
      <c r="I2143" s="80"/>
      <c r="J2143" s="79"/>
      <c r="K2143" s="81"/>
      <c r="L2143" s="82"/>
      <c r="M2143" s="83"/>
      <c r="N2143" s="84"/>
      <c r="O2143" s="84"/>
      <c r="P2143" s="83"/>
      <c r="Q2143" s="80"/>
      <c r="R2143" s="85"/>
      <c r="S2143" s="14"/>
      <c r="T2143" s="86"/>
      <c r="U2143" s="81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00"/>
      <c r="B2144" s="77"/>
      <c r="C2144" s="78"/>
      <c r="D2144" s="81"/>
      <c r="E2144" s="99"/>
      <c r="F2144" s="80"/>
      <c r="G2144" s="80"/>
      <c r="H2144" s="80"/>
      <c r="I2144" s="80"/>
      <c r="J2144" s="79"/>
      <c r="K2144" s="81"/>
      <c r="L2144" s="82"/>
      <c r="M2144" s="83"/>
      <c r="N2144" s="84"/>
      <c r="O2144" s="84"/>
      <c r="P2144" s="83"/>
      <c r="Q2144" s="80"/>
      <c r="R2144" s="85"/>
      <c r="S2144" s="14"/>
      <c r="T2144" s="86"/>
      <c r="U2144" s="81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00"/>
      <c r="B2145" s="77"/>
      <c r="C2145" s="78"/>
      <c r="D2145" s="81"/>
      <c r="E2145" s="99"/>
      <c r="F2145" s="80"/>
      <c r="G2145" s="80"/>
      <c r="H2145" s="80"/>
      <c r="I2145" s="80"/>
      <c r="J2145" s="79"/>
      <c r="K2145" s="81"/>
      <c r="L2145" s="82"/>
      <c r="M2145" s="83"/>
      <c r="N2145" s="84"/>
      <c r="O2145" s="84"/>
      <c r="P2145" s="83"/>
      <c r="Q2145" s="80"/>
      <c r="R2145" s="85"/>
      <c r="S2145" s="14"/>
      <c r="T2145" s="86"/>
      <c r="U2145" s="81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00"/>
      <c r="B2146" s="77"/>
      <c r="C2146" s="78"/>
      <c r="D2146" s="81"/>
      <c r="E2146" s="99"/>
      <c r="F2146" s="80"/>
      <c r="G2146" s="80"/>
      <c r="H2146" s="80"/>
      <c r="I2146" s="80"/>
      <c r="J2146" s="79"/>
      <c r="K2146" s="81"/>
      <c r="L2146" s="82"/>
      <c r="M2146" s="83"/>
      <c r="N2146" s="84"/>
      <c r="O2146" s="84"/>
      <c r="P2146" s="83"/>
      <c r="Q2146" s="80"/>
      <c r="R2146" s="85"/>
      <c r="S2146" s="14"/>
      <c r="T2146" s="86"/>
      <c r="U2146" s="81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00"/>
      <c r="B2147" s="77"/>
      <c r="C2147" s="78"/>
      <c r="D2147" s="81"/>
      <c r="E2147" s="99"/>
      <c r="F2147" s="80"/>
      <c r="G2147" s="80"/>
      <c r="H2147" s="80"/>
      <c r="I2147" s="80"/>
      <c r="J2147" s="79"/>
      <c r="K2147" s="81"/>
      <c r="L2147" s="82"/>
      <c r="M2147" s="83"/>
      <c r="N2147" s="84"/>
      <c r="O2147" s="84"/>
      <c r="P2147" s="83"/>
      <c r="Q2147" s="80"/>
      <c r="R2147" s="85"/>
      <c r="S2147" s="14"/>
      <c r="T2147" s="86"/>
      <c r="U2147" s="81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00"/>
      <c r="B2148" s="77"/>
      <c r="C2148" s="78"/>
      <c r="D2148" s="81"/>
      <c r="E2148" s="99"/>
      <c r="F2148" s="80"/>
      <c r="G2148" s="80"/>
      <c r="H2148" s="80"/>
      <c r="I2148" s="80"/>
      <c r="J2148" s="79"/>
      <c r="K2148" s="81"/>
      <c r="L2148" s="82"/>
      <c r="M2148" s="83"/>
      <c r="N2148" s="84"/>
      <c r="O2148" s="84"/>
      <c r="P2148" s="83"/>
      <c r="Q2148" s="80"/>
      <c r="R2148" s="85"/>
      <c r="S2148" s="14"/>
      <c r="T2148" s="86"/>
      <c r="U2148" s="81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00"/>
      <c r="B2149" s="77"/>
      <c r="C2149" s="78"/>
      <c r="D2149" s="81"/>
      <c r="E2149" s="99"/>
      <c r="F2149" s="80"/>
      <c r="G2149" s="80"/>
      <c r="H2149" s="80"/>
      <c r="I2149" s="80"/>
      <c r="J2149" s="79"/>
      <c r="K2149" s="81"/>
      <c r="L2149" s="82"/>
      <c r="M2149" s="83"/>
      <c r="N2149" s="84"/>
      <c r="O2149" s="84"/>
      <c r="P2149" s="83"/>
      <c r="Q2149" s="80"/>
      <c r="R2149" s="85"/>
      <c r="S2149" s="14"/>
      <c r="T2149" s="86"/>
      <c r="U2149" s="81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00"/>
      <c r="B2150" s="77"/>
      <c r="C2150" s="78"/>
      <c r="D2150" s="81"/>
      <c r="E2150" s="99"/>
      <c r="F2150" s="80"/>
      <c r="G2150" s="80"/>
      <c r="H2150" s="80"/>
      <c r="I2150" s="80"/>
      <c r="J2150" s="79"/>
      <c r="K2150" s="81"/>
      <c r="L2150" s="82"/>
      <c r="M2150" s="83"/>
      <c r="N2150" s="84"/>
      <c r="O2150" s="84"/>
      <c r="P2150" s="83"/>
      <c r="Q2150" s="80"/>
      <c r="R2150" s="85"/>
      <c r="S2150" s="14"/>
      <c r="T2150" s="86"/>
      <c r="U2150" s="81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00"/>
      <c r="B2151" s="77"/>
      <c r="C2151" s="78"/>
      <c r="D2151" s="81"/>
      <c r="E2151" s="99"/>
      <c r="F2151" s="80"/>
      <c r="G2151" s="80"/>
      <c r="H2151" s="80"/>
      <c r="I2151" s="80"/>
      <c r="J2151" s="79"/>
      <c r="K2151" s="81"/>
      <c r="L2151" s="82"/>
      <c r="M2151" s="83"/>
      <c r="N2151" s="84"/>
      <c r="O2151" s="84"/>
      <c r="P2151" s="83"/>
      <c r="Q2151" s="80"/>
      <c r="R2151" s="85"/>
      <c r="S2151" s="14"/>
      <c r="T2151" s="86"/>
      <c r="U2151" s="81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00"/>
      <c r="B2152" s="77"/>
      <c r="C2152" s="78"/>
      <c r="D2152" s="81"/>
      <c r="E2152" s="99"/>
      <c r="F2152" s="80"/>
      <c r="G2152" s="80"/>
      <c r="H2152" s="80"/>
      <c r="I2152" s="80"/>
      <c r="J2152" s="79"/>
      <c r="K2152" s="81"/>
      <c r="L2152" s="82"/>
      <c r="M2152" s="83"/>
      <c r="N2152" s="84"/>
      <c r="O2152" s="84"/>
      <c r="P2152" s="83"/>
      <c r="Q2152" s="80"/>
      <c r="R2152" s="85"/>
      <c r="S2152" s="14"/>
      <c r="T2152" s="86"/>
      <c r="U2152" s="81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00"/>
      <c r="B2153" s="77"/>
      <c r="C2153" s="78"/>
      <c r="D2153" s="81"/>
      <c r="E2153" s="99"/>
      <c r="F2153" s="80"/>
      <c r="G2153" s="80"/>
      <c r="H2153" s="80"/>
      <c r="I2153" s="80"/>
      <c r="J2153" s="79"/>
      <c r="K2153" s="81"/>
      <c r="L2153" s="82"/>
      <c r="M2153" s="83"/>
      <c r="N2153" s="84"/>
      <c r="O2153" s="84"/>
      <c r="P2153" s="83"/>
      <c r="Q2153" s="80"/>
      <c r="R2153" s="85"/>
      <c r="S2153" s="14"/>
      <c r="T2153" s="86"/>
      <c r="U2153" s="81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00"/>
      <c r="B2154" s="77"/>
      <c r="C2154" s="78"/>
      <c r="D2154" s="81"/>
      <c r="E2154" s="99"/>
      <c r="F2154" s="80"/>
      <c r="G2154" s="80"/>
      <c r="H2154" s="80"/>
      <c r="I2154" s="80"/>
      <c r="J2154" s="79"/>
      <c r="K2154" s="81"/>
      <c r="L2154" s="82"/>
      <c r="M2154" s="83"/>
      <c r="N2154" s="84"/>
      <c r="O2154" s="84"/>
      <c r="P2154" s="83"/>
      <c r="Q2154" s="80"/>
      <c r="R2154" s="85"/>
      <c r="S2154" s="14"/>
      <c r="T2154" s="86"/>
      <c r="U2154" s="81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00"/>
      <c r="B2155" s="77"/>
      <c r="C2155" s="78"/>
      <c r="D2155" s="81"/>
      <c r="E2155" s="99"/>
      <c r="F2155" s="80"/>
      <c r="G2155" s="80"/>
      <c r="H2155" s="80"/>
      <c r="I2155" s="80"/>
      <c r="J2155" s="79"/>
      <c r="K2155" s="81"/>
      <c r="L2155" s="82"/>
      <c r="M2155" s="83"/>
      <c r="N2155" s="84"/>
      <c r="O2155" s="84"/>
      <c r="P2155" s="83"/>
      <c r="Q2155" s="80"/>
      <c r="R2155" s="85"/>
      <c r="S2155" s="14"/>
      <c r="T2155" s="86"/>
      <c r="U2155" s="81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00"/>
      <c r="B2156" s="77"/>
      <c r="C2156" s="78"/>
      <c r="D2156" s="81"/>
      <c r="E2156" s="99"/>
      <c r="F2156" s="80"/>
      <c r="G2156" s="80"/>
      <c r="H2156" s="80"/>
      <c r="I2156" s="80"/>
      <c r="J2156" s="79"/>
      <c r="K2156" s="81"/>
      <c r="L2156" s="82"/>
      <c r="M2156" s="83"/>
      <c r="N2156" s="84"/>
      <c r="O2156" s="84"/>
      <c r="P2156" s="83"/>
      <c r="Q2156" s="80"/>
      <c r="R2156" s="85"/>
      <c r="S2156" s="14"/>
      <c r="T2156" s="86"/>
      <c r="U2156" s="81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00"/>
      <c r="B2157" s="77"/>
      <c r="C2157" s="78"/>
      <c r="D2157" s="81"/>
      <c r="E2157" s="99"/>
      <c r="F2157" s="80"/>
      <c r="G2157" s="80"/>
      <c r="H2157" s="80"/>
      <c r="I2157" s="80"/>
      <c r="J2157" s="79"/>
      <c r="K2157" s="81"/>
      <c r="L2157" s="82"/>
      <c r="M2157" s="83"/>
      <c r="N2157" s="84"/>
      <c r="O2157" s="84"/>
      <c r="P2157" s="83"/>
      <c r="Q2157" s="80"/>
      <c r="R2157" s="85"/>
      <c r="S2157" s="14"/>
      <c r="T2157" s="86"/>
      <c r="U2157" s="81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00"/>
      <c r="B2158" s="77"/>
      <c r="C2158" s="78"/>
      <c r="D2158" s="81"/>
      <c r="E2158" s="99"/>
      <c r="F2158" s="80"/>
      <c r="G2158" s="80"/>
      <c r="H2158" s="80"/>
      <c r="I2158" s="80"/>
      <c r="J2158" s="79"/>
      <c r="K2158" s="81"/>
      <c r="L2158" s="82"/>
      <c r="M2158" s="83"/>
      <c r="N2158" s="84"/>
      <c r="O2158" s="84"/>
      <c r="P2158" s="83"/>
      <c r="Q2158" s="80"/>
      <c r="R2158" s="85"/>
      <c r="S2158" s="14"/>
      <c r="T2158" s="86"/>
      <c r="U2158" s="81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00"/>
      <c r="B2159" s="77"/>
      <c r="C2159" s="78"/>
      <c r="D2159" s="81"/>
      <c r="E2159" s="99"/>
      <c r="F2159" s="80"/>
      <c r="G2159" s="80"/>
      <c r="H2159" s="80"/>
      <c r="I2159" s="80"/>
      <c r="J2159" s="79"/>
      <c r="K2159" s="81"/>
      <c r="L2159" s="82"/>
      <c r="M2159" s="83"/>
      <c r="N2159" s="84"/>
      <c r="O2159" s="84"/>
      <c r="P2159" s="83"/>
      <c r="Q2159" s="80"/>
      <c r="R2159" s="85"/>
      <c r="S2159" s="14"/>
      <c r="T2159" s="86"/>
      <c r="U2159" s="81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00"/>
      <c r="B2160" s="77"/>
      <c r="C2160" s="78"/>
      <c r="D2160" s="81"/>
      <c r="E2160" s="99"/>
      <c r="F2160" s="80"/>
      <c r="G2160" s="80"/>
      <c r="H2160" s="80"/>
      <c r="I2160" s="80"/>
      <c r="J2160" s="79"/>
      <c r="K2160" s="81"/>
      <c r="L2160" s="82"/>
      <c r="M2160" s="83"/>
      <c r="N2160" s="84"/>
      <c r="O2160" s="84"/>
      <c r="P2160" s="83"/>
      <c r="Q2160" s="80"/>
      <c r="R2160" s="85"/>
      <c r="S2160" s="14"/>
      <c r="T2160" s="86"/>
      <c r="U2160" s="81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00"/>
      <c r="B2161" s="77"/>
      <c r="C2161" s="78"/>
      <c r="D2161" s="81"/>
      <c r="E2161" s="99"/>
      <c r="F2161" s="80"/>
      <c r="G2161" s="80"/>
      <c r="H2161" s="80"/>
      <c r="I2161" s="80"/>
      <c r="J2161" s="79"/>
      <c r="K2161" s="81"/>
      <c r="L2161" s="82"/>
      <c r="M2161" s="83"/>
      <c r="N2161" s="84"/>
      <c r="O2161" s="84"/>
      <c r="P2161" s="83"/>
      <c r="Q2161" s="80"/>
      <c r="R2161" s="85"/>
      <c r="S2161" s="14"/>
      <c r="T2161" s="86"/>
      <c r="U2161" s="81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00"/>
      <c r="B2162" s="77"/>
      <c r="C2162" s="78"/>
      <c r="D2162" s="81"/>
      <c r="E2162" s="99"/>
      <c r="F2162" s="80"/>
      <c r="G2162" s="80"/>
      <c r="H2162" s="80"/>
      <c r="I2162" s="80"/>
      <c r="J2162" s="79"/>
      <c r="K2162" s="81"/>
      <c r="L2162" s="82"/>
      <c r="M2162" s="83"/>
      <c r="N2162" s="84"/>
      <c r="O2162" s="84"/>
      <c r="P2162" s="83"/>
      <c r="Q2162" s="80"/>
      <c r="R2162" s="85"/>
      <c r="S2162" s="14"/>
      <c r="T2162" s="86"/>
      <c r="U2162" s="81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00"/>
      <c r="B2163" s="77"/>
      <c r="C2163" s="78"/>
      <c r="D2163" s="81"/>
      <c r="E2163" s="99"/>
      <c r="F2163" s="80"/>
      <c r="G2163" s="80"/>
      <c r="H2163" s="80"/>
      <c r="I2163" s="80"/>
      <c r="J2163" s="79"/>
      <c r="K2163" s="81"/>
      <c r="L2163" s="82"/>
      <c r="M2163" s="83"/>
      <c r="N2163" s="84"/>
      <c r="O2163" s="84"/>
      <c r="P2163" s="83"/>
      <c r="Q2163" s="80"/>
      <c r="R2163" s="85"/>
      <c r="S2163" s="14"/>
      <c r="T2163" s="86"/>
      <c r="U2163" s="81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00"/>
      <c r="B2164" s="77"/>
      <c r="C2164" s="78"/>
      <c r="D2164" s="81"/>
      <c r="E2164" s="99"/>
      <c r="F2164" s="80"/>
      <c r="G2164" s="80"/>
      <c r="H2164" s="80"/>
      <c r="I2164" s="80"/>
      <c r="J2164" s="79"/>
      <c r="K2164" s="81"/>
      <c r="L2164" s="82"/>
      <c r="M2164" s="83"/>
      <c r="N2164" s="84"/>
      <c r="O2164" s="84"/>
      <c r="P2164" s="83"/>
      <c r="Q2164" s="80"/>
      <c r="R2164" s="85"/>
      <c r="S2164" s="14"/>
      <c r="T2164" s="86"/>
      <c r="U2164" s="81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00"/>
      <c r="B2165" s="77"/>
      <c r="C2165" s="78"/>
      <c r="D2165" s="81"/>
      <c r="E2165" s="99"/>
      <c r="F2165" s="80"/>
      <c r="G2165" s="80"/>
      <c r="H2165" s="80"/>
      <c r="I2165" s="80"/>
      <c r="J2165" s="79"/>
      <c r="K2165" s="81"/>
      <c r="L2165" s="82"/>
      <c r="M2165" s="83"/>
      <c r="N2165" s="84"/>
      <c r="O2165" s="84"/>
      <c r="P2165" s="83"/>
      <c r="Q2165" s="80"/>
      <c r="R2165" s="85"/>
      <c r="S2165" s="14"/>
      <c r="T2165" s="86"/>
      <c r="U2165" s="81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00"/>
      <c r="B2166" s="77"/>
      <c r="C2166" s="78"/>
      <c r="D2166" s="81"/>
      <c r="E2166" s="99"/>
      <c r="F2166" s="80"/>
      <c r="G2166" s="80"/>
      <c r="H2166" s="80"/>
      <c r="I2166" s="80"/>
      <c r="J2166" s="79"/>
      <c r="K2166" s="81"/>
      <c r="L2166" s="82"/>
      <c r="M2166" s="83"/>
      <c r="N2166" s="84"/>
      <c r="O2166" s="84"/>
      <c r="P2166" s="83"/>
      <c r="Q2166" s="80"/>
      <c r="R2166" s="85"/>
      <c r="S2166" s="14"/>
      <c r="T2166" s="86"/>
      <c r="U2166" s="81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00"/>
      <c r="B2167" s="77"/>
      <c r="C2167" s="78"/>
      <c r="D2167" s="81"/>
      <c r="E2167" s="99"/>
      <c r="F2167" s="80"/>
      <c r="G2167" s="80"/>
      <c r="H2167" s="80"/>
      <c r="I2167" s="80"/>
      <c r="J2167" s="79"/>
      <c r="K2167" s="81"/>
      <c r="L2167" s="82"/>
      <c r="M2167" s="83"/>
      <c r="N2167" s="84"/>
      <c r="O2167" s="84"/>
      <c r="P2167" s="83"/>
      <c r="Q2167" s="80"/>
      <c r="R2167" s="85"/>
      <c r="S2167" s="14"/>
      <c r="T2167" s="86"/>
      <c r="U2167" s="81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00"/>
      <c r="B2168" s="77"/>
      <c r="C2168" s="78"/>
      <c r="D2168" s="81"/>
      <c r="E2168" s="99"/>
      <c r="F2168" s="80"/>
      <c r="G2168" s="80"/>
      <c r="H2168" s="80"/>
      <c r="I2168" s="80"/>
      <c r="J2168" s="79"/>
      <c r="K2168" s="81"/>
      <c r="L2168" s="82"/>
      <c r="M2168" s="83"/>
      <c r="N2168" s="84"/>
      <c r="O2168" s="84"/>
      <c r="P2168" s="83"/>
      <c r="Q2168" s="80"/>
      <c r="R2168" s="85"/>
      <c r="S2168" s="14"/>
      <c r="T2168" s="86"/>
      <c r="U2168" s="81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00"/>
      <c r="B2169" s="77"/>
      <c r="C2169" s="78"/>
      <c r="D2169" s="81"/>
      <c r="E2169" s="99"/>
      <c r="F2169" s="80"/>
      <c r="G2169" s="80"/>
      <c r="H2169" s="80"/>
      <c r="I2169" s="80"/>
      <c r="J2169" s="79"/>
      <c r="K2169" s="81"/>
      <c r="L2169" s="82"/>
      <c r="M2169" s="83"/>
      <c r="N2169" s="84"/>
      <c r="O2169" s="84"/>
      <c r="P2169" s="83"/>
      <c r="Q2169" s="80"/>
      <c r="R2169" s="85"/>
      <c r="S2169" s="14"/>
      <c r="T2169" s="86"/>
      <c r="U2169" s="81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00"/>
      <c r="B2170" s="77"/>
      <c r="C2170" s="78"/>
      <c r="D2170" s="81"/>
      <c r="E2170" s="99"/>
      <c r="F2170" s="80"/>
      <c r="G2170" s="80"/>
      <c r="H2170" s="80"/>
      <c r="I2170" s="80"/>
      <c r="J2170" s="79"/>
      <c r="K2170" s="81"/>
      <c r="L2170" s="82"/>
      <c r="M2170" s="83"/>
      <c r="N2170" s="84"/>
      <c r="O2170" s="84"/>
      <c r="P2170" s="83"/>
      <c r="Q2170" s="80"/>
      <c r="R2170" s="85"/>
      <c r="S2170" s="14"/>
      <c r="T2170" s="86"/>
      <c r="U2170" s="81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00"/>
      <c r="B2171" s="77"/>
      <c r="C2171" s="78"/>
      <c r="D2171" s="81"/>
      <c r="E2171" s="99"/>
      <c r="F2171" s="80"/>
      <c r="G2171" s="80"/>
      <c r="H2171" s="80"/>
      <c r="I2171" s="80"/>
      <c r="J2171" s="79"/>
      <c r="K2171" s="81"/>
      <c r="L2171" s="82"/>
      <c r="M2171" s="83"/>
      <c r="N2171" s="84"/>
      <c r="O2171" s="84"/>
      <c r="P2171" s="83"/>
      <c r="Q2171" s="80"/>
      <c r="R2171" s="85"/>
      <c r="S2171" s="14"/>
      <c r="T2171" s="86"/>
      <c r="U2171" s="81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00"/>
      <c r="B2172" s="77"/>
      <c r="C2172" s="78"/>
      <c r="D2172" s="81"/>
      <c r="E2172" s="99"/>
      <c r="F2172" s="80"/>
      <c r="G2172" s="80"/>
      <c r="H2172" s="80"/>
      <c r="I2172" s="80"/>
      <c r="J2172" s="79"/>
      <c r="K2172" s="81"/>
      <c r="L2172" s="82"/>
      <c r="M2172" s="83"/>
      <c r="N2172" s="84"/>
      <c r="O2172" s="84"/>
      <c r="P2172" s="83"/>
      <c r="Q2172" s="80"/>
      <c r="R2172" s="85"/>
      <c r="S2172" s="14"/>
      <c r="T2172" s="86"/>
      <c r="U2172" s="81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00"/>
      <c r="B2173" s="77"/>
      <c r="C2173" s="78"/>
      <c r="D2173" s="81"/>
      <c r="E2173" s="99"/>
      <c r="F2173" s="80"/>
      <c r="G2173" s="80"/>
      <c r="H2173" s="80"/>
      <c r="I2173" s="80"/>
      <c r="J2173" s="79"/>
      <c r="K2173" s="81"/>
      <c r="L2173" s="82"/>
      <c r="M2173" s="83"/>
      <c r="N2173" s="84"/>
      <c r="O2173" s="84"/>
      <c r="P2173" s="83"/>
      <c r="Q2173" s="80"/>
      <c r="R2173" s="85"/>
      <c r="S2173" s="14"/>
      <c r="T2173" s="86"/>
      <c r="U2173" s="81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00"/>
      <c r="B2174" s="77"/>
      <c r="C2174" s="78"/>
      <c r="D2174" s="81"/>
      <c r="E2174" s="99"/>
      <c r="F2174" s="80"/>
      <c r="G2174" s="80"/>
      <c r="H2174" s="80"/>
      <c r="I2174" s="80"/>
      <c r="J2174" s="79"/>
      <c r="K2174" s="81"/>
      <c r="L2174" s="82"/>
      <c r="M2174" s="83"/>
      <c r="N2174" s="84"/>
      <c r="O2174" s="84"/>
      <c r="P2174" s="83"/>
      <c r="Q2174" s="80"/>
      <c r="R2174" s="85"/>
      <c r="S2174" s="14"/>
      <c r="T2174" s="86"/>
      <c r="U2174" s="81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00"/>
      <c r="B2175" s="77"/>
      <c r="C2175" s="78"/>
      <c r="D2175" s="81"/>
      <c r="E2175" s="99"/>
      <c r="F2175" s="80"/>
      <c r="G2175" s="80"/>
      <c r="H2175" s="80"/>
      <c r="I2175" s="80"/>
      <c r="J2175" s="79"/>
      <c r="K2175" s="81"/>
      <c r="L2175" s="82"/>
      <c r="M2175" s="83"/>
      <c r="N2175" s="84"/>
      <c r="O2175" s="84"/>
      <c r="P2175" s="83"/>
      <c r="Q2175" s="80"/>
      <c r="R2175" s="85"/>
      <c r="S2175" s="14"/>
      <c r="T2175" s="86"/>
      <c r="U2175" s="81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00"/>
      <c r="B2176" s="77"/>
      <c r="C2176" s="78"/>
      <c r="D2176" s="81"/>
      <c r="E2176" s="99"/>
      <c r="F2176" s="80"/>
      <c r="G2176" s="80"/>
      <c r="H2176" s="80"/>
      <c r="I2176" s="80"/>
      <c r="J2176" s="79"/>
      <c r="K2176" s="81"/>
      <c r="L2176" s="82"/>
      <c r="M2176" s="83"/>
      <c r="N2176" s="84"/>
      <c r="O2176" s="84"/>
      <c r="P2176" s="83"/>
      <c r="Q2176" s="80"/>
      <c r="R2176" s="85"/>
      <c r="S2176" s="14"/>
      <c r="T2176" s="86"/>
      <c r="U2176" s="81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00"/>
      <c r="B2177" s="77"/>
      <c r="C2177" s="78"/>
      <c r="D2177" s="81"/>
      <c r="E2177" s="99"/>
      <c r="F2177" s="80"/>
      <c r="G2177" s="80"/>
      <c r="H2177" s="80"/>
      <c r="I2177" s="80"/>
      <c r="J2177" s="79"/>
      <c r="K2177" s="81"/>
      <c r="L2177" s="82"/>
      <c r="M2177" s="83"/>
      <c r="N2177" s="84"/>
      <c r="O2177" s="84"/>
      <c r="P2177" s="83"/>
      <c r="Q2177" s="80"/>
      <c r="R2177" s="85"/>
      <c r="S2177" s="14"/>
      <c r="T2177" s="86"/>
      <c r="U2177" s="81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00"/>
      <c r="B2178" s="77"/>
      <c r="C2178" s="78"/>
      <c r="D2178" s="81"/>
      <c r="E2178" s="99"/>
      <c r="F2178" s="80"/>
      <c r="G2178" s="80"/>
      <c r="H2178" s="80"/>
      <c r="I2178" s="80"/>
      <c r="J2178" s="79"/>
      <c r="K2178" s="81"/>
      <c r="L2178" s="82"/>
      <c r="M2178" s="83"/>
      <c r="N2178" s="84"/>
      <c r="O2178" s="84"/>
      <c r="P2178" s="83"/>
      <c r="Q2178" s="80"/>
      <c r="R2178" s="85"/>
      <c r="S2178" s="14"/>
      <c r="T2178" s="86"/>
      <c r="U2178" s="81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00"/>
      <c r="B2179" s="77"/>
      <c r="C2179" s="78"/>
      <c r="D2179" s="81"/>
      <c r="E2179" s="99"/>
      <c r="F2179" s="80"/>
      <c r="G2179" s="80"/>
      <c r="H2179" s="80"/>
      <c r="I2179" s="80"/>
      <c r="J2179" s="79"/>
      <c r="K2179" s="81"/>
      <c r="L2179" s="82"/>
      <c r="M2179" s="83"/>
      <c r="N2179" s="84"/>
      <c r="O2179" s="84"/>
      <c r="P2179" s="83"/>
      <c r="Q2179" s="80"/>
      <c r="R2179" s="85"/>
      <c r="S2179" s="14"/>
      <c r="T2179" s="86"/>
      <c r="U2179" s="81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00"/>
      <c r="B2180" s="77"/>
      <c r="C2180" s="78"/>
      <c r="D2180" s="81"/>
      <c r="E2180" s="99"/>
      <c r="F2180" s="80"/>
      <c r="G2180" s="80"/>
      <c r="H2180" s="80"/>
      <c r="I2180" s="80"/>
      <c r="J2180" s="79"/>
      <c r="K2180" s="81"/>
      <c r="L2180" s="82"/>
      <c r="M2180" s="83"/>
      <c r="N2180" s="84"/>
      <c r="O2180" s="84"/>
      <c r="P2180" s="83"/>
      <c r="Q2180" s="80"/>
      <c r="R2180" s="85"/>
      <c r="S2180" s="14"/>
      <c r="T2180" s="86"/>
      <c r="U2180" s="81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00"/>
      <c r="B2181" s="77"/>
      <c r="C2181" s="78"/>
      <c r="D2181" s="81"/>
      <c r="E2181" s="99"/>
      <c r="F2181" s="80"/>
      <c r="G2181" s="80"/>
      <c r="H2181" s="80"/>
      <c r="I2181" s="80"/>
      <c r="J2181" s="79"/>
      <c r="K2181" s="81"/>
      <c r="L2181" s="82"/>
      <c r="M2181" s="83"/>
      <c r="N2181" s="84"/>
      <c r="O2181" s="84"/>
      <c r="P2181" s="83"/>
      <c r="Q2181" s="80"/>
      <c r="R2181" s="85"/>
      <c r="S2181" s="14"/>
      <c r="T2181" s="86"/>
      <c r="U2181" s="81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00"/>
      <c r="B2182" s="77"/>
      <c r="C2182" s="78"/>
      <c r="D2182" s="81"/>
      <c r="E2182" s="99"/>
      <c r="F2182" s="80"/>
      <c r="G2182" s="80"/>
      <c r="H2182" s="80"/>
      <c r="I2182" s="80"/>
      <c r="J2182" s="79"/>
      <c r="K2182" s="81"/>
      <c r="L2182" s="82"/>
      <c r="M2182" s="83"/>
      <c r="N2182" s="84"/>
      <c r="O2182" s="84"/>
      <c r="P2182" s="83"/>
      <c r="Q2182" s="80"/>
      <c r="R2182" s="85"/>
      <c r="S2182" s="14"/>
      <c r="T2182" s="86"/>
      <c r="U2182" s="81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00"/>
      <c r="B2183" s="77"/>
      <c r="C2183" s="78"/>
      <c r="D2183" s="81"/>
      <c r="E2183" s="99"/>
      <c r="F2183" s="80"/>
      <c r="G2183" s="80"/>
      <c r="H2183" s="80"/>
      <c r="I2183" s="80"/>
      <c r="J2183" s="79"/>
      <c r="K2183" s="81"/>
      <c r="L2183" s="82"/>
      <c r="M2183" s="83"/>
      <c r="N2183" s="84"/>
      <c r="O2183" s="84"/>
      <c r="P2183" s="83"/>
      <c r="Q2183" s="80"/>
      <c r="R2183" s="85"/>
      <c r="S2183" s="14"/>
      <c r="T2183" s="86"/>
      <c r="U2183" s="81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00"/>
      <c r="B2184" s="77"/>
      <c r="C2184" s="78"/>
      <c r="D2184" s="81"/>
      <c r="E2184" s="99"/>
      <c r="F2184" s="80"/>
      <c r="G2184" s="80"/>
      <c r="H2184" s="80"/>
      <c r="I2184" s="80"/>
      <c r="J2184" s="79"/>
      <c r="K2184" s="81"/>
      <c r="L2184" s="82"/>
      <c r="M2184" s="83"/>
      <c r="N2184" s="84"/>
      <c r="O2184" s="84"/>
      <c r="P2184" s="83"/>
      <c r="Q2184" s="80"/>
      <c r="R2184" s="85"/>
      <c r="S2184" s="14"/>
      <c r="T2184" s="86"/>
      <c r="U2184" s="81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00"/>
      <c r="B2185" s="77"/>
      <c r="C2185" s="78"/>
      <c r="D2185" s="81"/>
      <c r="E2185" s="99"/>
      <c r="F2185" s="80"/>
      <c r="G2185" s="80"/>
      <c r="H2185" s="80"/>
      <c r="I2185" s="80"/>
      <c r="J2185" s="79"/>
      <c r="K2185" s="81"/>
      <c r="L2185" s="82"/>
      <c r="M2185" s="83"/>
      <c r="N2185" s="84"/>
      <c r="O2185" s="84"/>
      <c r="P2185" s="83"/>
      <c r="Q2185" s="80"/>
      <c r="R2185" s="85"/>
      <c r="S2185" s="14"/>
      <c r="T2185" s="86"/>
      <c r="U2185" s="81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00"/>
      <c r="B2186" s="77"/>
      <c r="C2186" s="78"/>
      <c r="D2186" s="81"/>
      <c r="E2186" s="99"/>
      <c r="F2186" s="80"/>
      <c r="G2186" s="80"/>
      <c r="H2186" s="80"/>
      <c r="I2186" s="80"/>
      <c r="J2186" s="79"/>
      <c r="K2186" s="81"/>
      <c r="L2186" s="82"/>
      <c r="M2186" s="83"/>
      <c r="N2186" s="84"/>
      <c r="O2186" s="84"/>
      <c r="P2186" s="83"/>
      <c r="Q2186" s="80"/>
      <c r="R2186" s="85"/>
      <c r="S2186" s="14"/>
      <c r="T2186" s="86"/>
      <c r="U2186" s="81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00"/>
      <c r="B2187" s="77"/>
      <c r="C2187" s="78"/>
      <c r="D2187" s="81"/>
      <c r="E2187" s="99"/>
      <c r="F2187" s="80"/>
      <c r="G2187" s="80"/>
      <c r="H2187" s="80"/>
      <c r="I2187" s="80"/>
      <c r="J2187" s="79"/>
      <c r="K2187" s="81"/>
      <c r="L2187" s="82"/>
      <c r="M2187" s="83"/>
      <c r="N2187" s="84"/>
      <c r="O2187" s="84"/>
      <c r="P2187" s="83"/>
      <c r="Q2187" s="80"/>
      <c r="R2187" s="85"/>
      <c r="S2187" s="14"/>
      <c r="T2187" s="86"/>
      <c r="U2187" s="81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00"/>
      <c r="B2188" s="77"/>
      <c r="C2188" s="78"/>
      <c r="D2188" s="81"/>
      <c r="E2188" s="99"/>
      <c r="F2188" s="80"/>
      <c r="G2188" s="80"/>
      <c r="H2188" s="80"/>
      <c r="I2188" s="80"/>
      <c r="J2188" s="79"/>
      <c r="K2188" s="81"/>
      <c r="L2188" s="82"/>
      <c r="M2188" s="83"/>
      <c r="N2188" s="84"/>
      <c r="O2188" s="84"/>
      <c r="P2188" s="83"/>
      <c r="Q2188" s="80"/>
      <c r="R2188" s="85"/>
      <c r="S2188" s="14"/>
      <c r="T2188" s="86"/>
      <c r="U2188" s="81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00"/>
      <c r="B2189" s="77"/>
      <c r="C2189" s="78"/>
      <c r="D2189" s="81"/>
      <c r="E2189" s="99"/>
      <c r="F2189" s="80"/>
      <c r="G2189" s="80"/>
      <c r="H2189" s="80"/>
      <c r="I2189" s="80"/>
      <c r="J2189" s="79"/>
      <c r="K2189" s="81"/>
      <c r="L2189" s="82"/>
      <c r="M2189" s="83"/>
      <c r="N2189" s="84"/>
      <c r="O2189" s="84"/>
      <c r="P2189" s="83"/>
      <c r="Q2189" s="80"/>
      <c r="R2189" s="85"/>
      <c r="S2189" s="14"/>
      <c r="T2189" s="86"/>
      <c r="U2189" s="81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00"/>
      <c r="B2190" s="77"/>
      <c r="C2190" s="78"/>
      <c r="D2190" s="81"/>
      <c r="E2190" s="99"/>
      <c r="F2190" s="80"/>
      <c r="G2190" s="80"/>
      <c r="H2190" s="80"/>
      <c r="I2190" s="80"/>
      <c r="J2190" s="79"/>
      <c r="K2190" s="81"/>
      <c r="L2190" s="82"/>
      <c r="M2190" s="83"/>
      <c r="N2190" s="84"/>
      <c r="O2190" s="84"/>
      <c r="P2190" s="83"/>
      <c r="Q2190" s="80"/>
      <c r="R2190" s="85"/>
      <c r="S2190" s="14"/>
      <c r="T2190" s="86"/>
      <c r="U2190" s="81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00"/>
      <c r="B2191" s="77"/>
      <c r="C2191" s="78"/>
      <c r="D2191" s="81"/>
      <c r="E2191" s="99"/>
      <c r="F2191" s="80"/>
      <c r="G2191" s="80"/>
      <c r="H2191" s="80"/>
      <c r="I2191" s="80"/>
      <c r="J2191" s="79"/>
      <c r="K2191" s="81"/>
      <c r="L2191" s="82"/>
      <c r="M2191" s="83"/>
      <c r="N2191" s="84"/>
      <c r="O2191" s="84"/>
      <c r="P2191" s="83"/>
      <c r="Q2191" s="80"/>
      <c r="R2191" s="85"/>
      <c r="S2191" s="14"/>
      <c r="T2191" s="86"/>
      <c r="U2191" s="81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00"/>
      <c r="B2192" s="77"/>
      <c r="C2192" s="78"/>
      <c r="D2192" s="81"/>
      <c r="E2192" s="99"/>
      <c r="F2192" s="80"/>
      <c r="G2192" s="80"/>
      <c r="H2192" s="80"/>
      <c r="I2192" s="80"/>
      <c r="J2192" s="79"/>
      <c r="K2192" s="81"/>
      <c r="L2192" s="82"/>
      <c r="M2192" s="83"/>
      <c r="N2192" s="84"/>
      <c r="O2192" s="84"/>
      <c r="P2192" s="83"/>
      <c r="Q2192" s="80"/>
      <c r="R2192" s="85"/>
      <c r="S2192" s="14"/>
      <c r="T2192" s="86"/>
      <c r="U2192" s="81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00"/>
      <c r="B2193" s="77"/>
      <c r="C2193" s="78"/>
      <c r="D2193" s="81"/>
      <c r="E2193" s="99"/>
      <c r="F2193" s="80"/>
      <c r="G2193" s="80"/>
      <c r="H2193" s="80"/>
      <c r="I2193" s="80"/>
      <c r="J2193" s="79"/>
      <c r="K2193" s="81"/>
      <c r="L2193" s="82"/>
      <c r="M2193" s="83"/>
      <c r="N2193" s="84"/>
      <c r="O2193" s="84"/>
      <c r="P2193" s="83"/>
      <c r="Q2193" s="80"/>
      <c r="R2193" s="85"/>
      <c r="S2193" s="14"/>
      <c r="T2193" s="86"/>
      <c r="U2193" s="81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00"/>
      <c r="B2194" s="77"/>
      <c r="C2194" s="78"/>
      <c r="D2194" s="81"/>
      <c r="E2194" s="99"/>
      <c r="F2194" s="80"/>
      <c r="G2194" s="80"/>
      <c r="H2194" s="80"/>
      <c r="I2194" s="80"/>
      <c r="J2194" s="79"/>
      <c r="K2194" s="81"/>
      <c r="L2194" s="82"/>
      <c r="M2194" s="83"/>
      <c r="N2194" s="84"/>
      <c r="O2194" s="84"/>
      <c r="P2194" s="83"/>
      <c r="Q2194" s="80"/>
      <c r="R2194" s="85"/>
      <c r="S2194" s="14"/>
      <c r="T2194" s="86"/>
      <c r="U2194" s="81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00"/>
      <c r="B2195" s="77"/>
      <c r="C2195" s="78"/>
      <c r="D2195" s="81"/>
      <c r="E2195" s="99"/>
      <c r="F2195" s="80"/>
      <c r="G2195" s="80"/>
      <c r="H2195" s="80"/>
      <c r="I2195" s="80"/>
      <c r="J2195" s="79"/>
      <c r="K2195" s="81"/>
      <c r="L2195" s="82"/>
      <c r="M2195" s="83"/>
      <c r="N2195" s="84"/>
      <c r="O2195" s="84"/>
      <c r="P2195" s="83"/>
      <c r="Q2195" s="80"/>
      <c r="R2195" s="85"/>
      <c r="S2195" s="14"/>
      <c r="T2195" s="86"/>
      <c r="U2195" s="81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00"/>
      <c r="B2196" s="77"/>
      <c r="C2196" s="78"/>
      <c r="D2196" s="81"/>
      <c r="E2196" s="99"/>
      <c r="F2196" s="80"/>
      <c r="G2196" s="80"/>
      <c r="H2196" s="80"/>
      <c r="I2196" s="80"/>
      <c r="J2196" s="79"/>
      <c r="K2196" s="81"/>
      <c r="L2196" s="82"/>
      <c r="M2196" s="83"/>
      <c r="N2196" s="84"/>
      <c r="O2196" s="84"/>
      <c r="P2196" s="83"/>
      <c r="Q2196" s="80"/>
      <c r="R2196" s="85"/>
      <c r="S2196" s="14"/>
      <c r="T2196" s="86"/>
      <c r="U2196" s="81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00"/>
      <c r="B2197" s="77"/>
      <c r="C2197" s="78"/>
      <c r="D2197" s="81"/>
      <c r="E2197" s="99"/>
      <c r="F2197" s="80"/>
      <c r="G2197" s="80"/>
      <c r="H2197" s="80"/>
      <c r="I2197" s="80"/>
      <c r="J2197" s="79"/>
      <c r="K2197" s="81"/>
      <c r="L2197" s="82"/>
      <c r="M2197" s="83"/>
      <c r="N2197" s="84"/>
      <c r="O2197" s="84"/>
      <c r="P2197" s="83"/>
      <c r="Q2197" s="80"/>
      <c r="R2197" s="85"/>
      <c r="S2197" s="14"/>
      <c r="T2197" s="86"/>
      <c r="U2197" s="81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00"/>
      <c r="B2198" s="77"/>
      <c r="C2198" s="78"/>
      <c r="D2198" s="81"/>
      <c r="E2198" s="99"/>
      <c r="F2198" s="80"/>
      <c r="G2198" s="80"/>
      <c r="H2198" s="80"/>
      <c r="I2198" s="80"/>
      <c r="J2198" s="79"/>
      <c r="K2198" s="81"/>
      <c r="L2198" s="82"/>
      <c r="M2198" s="83"/>
      <c r="N2198" s="84"/>
      <c r="O2198" s="84"/>
      <c r="P2198" s="83"/>
      <c r="Q2198" s="80"/>
      <c r="R2198" s="85"/>
      <c r="S2198" s="14"/>
      <c r="T2198" s="86"/>
      <c r="U2198" s="81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00"/>
      <c r="B2199" s="77"/>
      <c r="C2199" s="78"/>
      <c r="D2199" s="81"/>
      <c r="E2199" s="99"/>
      <c r="F2199" s="80"/>
      <c r="G2199" s="80"/>
      <c r="H2199" s="80"/>
      <c r="I2199" s="80"/>
      <c r="J2199" s="79"/>
      <c r="K2199" s="81"/>
      <c r="L2199" s="82"/>
      <c r="M2199" s="83"/>
      <c r="N2199" s="84"/>
      <c r="O2199" s="84"/>
      <c r="P2199" s="83"/>
      <c r="Q2199" s="80"/>
      <c r="R2199" s="85"/>
      <c r="S2199" s="14"/>
      <c r="T2199" s="86"/>
      <c r="U2199" s="81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00"/>
      <c r="B2200" s="77"/>
      <c r="C2200" s="78"/>
      <c r="D2200" s="81"/>
      <c r="E2200" s="99"/>
      <c r="F2200" s="80"/>
      <c r="G2200" s="80"/>
      <c r="H2200" s="80"/>
      <c r="I2200" s="80"/>
      <c r="J2200" s="79"/>
      <c r="K2200" s="81"/>
      <c r="L2200" s="82"/>
      <c r="M2200" s="83"/>
      <c r="N2200" s="84"/>
      <c r="O2200" s="84"/>
      <c r="P2200" s="83"/>
      <c r="Q2200" s="80"/>
      <c r="R2200" s="85"/>
      <c r="S2200" s="14"/>
      <c r="T2200" s="86"/>
      <c r="U2200" s="81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00"/>
      <c r="B2201" s="77"/>
      <c r="C2201" s="78"/>
      <c r="D2201" s="81"/>
      <c r="E2201" s="99"/>
      <c r="F2201" s="80"/>
      <c r="G2201" s="80"/>
      <c r="H2201" s="80"/>
      <c r="I2201" s="80"/>
      <c r="J2201" s="79"/>
      <c r="K2201" s="81"/>
      <c r="L2201" s="82"/>
      <c r="M2201" s="83"/>
      <c r="N2201" s="84"/>
      <c r="O2201" s="84"/>
      <c r="P2201" s="83"/>
      <c r="Q2201" s="80"/>
      <c r="R2201" s="85"/>
      <c r="S2201" s="14"/>
      <c r="T2201" s="86"/>
      <c r="U2201" s="81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00"/>
      <c r="B2202" s="77"/>
      <c r="C2202" s="78"/>
      <c r="D2202" s="81"/>
      <c r="E2202" s="99"/>
      <c r="F2202" s="80"/>
      <c r="G2202" s="80"/>
      <c r="H2202" s="80"/>
      <c r="I2202" s="80"/>
      <c r="J2202" s="79"/>
      <c r="K2202" s="81"/>
      <c r="L2202" s="82"/>
      <c r="M2202" s="83"/>
      <c r="N2202" s="84"/>
      <c r="O2202" s="84"/>
      <c r="P2202" s="83"/>
      <c r="Q2202" s="80"/>
      <c r="R2202" s="85"/>
      <c r="S2202" s="14"/>
      <c r="T2202" s="86"/>
      <c r="U2202" s="81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00"/>
      <c r="B2203" s="77"/>
      <c r="C2203" s="78"/>
      <c r="D2203" s="81"/>
      <c r="E2203" s="99"/>
      <c r="F2203" s="80"/>
      <c r="G2203" s="80"/>
      <c r="H2203" s="80"/>
      <c r="I2203" s="80"/>
      <c r="J2203" s="79"/>
      <c r="K2203" s="81"/>
      <c r="L2203" s="82"/>
      <c r="M2203" s="83"/>
      <c r="N2203" s="84"/>
      <c r="O2203" s="84"/>
      <c r="P2203" s="83"/>
      <c r="Q2203" s="80"/>
      <c r="R2203" s="85"/>
      <c r="S2203" s="14"/>
      <c r="T2203" s="86"/>
      <c r="U2203" s="81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00"/>
      <c r="B2204" s="88"/>
      <c r="C2204" s="89"/>
      <c r="D2204" s="81"/>
      <c r="E2204" s="99"/>
      <c r="F2204" s="91"/>
      <c r="G2204" s="91"/>
      <c r="H2204" s="91"/>
      <c r="I2204" s="91"/>
      <c r="J2204" s="90"/>
      <c r="K2204" s="92"/>
      <c r="L2204" s="93"/>
      <c r="M2204" s="94"/>
      <c r="N2204" s="95"/>
      <c r="O2204" s="95"/>
      <c r="P2204" s="94"/>
      <c r="Q2204" s="91"/>
      <c r="R2204" s="96"/>
      <c r="S2204" s="14"/>
      <c r="T2204" s="97"/>
      <c r="U2204" s="92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00"/>
      <c r="B2205" s="77"/>
      <c r="C2205" s="78"/>
      <c r="D2205" s="81"/>
      <c r="E2205" s="99"/>
      <c r="F2205" s="80"/>
      <c r="G2205" s="80"/>
      <c r="H2205" s="80"/>
      <c r="I2205" s="80"/>
      <c r="J2205" s="79"/>
      <c r="K2205" s="81"/>
      <c r="L2205" s="82"/>
      <c r="M2205" s="83"/>
      <c r="N2205" s="84"/>
      <c r="O2205" s="84"/>
      <c r="P2205" s="83"/>
      <c r="Q2205" s="80"/>
      <c r="R2205" s="85"/>
      <c r="S2205" s="14"/>
      <c r="T2205" s="86"/>
      <c r="U2205" s="81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00"/>
      <c r="B2206" s="77"/>
      <c r="C2206" s="78"/>
      <c r="D2206" s="81"/>
      <c r="E2206" s="99"/>
      <c r="F2206" s="80"/>
      <c r="G2206" s="80"/>
      <c r="H2206" s="80"/>
      <c r="I2206" s="80"/>
      <c r="J2206" s="79"/>
      <c r="K2206" s="81"/>
      <c r="L2206" s="82"/>
      <c r="M2206" s="83"/>
      <c r="N2206" s="84"/>
      <c r="O2206" s="84"/>
      <c r="P2206" s="83"/>
      <c r="Q2206" s="80"/>
      <c r="R2206" s="85"/>
      <c r="S2206" s="14"/>
      <c r="T2206" s="86"/>
      <c r="U2206" s="81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00"/>
      <c r="B2207" s="77"/>
      <c r="C2207" s="78"/>
      <c r="D2207" s="81"/>
      <c r="E2207" s="99"/>
      <c r="F2207" s="80"/>
      <c r="G2207" s="80"/>
      <c r="H2207" s="80"/>
      <c r="I2207" s="80"/>
      <c r="J2207" s="79"/>
      <c r="K2207" s="81"/>
      <c r="L2207" s="82"/>
      <c r="M2207" s="83"/>
      <c r="N2207" s="84"/>
      <c r="O2207" s="84"/>
      <c r="P2207" s="83"/>
      <c r="Q2207" s="80"/>
      <c r="R2207" s="85"/>
      <c r="S2207" s="14"/>
      <c r="T2207" s="86"/>
      <c r="U2207" s="81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00"/>
      <c r="B2208" s="77"/>
      <c r="C2208" s="78"/>
      <c r="D2208" s="81"/>
      <c r="E2208" s="99"/>
      <c r="F2208" s="80"/>
      <c r="G2208" s="80"/>
      <c r="H2208" s="80"/>
      <c r="I2208" s="80"/>
      <c r="J2208" s="79"/>
      <c r="K2208" s="81"/>
      <c r="L2208" s="82"/>
      <c r="M2208" s="83"/>
      <c r="N2208" s="84"/>
      <c r="O2208" s="84"/>
      <c r="P2208" s="83"/>
      <c r="Q2208" s="80"/>
      <c r="R2208" s="85"/>
      <c r="S2208" s="14"/>
      <c r="T2208" s="86"/>
      <c r="U2208" s="81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00"/>
      <c r="B2209" s="77"/>
      <c r="C2209" s="78"/>
      <c r="D2209" s="81"/>
      <c r="E2209" s="99"/>
      <c r="F2209" s="80"/>
      <c r="G2209" s="80"/>
      <c r="H2209" s="80"/>
      <c r="I2209" s="80"/>
      <c r="J2209" s="79"/>
      <c r="K2209" s="81"/>
      <c r="L2209" s="82"/>
      <c r="M2209" s="83"/>
      <c r="N2209" s="84"/>
      <c r="O2209" s="84"/>
      <c r="P2209" s="83"/>
      <c r="Q2209" s="80"/>
      <c r="R2209" s="85"/>
      <c r="S2209" s="14"/>
      <c r="T2209" s="86"/>
      <c r="U2209" s="81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00"/>
      <c r="B2210" s="77"/>
      <c r="C2210" s="78"/>
      <c r="D2210" s="81"/>
      <c r="E2210" s="99"/>
      <c r="F2210" s="80"/>
      <c r="G2210" s="80"/>
      <c r="H2210" s="80"/>
      <c r="I2210" s="80"/>
      <c r="J2210" s="79"/>
      <c r="K2210" s="81"/>
      <c r="L2210" s="82"/>
      <c r="M2210" s="83"/>
      <c r="N2210" s="84"/>
      <c r="O2210" s="84"/>
      <c r="P2210" s="83"/>
      <c r="Q2210" s="80"/>
      <c r="R2210" s="85"/>
      <c r="S2210" s="14"/>
      <c r="T2210" s="86"/>
      <c r="U2210" s="81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00"/>
      <c r="B2211" s="77"/>
      <c r="C2211" s="78"/>
      <c r="D2211" s="81"/>
      <c r="E2211" s="99"/>
      <c r="F2211" s="80"/>
      <c r="G2211" s="80"/>
      <c r="H2211" s="80"/>
      <c r="I2211" s="80"/>
      <c r="J2211" s="79"/>
      <c r="K2211" s="81"/>
      <c r="L2211" s="82"/>
      <c r="M2211" s="83"/>
      <c r="N2211" s="84"/>
      <c r="O2211" s="84"/>
      <c r="P2211" s="83"/>
      <c r="Q2211" s="80"/>
      <c r="R2211" s="85"/>
      <c r="S2211" s="14"/>
      <c r="T2211" s="86"/>
      <c r="U2211" s="81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00"/>
      <c r="B2212" s="77"/>
      <c r="C2212" s="78"/>
      <c r="D2212" s="81"/>
      <c r="E2212" s="99"/>
      <c r="F2212" s="80"/>
      <c r="G2212" s="80"/>
      <c r="H2212" s="80"/>
      <c r="I2212" s="80"/>
      <c r="J2212" s="79"/>
      <c r="K2212" s="81"/>
      <c r="L2212" s="82"/>
      <c r="M2212" s="83"/>
      <c r="N2212" s="84"/>
      <c r="O2212" s="84"/>
      <c r="P2212" s="83"/>
      <c r="Q2212" s="80"/>
      <c r="R2212" s="85"/>
      <c r="S2212" s="14"/>
      <c r="T2212" s="86"/>
      <c r="U2212" s="81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00"/>
      <c r="B2213" s="77"/>
      <c r="C2213" s="78"/>
      <c r="D2213" s="81"/>
      <c r="E2213" s="99"/>
      <c r="F2213" s="80"/>
      <c r="G2213" s="80"/>
      <c r="H2213" s="80"/>
      <c r="I2213" s="80"/>
      <c r="J2213" s="79"/>
      <c r="K2213" s="81"/>
      <c r="L2213" s="82"/>
      <c r="M2213" s="83"/>
      <c r="N2213" s="84"/>
      <c r="O2213" s="84"/>
      <c r="P2213" s="83"/>
      <c r="Q2213" s="80"/>
      <c r="R2213" s="85"/>
      <c r="S2213" s="14"/>
      <c r="T2213" s="86"/>
      <c r="U2213" s="81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00"/>
      <c r="B2214" s="77"/>
      <c r="C2214" s="78"/>
      <c r="D2214" s="81"/>
      <c r="E2214" s="99"/>
      <c r="F2214" s="80"/>
      <c r="G2214" s="80"/>
      <c r="H2214" s="80"/>
      <c r="I2214" s="80"/>
      <c r="J2214" s="79"/>
      <c r="K2214" s="81"/>
      <c r="L2214" s="82"/>
      <c r="M2214" s="83"/>
      <c r="N2214" s="84"/>
      <c r="O2214" s="84"/>
      <c r="P2214" s="83"/>
      <c r="Q2214" s="80"/>
      <c r="R2214" s="85"/>
      <c r="S2214" s="14"/>
      <c r="T2214" s="86"/>
      <c r="U2214" s="81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00"/>
      <c r="B2215" s="77"/>
      <c r="C2215" s="78"/>
      <c r="D2215" s="81"/>
      <c r="E2215" s="99"/>
      <c r="F2215" s="80"/>
      <c r="G2215" s="80"/>
      <c r="H2215" s="80"/>
      <c r="I2215" s="80"/>
      <c r="J2215" s="79"/>
      <c r="K2215" s="81"/>
      <c r="L2215" s="82"/>
      <c r="M2215" s="83"/>
      <c r="N2215" s="84"/>
      <c r="O2215" s="84"/>
      <c r="P2215" s="83"/>
      <c r="Q2215" s="80"/>
      <c r="R2215" s="85"/>
      <c r="S2215" s="14"/>
      <c r="T2215" s="86"/>
      <c r="U2215" s="81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00"/>
      <c r="B2216" s="77"/>
      <c r="C2216" s="78"/>
      <c r="D2216" s="81"/>
      <c r="E2216" s="99"/>
      <c r="F2216" s="80"/>
      <c r="G2216" s="80"/>
      <c r="H2216" s="80"/>
      <c r="I2216" s="80"/>
      <c r="J2216" s="79"/>
      <c r="K2216" s="81"/>
      <c r="L2216" s="82"/>
      <c r="M2216" s="83"/>
      <c r="N2216" s="84"/>
      <c r="O2216" s="84"/>
      <c r="P2216" s="83"/>
      <c r="Q2216" s="80"/>
      <c r="R2216" s="85"/>
      <c r="S2216" s="14"/>
      <c r="T2216" s="86"/>
      <c r="U2216" s="81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00"/>
      <c r="B2217" s="77"/>
      <c r="C2217" s="78"/>
      <c r="D2217" s="81"/>
      <c r="E2217" s="99"/>
      <c r="F2217" s="80"/>
      <c r="G2217" s="80"/>
      <c r="H2217" s="80"/>
      <c r="I2217" s="80"/>
      <c r="J2217" s="79"/>
      <c r="K2217" s="81"/>
      <c r="L2217" s="82"/>
      <c r="M2217" s="83"/>
      <c r="N2217" s="84"/>
      <c r="O2217" s="84"/>
      <c r="P2217" s="83"/>
      <c r="Q2217" s="80"/>
      <c r="R2217" s="85"/>
      <c r="S2217" s="14"/>
      <c r="T2217" s="86"/>
      <c r="U2217" s="81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00"/>
      <c r="B2218" s="77"/>
      <c r="C2218" s="78"/>
      <c r="D2218" s="81"/>
      <c r="E2218" s="99"/>
      <c r="F2218" s="80"/>
      <c r="G2218" s="80"/>
      <c r="H2218" s="80"/>
      <c r="I2218" s="80"/>
      <c r="J2218" s="79"/>
      <c r="K2218" s="81"/>
      <c r="L2218" s="82"/>
      <c r="M2218" s="83"/>
      <c r="N2218" s="84"/>
      <c r="O2218" s="84"/>
      <c r="P2218" s="83"/>
      <c r="Q2218" s="80"/>
      <c r="R2218" s="85"/>
      <c r="S2218" s="14"/>
      <c r="T2218" s="86"/>
      <c r="U2218" s="81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00"/>
      <c r="B2219" s="77"/>
      <c r="C2219" s="78"/>
      <c r="D2219" s="81"/>
      <c r="E2219" s="99"/>
      <c r="F2219" s="80"/>
      <c r="G2219" s="80"/>
      <c r="H2219" s="80"/>
      <c r="I2219" s="80"/>
      <c r="J2219" s="79"/>
      <c r="K2219" s="81"/>
      <c r="L2219" s="82"/>
      <c r="M2219" s="83"/>
      <c r="N2219" s="84"/>
      <c r="O2219" s="84"/>
      <c r="P2219" s="83"/>
      <c r="Q2219" s="80"/>
      <c r="R2219" s="85"/>
      <c r="S2219" s="14"/>
      <c r="T2219" s="86"/>
      <c r="U2219" s="81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00"/>
      <c r="B2220" s="77"/>
      <c r="C2220" s="78"/>
      <c r="D2220" s="81"/>
      <c r="E2220" s="99"/>
      <c r="F2220" s="80"/>
      <c r="G2220" s="80"/>
      <c r="H2220" s="80"/>
      <c r="I2220" s="80"/>
      <c r="J2220" s="79"/>
      <c r="K2220" s="81"/>
      <c r="L2220" s="82"/>
      <c r="M2220" s="83"/>
      <c r="N2220" s="84"/>
      <c r="O2220" s="84"/>
      <c r="P2220" s="83"/>
      <c r="Q2220" s="80"/>
      <c r="R2220" s="85"/>
      <c r="S2220" s="14"/>
      <c r="T2220" s="86"/>
      <c r="U2220" s="81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00"/>
      <c r="B2221" s="77"/>
      <c r="C2221" s="78"/>
      <c r="D2221" s="81"/>
      <c r="E2221" s="99"/>
      <c r="F2221" s="80"/>
      <c r="G2221" s="80"/>
      <c r="H2221" s="80"/>
      <c r="I2221" s="80"/>
      <c r="J2221" s="79"/>
      <c r="K2221" s="81"/>
      <c r="L2221" s="82"/>
      <c r="M2221" s="83"/>
      <c r="N2221" s="84"/>
      <c r="O2221" s="84"/>
      <c r="P2221" s="83"/>
      <c r="Q2221" s="80"/>
      <c r="R2221" s="85"/>
      <c r="S2221" s="14"/>
      <c r="T2221" s="86"/>
      <c r="U2221" s="81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00"/>
      <c r="B2222" s="77"/>
      <c r="C2222" s="78"/>
      <c r="D2222" s="81"/>
      <c r="E2222" s="99"/>
      <c r="F2222" s="80"/>
      <c r="G2222" s="80"/>
      <c r="H2222" s="80"/>
      <c r="I2222" s="80"/>
      <c r="J2222" s="79"/>
      <c r="K2222" s="81"/>
      <c r="L2222" s="82"/>
      <c r="M2222" s="83"/>
      <c r="N2222" s="84"/>
      <c r="O2222" s="84"/>
      <c r="P2222" s="83"/>
      <c r="Q2222" s="80"/>
      <c r="R2222" s="85"/>
      <c r="S2222" s="14"/>
      <c r="T2222" s="86"/>
      <c r="U2222" s="81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00"/>
      <c r="B2223" s="77"/>
      <c r="C2223" s="78"/>
      <c r="D2223" s="81"/>
      <c r="E2223" s="99"/>
      <c r="F2223" s="80"/>
      <c r="G2223" s="80"/>
      <c r="H2223" s="80"/>
      <c r="I2223" s="80"/>
      <c r="J2223" s="79"/>
      <c r="K2223" s="81"/>
      <c r="L2223" s="82"/>
      <c r="M2223" s="83"/>
      <c r="N2223" s="84"/>
      <c r="O2223" s="84"/>
      <c r="P2223" s="83"/>
      <c r="Q2223" s="80"/>
      <c r="R2223" s="85"/>
      <c r="S2223" s="14"/>
      <c r="T2223" s="86"/>
      <c r="U2223" s="81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00"/>
      <c r="B2224" s="77"/>
      <c r="C2224" s="78"/>
      <c r="D2224" s="81"/>
      <c r="E2224" s="99"/>
      <c r="F2224" s="80"/>
      <c r="G2224" s="80"/>
      <c r="H2224" s="80"/>
      <c r="I2224" s="80"/>
      <c r="J2224" s="79"/>
      <c r="K2224" s="81"/>
      <c r="L2224" s="82"/>
      <c r="M2224" s="83"/>
      <c r="N2224" s="84"/>
      <c r="O2224" s="84"/>
      <c r="P2224" s="83"/>
      <c r="Q2224" s="80"/>
      <c r="R2224" s="85"/>
      <c r="S2224" s="14"/>
      <c r="T2224" s="86"/>
      <c r="U2224" s="81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00"/>
      <c r="B2225" s="77"/>
      <c r="C2225" s="78"/>
      <c r="D2225" s="81"/>
      <c r="E2225" s="99"/>
      <c r="F2225" s="80"/>
      <c r="G2225" s="80"/>
      <c r="H2225" s="80"/>
      <c r="I2225" s="80"/>
      <c r="J2225" s="79"/>
      <c r="K2225" s="81"/>
      <c r="L2225" s="82"/>
      <c r="M2225" s="83"/>
      <c r="N2225" s="84"/>
      <c r="O2225" s="84"/>
      <c r="P2225" s="83"/>
      <c r="Q2225" s="80"/>
      <c r="R2225" s="85"/>
      <c r="S2225" s="14"/>
      <c r="T2225" s="86"/>
      <c r="U2225" s="81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00"/>
      <c r="B2226" s="77"/>
      <c r="C2226" s="78"/>
      <c r="D2226" s="81"/>
      <c r="E2226" s="99"/>
      <c r="F2226" s="80"/>
      <c r="G2226" s="80"/>
      <c r="H2226" s="80"/>
      <c r="I2226" s="80"/>
      <c r="J2226" s="79"/>
      <c r="K2226" s="81"/>
      <c r="L2226" s="82"/>
      <c r="M2226" s="83"/>
      <c r="N2226" s="84"/>
      <c r="O2226" s="84"/>
      <c r="P2226" s="83"/>
      <c r="Q2226" s="80"/>
      <c r="R2226" s="85"/>
      <c r="S2226" s="14"/>
      <c r="T2226" s="86"/>
      <c r="U2226" s="81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00"/>
      <c r="B2227" s="77"/>
      <c r="C2227" s="78"/>
      <c r="D2227" s="81"/>
      <c r="E2227" s="99"/>
      <c r="F2227" s="80"/>
      <c r="G2227" s="80"/>
      <c r="H2227" s="80"/>
      <c r="I2227" s="80"/>
      <c r="J2227" s="79"/>
      <c r="K2227" s="81"/>
      <c r="L2227" s="82"/>
      <c r="M2227" s="83"/>
      <c r="N2227" s="84"/>
      <c r="O2227" s="84"/>
      <c r="P2227" s="83"/>
      <c r="Q2227" s="80"/>
      <c r="R2227" s="85"/>
      <c r="S2227" s="14"/>
      <c r="T2227" s="86"/>
      <c r="U2227" s="81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00"/>
      <c r="B2228" s="77"/>
      <c r="C2228" s="78"/>
      <c r="D2228" s="81"/>
      <c r="E2228" s="99"/>
      <c r="F2228" s="80"/>
      <c r="G2228" s="80"/>
      <c r="H2228" s="80"/>
      <c r="I2228" s="80"/>
      <c r="J2228" s="79"/>
      <c r="K2228" s="81"/>
      <c r="L2228" s="82"/>
      <c r="M2228" s="83"/>
      <c r="N2228" s="84"/>
      <c r="O2228" s="84"/>
      <c r="P2228" s="83"/>
      <c r="Q2228" s="80"/>
      <c r="R2228" s="85"/>
      <c r="S2228" s="14"/>
      <c r="T2228" s="86"/>
      <c r="U2228" s="81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00"/>
      <c r="B2229" s="77"/>
      <c r="C2229" s="78"/>
      <c r="D2229" s="81"/>
      <c r="E2229" s="99"/>
      <c r="F2229" s="80"/>
      <c r="G2229" s="80"/>
      <c r="H2229" s="80"/>
      <c r="I2229" s="80"/>
      <c r="J2229" s="79"/>
      <c r="K2229" s="81"/>
      <c r="L2229" s="82"/>
      <c r="M2229" s="83"/>
      <c r="N2229" s="84"/>
      <c r="O2229" s="84"/>
      <c r="P2229" s="83"/>
      <c r="Q2229" s="80"/>
      <c r="R2229" s="85"/>
      <c r="S2229" s="14"/>
      <c r="T2229" s="86"/>
      <c r="U2229" s="81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00"/>
      <c r="B2230" s="77"/>
      <c r="C2230" s="78"/>
      <c r="D2230" s="81"/>
      <c r="E2230" s="99"/>
      <c r="F2230" s="80"/>
      <c r="G2230" s="80"/>
      <c r="H2230" s="80"/>
      <c r="I2230" s="80"/>
      <c r="J2230" s="79"/>
      <c r="K2230" s="81"/>
      <c r="L2230" s="82"/>
      <c r="M2230" s="83"/>
      <c r="N2230" s="84"/>
      <c r="O2230" s="84"/>
      <c r="P2230" s="83"/>
      <c r="Q2230" s="80"/>
      <c r="R2230" s="85"/>
      <c r="S2230" s="14"/>
      <c r="T2230" s="86"/>
      <c r="U2230" s="81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00"/>
      <c r="B2231" s="77"/>
      <c r="C2231" s="78"/>
      <c r="D2231" s="81"/>
      <c r="E2231" s="99"/>
      <c r="F2231" s="80"/>
      <c r="G2231" s="80"/>
      <c r="H2231" s="80"/>
      <c r="I2231" s="80"/>
      <c r="J2231" s="79"/>
      <c r="K2231" s="81"/>
      <c r="L2231" s="82"/>
      <c r="M2231" s="83"/>
      <c r="N2231" s="84"/>
      <c r="O2231" s="84"/>
      <c r="P2231" s="83"/>
      <c r="Q2231" s="80"/>
      <c r="R2231" s="85"/>
      <c r="S2231" s="14"/>
      <c r="T2231" s="86"/>
      <c r="U2231" s="81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00"/>
      <c r="B2232" s="77"/>
      <c r="C2232" s="78"/>
      <c r="D2232" s="81"/>
      <c r="E2232" s="99"/>
      <c r="F2232" s="80"/>
      <c r="G2232" s="80"/>
      <c r="H2232" s="80"/>
      <c r="I2232" s="80"/>
      <c r="J2232" s="79"/>
      <c r="K2232" s="81"/>
      <c r="L2232" s="82"/>
      <c r="M2232" s="83"/>
      <c r="N2232" s="84"/>
      <c r="O2232" s="84"/>
      <c r="P2232" s="83"/>
      <c r="Q2232" s="80"/>
      <c r="R2232" s="85"/>
      <c r="S2232" s="14"/>
      <c r="T2232" s="86"/>
      <c r="U2232" s="81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00"/>
      <c r="B2233" s="77"/>
      <c r="C2233" s="78"/>
      <c r="D2233" s="81"/>
      <c r="E2233" s="99"/>
      <c r="F2233" s="80"/>
      <c r="G2233" s="80"/>
      <c r="H2233" s="80"/>
      <c r="I2233" s="80"/>
      <c r="J2233" s="79"/>
      <c r="K2233" s="81"/>
      <c r="L2233" s="82"/>
      <c r="M2233" s="83"/>
      <c r="N2233" s="84"/>
      <c r="O2233" s="84"/>
      <c r="P2233" s="83"/>
      <c r="Q2233" s="80"/>
      <c r="R2233" s="85"/>
      <c r="S2233" s="14"/>
      <c r="T2233" s="86"/>
      <c r="U2233" s="81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00"/>
      <c r="B2234" s="77"/>
      <c r="C2234" s="78"/>
      <c r="D2234" s="81"/>
      <c r="E2234" s="99"/>
      <c r="F2234" s="80"/>
      <c r="G2234" s="80"/>
      <c r="H2234" s="80"/>
      <c r="I2234" s="80"/>
      <c r="J2234" s="79"/>
      <c r="K2234" s="81"/>
      <c r="L2234" s="82"/>
      <c r="M2234" s="83"/>
      <c r="N2234" s="84"/>
      <c r="O2234" s="84"/>
      <c r="P2234" s="83"/>
      <c r="Q2234" s="80"/>
      <c r="R2234" s="85"/>
      <c r="S2234" s="14"/>
      <c r="T2234" s="86"/>
      <c r="U2234" s="81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00"/>
      <c r="B2235" s="77"/>
      <c r="C2235" s="78"/>
      <c r="D2235" s="81"/>
      <c r="E2235" s="99"/>
      <c r="F2235" s="80"/>
      <c r="G2235" s="80"/>
      <c r="H2235" s="80"/>
      <c r="I2235" s="80"/>
      <c r="J2235" s="79"/>
      <c r="K2235" s="81"/>
      <c r="L2235" s="82"/>
      <c r="M2235" s="83"/>
      <c r="N2235" s="84"/>
      <c r="O2235" s="84"/>
      <c r="P2235" s="83"/>
      <c r="Q2235" s="80"/>
      <c r="R2235" s="85"/>
      <c r="S2235" s="14"/>
      <c r="T2235" s="86"/>
      <c r="U2235" s="81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00"/>
      <c r="B2236" s="77"/>
      <c r="C2236" s="78"/>
      <c r="D2236" s="81"/>
      <c r="E2236" s="99"/>
      <c r="F2236" s="80"/>
      <c r="G2236" s="80"/>
      <c r="H2236" s="80"/>
      <c r="I2236" s="80"/>
      <c r="J2236" s="79"/>
      <c r="K2236" s="81"/>
      <c r="L2236" s="82"/>
      <c r="M2236" s="83"/>
      <c r="N2236" s="84"/>
      <c r="O2236" s="84"/>
      <c r="P2236" s="83"/>
      <c r="Q2236" s="80"/>
      <c r="R2236" s="85"/>
      <c r="S2236" s="14"/>
      <c r="T2236" s="86"/>
      <c r="U2236" s="81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00"/>
      <c r="B2237" s="77"/>
      <c r="C2237" s="78"/>
      <c r="D2237" s="81"/>
      <c r="E2237" s="99"/>
      <c r="F2237" s="80"/>
      <c r="G2237" s="80"/>
      <c r="H2237" s="80"/>
      <c r="I2237" s="80"/>
      <c r="J2237" s="79"/>
      <c r="K2237" s="81"/>
      <c r="L2237" s="82"/>
      <c r="M2237" s="83"/>
      <c r="N2237" s="84"/>
      <c r="O2237" s="84"/>
      <c r="P2237" s="83"/>
      <c r="Q2237" s="80"/>
      <c r="R2237" s="85"/>
      <c r="S2237" s="14"/>
      <c r="T2237" s="86"/>
      <c r="U2237" s="81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00"/>
      <c r="B2238" s="77"/>
      <c r="C2238" s="78"/>
      <c r="D2238" s="81"/>
      <c r="E2238" s="99"/>
      <c r="F2238" s="80"/>
      <c r="G2238" s="80"/>
      <c r="H2238" s="80"/>
      <c r="I2238" s="80"/>
      <c r="J2238" s="79"/>
      <c r="K2238" s="81"/>
      <c r="L2238" s="82"/>
      <c r="M2238" s="83"/>
      <c r="N2238" s="84"/>
      <c r="O2238" s="84"/>
      <c r="P2238" s="83"/>
      <c r="Q2238" s="80"/>
      <c r="R2238" s="85"/>
      <c r="S2238" s="14"/>
      <c r="T2238" s="86"/>
      <c r="U2238" s="81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00"/>
      <c r="B2239" s="77"/>
      <c r="C2239" s="78"/>
      <c r="D2239" s="81"/>
      <c r="E2239" s="99"/>
      <c r="F2239" s="80"/>
      <c r="G2239" s="80"/>
      <c r="H2239" s="80"/>
      <c r="I2239" s="80"/>
      <c r="J2239" s="79"/>
      <c r="K2239" s="81"/>
      <c r="L2239" s="82"/>
      <c r="M2239" s="83"/>
      <c r="N2239" s="84"/>
      <c r="O2239" s="84"/>
      <c r="P2239" s="83"/>
      <c r="Q2239" s="80"/>
      <c r="R2239" s="85"/>
      <c r="S2239" s="14"/>
      <c r="T2239" s="86"/>
      <c r="U2239" s="81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00"/>
      <c r="B2240" s="77"/>
      <c r="C2240" s="78"/>
      <c r="D2240" s="81"/>
      <c r="E2240" s="99"/>
      <c r="F2240" s="80"/>
      <c r="G2240" s="80"/>
      <c r="H2240" s="80"/>
      <c r="I2240" s="80"/>
      <c r="J2240" s="79"/>
      <c r="K2240" s="81"/>
      <c r="L2240" s="82"/>
      <c r="M2240" s="83"/>
      <c r="N2240" s="84"/>
      <c r="O2240" s="84"/>
      <c r="P2240" s="83"/>
      <c r="Q2240" s="80"/>
      <c r="R2240" s="85"/>
      <c r="S2240" s="14"/>
      <c r="T2240" s="86"/>
      <c r="U2240" s="81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00"/>
      <c r="B2241" s="77"/>
      <c r="C2241" s="78"/>
      <c r="D2241" s="81"/>
      <c r="E2241" s="99"/>
      <c r="F2241" s="80"/>
      <c r="G2241" s="80"/>
      <c r="H2241" s="80"/>
      <c r="I2241" s="80"/>
      <c r="J2241" s="79"/>
      <c r="K2241" s="81"/>
      <c r="L2241" s="82"/>
      <c r="M2241" s="83"/>
      <c r="N2241" s="84"/>
      <c r="O2241" s="84"/>
      <c r="P2241" s="83"/>
      <c r="Q2241" s="80"/>
      <c r="R2241" s="85"/>
      <c r="S2241" s="14"/>
      <c r="T2241" s="86"/>
      <c r="U2241" s="81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00"/>
      <c r="B2242" s="77"/>
      <c r="C2242" s="78"/>
      <c r="D2242" s="81"/>
      <c r="E2242" s="99"/>
      <c r="F2242" s="80"/>
      <c r="G2242" s="80"/>
      <c r="H2242" s="80"/>
      <c r="I2242" s="80"/>
      <c r="J2242" s="79"/>
      <c r="K2242" s="81"/>
      <c r="L2242" s="82"/>
      <c r="M2242" s="83"/>
      <c r="N2242" s="84"/>
      <c r="O2242" s="84"/>
      <c r="P2242" s="83"/>
      <c r="Q2242" s="80"/>
      <c r="R2242" s="85"/>
      <c r="S2242" s="14"/>
      <c r="T2242" s="86"/>
      <c r="U2242" s="81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00"/>
      <c r="B2243" s="77"/>
      <c r="C2243" s="78"/>
      <c r="D2243" s="81"/>
      <c r="E2243" s="99"/>
      <c r="F2243" s="80"/>
      <c r="G2243" s="80"/>
      <c r="H2243" s="80"/>
      <c r="I2243" s="80"/>
      <c r="J2243" s="79"/>
      <c r="K2243" s="81"/>
      <c r="L2243" s="82"/>
      <c r="M2243" s="83"/>
      <c r="N2243" s="84"/>
      <c r="O2243" s="84"/>
      <c r="P2243" s="83"/>
      <c r="Q2243" s="80"/>
      <c r="R2243" s="85"/>
      <c r="S2243" s="14"/>
      <c r="T2243" s="86"/>
      <c r="U2243" s="81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00"/>
      <c r="B2244" s="77"/>
      <c r="C2244" s="78"/>
      <c r="D2244" s="81"/>
      <c r="E2244" s="99"/>
      <c r="F2244" s="80"/>
      <c r="G2244" s="80"/>
      <c r="H2244" s="80"/>
      <c r="I2244" s="80"/>
      <c r="J2244" s="79"/>
      <c r="K2244" s="81"/>
      <c r="L2244" s="82"/>
      <c r="M2244" s="83"/>
      <c r="N2244" s="84"/>
      <c r="O2244" s="84"/>
      <c r="P2244" s="83"/>
      <c r="Q2244" s="80"/>
      <c r="R2244" s="85"/>
      <c r="S2244" s="14"/>
      <c r="T2244" s="86"/>
      <c r="U2244" s="81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00"/>
      <c r="B2245" s="77"/>
      <c r="C2245" s="78"/>
      <c r="D2245" s="81"/>
      <c r="E2245" s="99"/>
      <c r="F2245" s="80"/>
      <c r="G2245" s="80"/>
      <c r="H2245" s="80"/>
      <c r="I2245" s="80"/>
      <c r="J2245" s="79"/>
      <c r="K2245" s="81"/>
      <c r="L2245" s="82"/>
      <c r="M2245" s="83"/>
      <c r="N2245" s="84"/>
      <c r="O2245" s="84"/>
      <c r="P2245" s="83"/>
      <c r="Q2245" s="80"/>
      <c r="R2245" s="85"/>
      <c r="S2245" s="14"/>
      <c r="T2245" s="86"/>
      <c r="U2245" s="81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00"/>
      <c r="B2246" s="77"/>
      <c r="C2246" s="78"/>
      <c r="D2246" s="81"/>
      <c r="E2246" s="99"/>
      <c r="F2246" s="80"/>
      <c r="G2246" s="80"/>
      <c r="H2246" s="80"/>
      <c r="I2246" s="80"/>
      <c r="J2246" s="79"/>
      <c r="K2246" s="81"/>
      <c r="L2246" s="82"/>
      <c r="M2246" s="83"/>
      <c r="N2246" s="84"/>
      <c r="O2246" s="84"/>
      <c r="P2246" s="83"/>
      <c r="Q2246" s="80"/>
      <c r="R2246" s="85"/>
      <c r="S2246" s="14"/>
      <c r="T2246" s="86"/>
      <c r="U2246" s="81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00"/>
      <c r="B2247" s="77"/>
      <c r="C2247" s="78"/>
      <c r="D2247" s="81"/>
      <c r="E2247" s="99"/>
      <c r="F2247" s="80"/>
      <c r="G2247" s="80"/>
      <c r="H2247" s="80"/>
      <c r="I2247" s="80"/>
      <c r="J2247" s="79"/>
      <c r="K2247" s="81"/>
      <c r="L2247" s="82"/>
      <c r="M2247" s="83"/>
      <c r="N2247" s="84"/>
      <c r="O2247" s="84"/>
      <c r="P2247" s="83"/>
      <c r="Q2247" s="80"/>
      <c r="R2247" s="85"/>
      <c r="S2247" s="14"/>
      <c r="T2247" s="86"/>
      <c r="U2247" s="81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00"/>
      <c r="B2248" s="77"/>
      <c r="C2248" s="78"/>
      <c r="D2248" s="81"/>
      <c r="E2248" s="99"/>
      <c r="F2248" s="80"/>
      <c r="G2248" s="80"/>
      <c r="H2248" s="80"/>
      <c r="I2248" s="80"/>
      <c r="J2248" s="79"/>
      <c r="K2248" s="81"/>
      <c r="L2248" s="82"/>
      <c r="M2248" s="83"/>
      <c r="N2248" s="84"/>
      <c r="O2248" s="84"/>
      <c r="P2248" s="83"/>
      <c r="Q2248" s="80"/>
      <c r="R2248" s="85"/>
      <c r="S2248" s="14"/>
      <c r="T2248" s="86"/>
      <c r="U2248" s="81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00"/>
      <c r="B2249" s="77"/>
      <c r="C2249" s="78"/>
      <c r="D2249" s="81"/>
      <c r="E2249" s="99"/>
      <c r="F2249" s="80"/>
      <c r="G2249" s="80"/>
      <c r="H2249" s="80"/>
      <c r="I2249" s="80"/>
      <c r="J2249" s="79"/>
      <c r="K2249" s="81"/>
      <c r="L2249" s="82"/>
      <c r="M2249" s="83"/>
      <c r="N2249" s="84"/>
      <c r="O2249" s="84"/>
      <c r="P2249" s="83"/>
      <c r="Q2249" s="80"/>
      <c r="R2249" s="85"/>
      <c r="S2249" s="14"/>
      <c r="T2249" s="86"/>
      <c r="U2249" s="81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00"/>
      <c r="B2250" s="77"/>
      <c r="C2250" s="78"/>
      <c r="D2250" s="81"/>
      <c r="E2250" s="99"/>
      <c r="F2250" s="80"/>
      <c r="G2250" s="80"/>
      <c r="H2250" s="80"/>
      <c r="I2250" s="80"/>
      <c r="J2250" s="79"/>
      <c r="K2250" s="81"/>
      <c r="L2250" s="82"/>
      <c r="M2250" s="83"/>
      <c r="N2250" s="84"/>
      <c r="O2250" s="84"/>
      <c r="P2250" s="83"/>
      <c r="Q2250" s="80"/>
      <c r="R2250" s="85"/>
      <c r="S2250" s="14"/>
      <c r="T2250" s="86"/>
      <c r="U2250" s="81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00"/>
      <c r="B2251" s="77"/>
      <c r="C2251" s="78"/>
      <c r="D2251" s="81"/>
      <c r="E2251" s="99"/>
      <c r="F2251" s="80"/>
      <c r="G2251" s="80"/>
      <c r="H2251" s="80"/>
      <c r="I2251" s="80"/>
      <c r="J2251" s="79"/>
      <c r="K2251" s="81"/>
      <c r="L2251" s="82"/>
      <c r="M2251" s="83"/>
      <c r="N2251" s="84"/>
      <c r="O2251" s="84"/>
      <c r="P2251" s="83"/>
      <c r="Q2251" s="80"/>
      <c r="R2251" s="85"/>
      <c r="S2251" s="14"/>
      <c r="T2251" s="86"/>
      <c r="U2251" s="81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00"/>
      <c r="B2252" s="77"/>
      <c r="C2252" s="78"/>
      <c r="D2252" s="81"/>
      <c r="E2252" s="99"/>
      <c r="F2252" s="80"/>
      <c r="G2252" s="80"/>
      <c r="H2252" s="80"/>
      <c r="I2252" s="80"/>
      <c r="J2252" s="79"/>
      <c r="K2252" s="81"/>
      <c r="L2252" s="82"/>
      <c r="M2252" s="83"/>
      <c r="N2252" s="84"/>
      <c r="O2252" s="84"/>
      <c r="P2252" s="83"/>
      <c r="Q2252" s="80"/>
      <c r="R2252" s="85"/>
      <c r="S2252" s="14"/>
      <c r="T2252" s="86"/>
      <c r="U2252" s="81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00"/>
      <c r="B2253" s="77"/>
      <c r="C2253" s="78"/>
      <c r="D2253" s="81"/>
      <c r="E2253" s="99"/>
      <c r="F2253" s="80"/>
      <c r="G2253" s="80"/>
      <c r="H2253" s="80"/>
      <c r="I2253" s="80"/>
      <c r="J2253" s="79"/>
      <c r="K2253" s="81"/>
      <c r="L2253" s="82"/>
      <c r="M2253" s="83"/>
      <c r="N2253" s="84"/>
      <c r="O2253" s="84"/>
      <c r="P2253" s="83"/>
      <c r="Q2253" s="80"/>
      <c r="R2253" s="85"/>
      <c r="S2253" s="14"/>
      <c r="T2253" s="86"/>
      <c r="U2253" s="81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00"/>
      <c r="B2254" s="77"/>
      <c r="C2254" s="78"/>
      <c r="D2254" s="81"/>
      <c r="E2254" s="99"/>
      <c r="F2254" s="80"/>
      <c r="G2254" s="80"/>
      <c r="H2254" s="80"/>
      <c r="I2254" s="80"/>
      <c r="J2254" s="79"/>
      <c r="K2254" s="81"/>
      <c r="L2254" s="82"/>
      <c r="M2254" s="83"/>
      <c r="N2254" s="84"/>
      <c r="O2254" s="84"/>
      <c r="P2254" s="83"/>
      <c r="Q2254" s="80"/>
      <c r="R2254" s="85"/>
      <c r="S2254" s="14"/>
      <c r="T2254" s="86"/>
      <c r="U2254" s="81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00"/>
      <c r="B2255" s="77"/>
      <c r="C2255" s="78"/>
      <c r="D2255" s="81"/>
      <c r="E2255" s="99"/>
      <c r="F2255" s="80"/>
      <c r="G2255" s="80"/>
      <c r="H2255" s="80"/>
      <c r="I2255" s="80"/>
      <c r="J2255" s="79"/>
      <c r="K2255" s="81"/>
      <c r="L2255" s="82"/>
      <c r="M2255" s="83"/>
      <c r="N2255" s="84"/>
      <c r="O2255" s="84"/>
      <c r="P2255" s="83"/>
      <c r="Q2255" s="80"/>
      <c r="R2255" s="85"/>
      <c r="S2255" s="14"/>
      <c r="T2255" s="86"/>
      <c r="U2255" s="81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00"/>
      <c r="B2256" s="77"/>
      <c r="C2256" s="78"/>
      <c r="D2256" s="81"/>
      <c r="E2256" s="99"/>
      <c r="F2256" s="80"/>
      <c r="G2256" s="80"/>
      <c r="H2256" s="80"/>
      <c r="I2256" s="80"/>
      <c r="J2256" s="79"/>
      <c r="K2256" s="81"/>
      <c r="L2256" s="82"/>
      <c r="M2256" s="83"/>
      <c r="N2256" s="84"/>
      <c r="O2256" s="84"/>
      <c r="P2256" s="83"/>
      <c r="Q2256" s="80"/>
      <c r="R2256" s="85"/>
      <c r="S2256" s="14"/>
      <c r="T2256" s="86"/>
      <c r="U2256" s="81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00"/>
      <c r="B2257" s="77"/>
      <c r="C2257" s="78"/>
      <c r="D2257" s="81"/>
      <c r="E2257" s="99"/>
      <c r="F2257" s="80"/>
      <c r="G2257" s="80"/>
      <c r="H2257" s="80"/>
      <c r="I2257" s="80"/>
      <c r="J2257" s="79"/>
      <c r="K2257" s="81"/>
      <c r="L2257" s="82"/>
      <c r="M2257" s="83"/>
      <c r="N2257" s="84"/>
      <c r="O2257" s="84"/>
      <c r="P2257" s="83"/>
      <c r="Q2257" s="80"/>
      <c r="R2257" s="85"/>
      <c r="S2257" s="14"/>
      <c r="T2257" s="86"/>
      <c r="U2257" s="81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00"/>
      <c r="B2258" s="77"/>
      <c r="C2258" s="78"/>
      <c r="D2258" s="81"/>
      <c r="E2258" s="99"/>
      <c r="F2258" s="80"/>
      <c r="G2258" s="80"/>
      <c r="H2258" s="80"/>
      <c r="I2258" s="80"/>
      <c r="J2258" s="79"/>
      <c r="K2258" s="81"/>
      <c r="L2258" s="82"/>
      <c r="M2258" s="83"/>
      <c r="N2258" s="84"/>
      <c r="O2258" s="84"/>
      <c r="P2258" s="83"/>
      <c r="Q2258" s="80"/>
      <c r="R2258" s="85"/>
      <c r="S2258" s="14"/>
      <c r="T2258" s="86"/>
      <c r="U2258" s="81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00"/>
      <c r="B2259" s="77"/>
      <c r="C2259" s="78"/>
      <c r="D2259" s="81"/>
      <c r="E2259" s="99"/>
      <c r="F2259" s="80"/>
      <c r="G2259" s="80"/>
      <c r="H2259" s="80"/>
      <c r="I2259" s="80"/>
      <c r="J2259" s="79"/>
      <c r="K2259" s="81"/>
      <c r="L2259" s="82"/>
      <c r="M2259" s="83"/>
      <c r="N2259" s="84"/>
      <c r="O2259" s="84"/>
      <c r="P2259" s="83"/>
      <c r="Q2259" s="80"/>
      <c r="R2259" s="85"/>
      <c r="S2259" s="14"/>
      <c r="T2259" s="86"/>
      <c r="U2259" s="81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00"/>
      <c r="B2260" s="77"/>
      <c r="C2260" s="78"/>
      <c r="D2260" s="81"/>
      <c r="E2260" s="99"/>
      <c r="F2260" s="80"/>
      <c r="G2260" s="80"/>
      <c r="H2260" s="80"/>
      <c r="I2260" s="80"/>
      <c r="J2260" s="79"/>
      <c r="K2260" s="81"/>
      <c r="L2260" s="82"/>
      <c r="M2260" s="83"/>
      <c r="N2260" s="84"/>
      <c r="O2260" s="84"/>
      <c r="P2260" s="83"/>
      <c r="Q2260" s="80"/>
      <c r="R2260" s="85"/>
      <c r="S2260" s="14"/>
      <c r="T2260" s="86"/>
      <c r="U2260" s="81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00"/>
      <c r="B2261" s="77"/>
      <c r="C2261" s="78"/>
      <c r="D2261" s="81"/>
      <c r="E2261" s="99"/>
      <c r="F2261" s="80"/>
      <c r="G2261" s="80"/>
      <c r="H2261" s="80"/>
      <c r="I2261" s="80"/>
      <c r="J2261" s="79"/>
      <c r="K2261" s="81"/>
      <c r="L2261" s="82"/>
      <c r="M2261" s="83"/>
      <c r="N2261" s="84"/>
      <c r="O2261" s="84"/>
      <c r="P2261" s="83"/>
      <c r="Q2261" s="80"/>
      <c r="R2261" s="85"/>
      <c r="S2261" s="14"/>
      <c r="T2261" s="86"/>
      <c r="U2261" s="81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00"/>
      <c r="B2262" s="77"/>
      <c r="C2262" s="78"/>
      <c r="D2262" s="81"/>
      <c r="E2262" s="99"/>
      <c r="F2262" s="80"/>
      <c r="G2262" s="80"/>
      <c r="H2262" s="80"/>
      <c r="I2262" s="80"/>
      <c r="J2262" s="79"/>
      <c r="K2262" s="81"/>
      <c r="L2262" s="82"/>
      <c r="M2262" s="83"/>
      <c r="N2262" s="84"/>
      <c r="O2262" s="84"/>
      <c r="P2262" s="83"/>
      <c r="Q2262" s="80"/>
      <c r="R2262" s="85"/>
      <c r="S2262" s="14"/>
      <c r="T2262" s="86"/>
      <c r="U2262" s="81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00"/>
      <c r="B2263" s="77"/>
      <c r="C2263" s="78"/>
      <c r="D2263" s="81"/>
      <c r="E2263" s="99"/>
      <c r="F2263" s="80"/>
      <c r="G2263" s="80"/>
      <c r="H2263" s="80"/>
      <c r="I2263" s="80"/>
      <c r="J2263" s="79"/>
      <c r="K2263" s="81"/>
      <c r="L2263" s="82"/>
      <c r="M2263" s="83"/>
      <c r="N2263" s="84"/>
      <c r="O2263" s="84"/>
      <c r="P2263" s="83"/>
      <c r="Q2263" s="80"/>
      <c r="R2263" s="85"/>
      <c r="S2263" s="14"/>
      <c r="T2263" s="86"/>
      <c r="U2263" s="81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00"/>
      <c r="B2264" s="77"/>
      <c r="C2264" s="78"/>
      <c r="D2264" s="81"/>
      <c r="E2264" s="99"/>
      <c r="F2264" s="80"/>
      <c r="G2264" s="80"/>
      <c r="H2264" s="80"/>
      <c r="I2264" s="80"/>
      <c r="J2264" s="79"/>
      <c r="K2264" s="81"/>
      <c r="L2264" s="82"/>
      <c r="M2264" s="83"/>
      <c r="N2264" s="84"/>
      <c r="O2264" s="84"/>
      <c r="P2264" s="83"/>
      <c r="Q2264" s="80"/>
      <c r="R2264" s="85"/>
      <c r="S2264" s="14"/>
      <c r="T2264" s="86"/>
      <c r="U2264" s="81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00"/>
      <c r="B2265" s="77"/>
      <c r="C2265" s="78"/>
      <c r="D2265" s="81"/>
      <c r="E2265" s="99"/>
      <c r="F2265" s="80"/>
      <c r="G2265" s="80"/>
      <c r="H2265" s="80"/>
      <c r="I2265" s="80"/>
      <c r="J2265" s="79"/>
      <c r="K2265" s="81"/>
      <c r="L2265" s="82"/>
      <c r="M2265" s="83"/>
      <c r="N2265" s="84"/>
      <c r="O2265" s="84"/>
      <c r="P2265" s="83"/>
      <c r="Q2265" s="80"/>
      <c r="R2265" s="85"/>
      <c r="S2265" s="14"/>
      <c r="T2265" s="86"/>
      <c r="U2265" s="81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00"/>
      <c r="B2266" s="77"/>
      <c r="C2266" s="78"/>
      <c r="D2266" s="81"/>
      <c r="E2266" s="99"/>
      <c r="F2266" s="80"/>
      <c r="G2266" s="80"/>
      <c r="H2266" s="80"/>
      <c r="I2266" s="80"/>
      <c r="J2266" s="79"/>
      <c r="K2266" s="81"/>
      <c r="L2266" s="82"/>
      <c r="M2266" s="83"/>
      <c r="N2266" s="84"/>
      <c r="O2266" s="84"/>
      <c r="P2266" s="83"/>
      <c r="Q2266" s="80"/>
      <c r="R2266" s="85"/>
      <c r="S2266" s="14"/>
      <c r="T2266" s="86"/>
      <c r="U2266" s="81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00"/>
      <c r="B2267" s="77"/>
      <c r="C2267" s="78"/>
      <c r="D2267" s="81"/>
      <c r="E2267" s="99"/>
      <c r="F2267" s="80"/>
      <c r="G2267" s="80"/>
      <c r="H2267" s="80"/>
      <c r="I2267" s="80"/>
      <c r="J2267" s="79"/>
      <c r="K2267" s="81"/>
      <c r="L2267" s="82"/>
      <c r="M2267" s="83"/>
      <c r="N2267" s="84"/>
      <c r="O2267" s="84"/>
      <c r="P2267" s="83"/>
      <c r="Q2267" s="80"/>
      <c r="R2267" s="85"/>
      <c r="S2267" s="14"/>
      <c r="T2267" s="86"/>
      <c r="U2267" s="81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00"/>
      <c r="B2268" s="77"/>
      <c r="C2268" s="78"/>
      <c r="D2268" s="81"/>
      <c r="E2268" s="99"/>
      <c r="F2268" s="80"/>
      <c r="G2268" s="80"/>
      <c r="H2268" s="80"/>
      <c r="I2268" s="80"/>
      <c r="J2268" s="79"/>
      <c r="K2268" s="81"/>
      <c r="L2268" s="82"/>
      <c r="M2268" s="83"/>
      <c r="N2268" s="84"/>
      <c r="O2268" s="84"/>
      <c r="P2268" s="83"/>
      <c r="Q2268" s="80"/>
      <c r="R2268" s="85"/>
      <c r="S2268" s="14"/>
      <c r="T2268" s="86"/>
      <c r="U2268" s="81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00"/>
      <c r="B2269" s="77"/>
      <c r="C2269" s="78"/>
      <c r="D2269" s="81"/>
      <c r="E2269" s="99"/>
      <c r="F2269" s="80"/>
      <c r="G2269" s="80"/>
      <c r="H2269" s="80"/>
      <c r="I2269" s="80"/>
      <c r="J2269" s="79"/>
      <c r="K2269" s="81"/>
      <c r="L2269" s="82"/>
      <c r="M2269" s="83"/>
      <c r="N2269" s="84"/>
      <c r="O2269" s="84"/>
      <c r="P2269" s="83"/>
      <c r="Q2269" s="80"/>
      <c r="R2269" s="85"/>
      <c r="S2269" s="14"/>
      <c r="T2269" s="86"/>
      <c r="U2269" s="81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00"/>
      <c r="B2270" s="77"/>
      <c r="C2270" s="78"/>
      <c r="D2270" s="81"/>
      <c r="E2270" s="99"/>
      <c r="F2270" s="80"/>
      <c r="G2270" s="80"/>
      <c r="H2270" s="80"/>
      <c r="I2270" s="80"/>
      <c r="J2270" s="79"/>
      <c r="K2270" s="81"/>
      <c r="L2270" s="82"/>
      <c r="M2270" s="83"/>
      <c r="N2270" s="84"/>
      <c r="O2270" s="84"/>
      <c r="P2270" s="83"/>
      <c r="Q2270" s="80"/>
      <c r="R2270" s="85"/>
      <c r="S2270" s="14"/>
      <c r="T2270" s="86"/>
      <c r="U2270" s="81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00"/>
      <c r="B2271" s="77"/>
      <c r="C2271" s="78"/>
      <c r="D2271" s="81"/>
      <c r="E2271" s="99"/>
      <c r="F2271" s="80"/>
      <c r="G2271" s="80"/>
      <c r="H2271" s="80"/>
      <c r="I2271" s="80"/>
      <c r="J2271" s="79"/>
      <c r="K2271" s="81"/>
      <c r="L2271" s="82"/>
      <c r="M2271" s="83"/>
      <c r="N2271" s="84"/>
      <c r="O2271" s="84"/>
      <c r="P2271" s="83"/>
      <c r="Q2271" s="80"/>
      <c r="R2271" s="85"/>
      <c r="S2271" s="14"/>
      <c r="T2271" s="86"/>
      <c r="U2271" s="81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00"/>
      <c r="B2272" s="77"/>
      <c r="C2272" s="78"/>
      <c r="D2272" s="81"/>
      <c r="E2272" s="99"/>
      <c r="F2272" s="80"/>
      <c r="G2272" s="80"/>
      <c r="H2272" s="80"/>
      <c r="I2272" s="80"/>
      <c r="J2272" s="79"/>
      <c r="K2272" s="81"/>
      <c r="L2272" s="82"/>
      <c r="M2272" s="83"/>
      <c r="N2272" s="84"/>
      <c r="O2272" s="84"/>
      <c r="P2272" s="83"/>
      <c r="Q2272" s="80"/>
      <c r="R2272" s="85"/>
      <c r="S2272" s="14"/>
      <c r="T2272" s="86"/>
      <c r="U2272" s="81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00"/>
      <c r="B2273" s="77"/>
      <c r="C2273" s="78"/>
      <c r="D2273" s="81"/>
      <c r="E2273" s="99"/>
      <c r="F2273" s="80"/>
      <c r="G2273" s="80"/>
      <c r="H2273" s="80"/>
      <c r="I2273" s="80"/>
      <c r="J2273" s="79"/>
      <c r="K2273" s="81"/>
      <c r="L2273" s="82"/>
      <c r="M2273" s="83"/>
      <c r="N2273" s="84"/>
      <c r="O2273" s="84"/>
      <c r="P2273" s="83"/>
      <c r="Q2273" s="80"/>
      <c r="R2273" s="85"/>
      <c r="S2273" s="14"/>
      <c r="T2273" s="86"/>
      <c r="U2273" s="81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00"/>
      <c r="B2274" s="77"/>
      <c r="C2274" s="78"/>
      <c r="D2274" s="81"/>
      <c r="E2274" s="99"/>
      <c r="F2274" s="80"/>
      <c r="G2274" s="80"/>
      <c r="H2274" s="80"/>
      <c r="I2274" s="80"/>
      <c r="J2274" s="79"/>
      <c r="K2274" s="81"/>
      <c r="L2274" s="82"/>
      <c r="M2274" s="83"/>
      <c r="N2274" s="84"/>
      <c r="O2274" s="84"/>
      <c r="P2274" s="83"/>
      <c r="Q2274" s="80"/>
      <c r="R2274" s="85"/>
      <c r="S2274" s="14"/>
      <c r="T2274" s="86"/>
      <c r="U2274" s="81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00"/>
      <c r="B2275" s="77"/>
      <c r="C2275" s="78"/>
      <c r="D2275" s="81"/>
      <c r="E2275" s="99"/>
      <c r="F2275" s="80"/>
      <c r="G2275" s="80"/>
      <c r="H2275" s="80"/>
      <c r="I2275" s="80"/>
      <c r="J2275" s="79"/>
      <c r="K2275" s="81"/>
      <c r="L2275" s="82"/>
      <c r="M2275" s="83"/>
      <c r="N2275" s="84"/>
      <c r="O2275" s="84"/>
      <c r="P2275" s="83"/>
      <c r="Q2275" s="80"/>
      <c r="R2275" s="85"/>
      <c r="S2275" s="14"/>
      <c r="T2275" s="86"/>
      <c r="U2275" s="81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00"/>
      <c r="B2276" s="77"/>
      <c r="C2276" s="78"/>
      <c r="D2276" s="81"/>
      <c r="E2276" s="99"/>
      <c r="F2276" s="80"/>
      <c r="G2276" s="80"/>
      <c r="H2276" s="80"/>
      <c r="I2276" s="80"/>
      <c r="J2276" s="79"/>
      <c r="K2276" s="81"/>
      <c r="L2276" s="82"/>
      <c r="M2276" s="83"/>
      <c r="N2276" s="84"/>
      <c r="O2276" s="84"/>
      <c r="P2276" s="83"/>
      <c r="Q2276" s="80"/>
      <c r="R2276" s="85"/>
      <c r="S2276" s="14"/>
      <c r="T2276" s="86"/>
      <c r="U2276" s="81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00"/>
      <c r="B2277" s="77"/>
      <c r="C2277" s="78"/>
      <c r="D2277" s="81"/>
      <c r="E2277" s="99"/>
      <c r="F2277" s="80"/>
      <c r="G2277" s="80"/>
      <c r="H2277" s="80"/>
      <c r="I2277" s="80"/>
      <c r="J2277" s="79"/>
      <c r="K2277" s="81"/>
      <c r="L2277" s="82"/>
      <c r="M2277" s="83"/>
      <c r="N2277" s="84"/>
      <c r="O2277" s="84"/>
      <c r="P2277" s="83"/>
      <c r="Q2277" s="80"/>
      <c r="R2277" s="85"/>
      <c r="S2277" s="14"/>
      <c r="T2277" s="86"/>
      <c r="U2277" s="81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00"/>
      <c r="B2278" s="77"/>
      <c r="C2278" s="78"/>
      <c r="D2278" s="81"/>
      <c r="E2278" s="99"/>
      <c r="F2278" s="80"/>
      <c r="G2278" s="80"/>
      <c r="H2278" s="80"/>
      <c r="I2278" s="80"/>
      <c r="J2278" s="79"/>
      <c r="K2278" s="81"/>
      <c r="L2278" s="82"/>
      <c r="M2278" s="83"/>
      <c r="N2278" s="84"/>
      <c r="O2278" s="84"/>
      <c r="P2278" s="83"/>
      <c r="Q2278" s="80"/>
      <c r="R2278" s="85"/>
      <c r="S2278" s="14"/>
      <c r="T2278" s="86"/>
      <c r="U2278" s="81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00"/>
      <c r="B2279" s="77"/>
      <c r="C2279" s="78"/>
      <c r="D2279" s="81"/>
      <c r="E2279" s="99"/>
      <c r="F2279" s="80"/>
      <c r="G2279" s="80"/>
      <c r="H2279" s="80"/>
      <c r="I2279" s="80"/>
      <c r="J2279" s="79"/>
      <c r="K2279" s="81"/>
      <c r="L2279" s="82"/>
      <c r="M2279" s="83"/>
      <c r="N2279" s="84"/>
      <c r="O2279" s="84"/>
      <c r="P2279" s="83"/>
      <c r="Q2279" s="80"/>
      <c r="R2279" s="85"/>
      <c r="S2279" s="14"/>
      <c r="T2279" s="86"/>
      <c r="U2279" s="81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00"/>
      <c r="B2280" s="77"/>
      <c r="C2280" s="78"/>
      <c r="D2280" s="81"/>
      <c r="E2280" s="99"/>
      <c r="F2280" s="80"/>
      <c r="G2280" s="80"/>
      <c r="H2280" s="80"/>
      <c r="I2280" s="80"/>
      <c r="J2280" s="79"/>
      <c r="K2280" s="81"/>
      <c r="L2280" s="82"/>
      <c r="M2280" s="83"/>
      <c r="N2280" s="84"/>
      <c r="O2280" s="84"/>
      <c r="P2280" s="83"/>
      <c r="Q2280" s="80"/>
      <c r="R2280" s="85"/>
      <c r="S2280" s="14"/>
      <c r="T2280" s="86"/>
      <c r="U2280" s="81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00"/>
      <c r="B2281" s="77"/>
      <c r="C2281" s="78"/>
      <c r="D2281" s="81"/>
      <c r="E2281" s="99"/>
      <c r="F2281" s="80"/>
      <c r="G2281" s="80"/>
      <c r="H2281" s="80"/>
      <c r="I2281" s="80"/>
      <c r="J2281" s="79"/>
      <c r="K2281" s="81"/>
      <c r="L2281" s="82"/>
      <c r="M2281" s="83"/>
      <c r="N2281" s="84"/>
      <c r="O2281" s="84"/>
      <c r="P2281" s="83"/>
      <c r="Q2281" s="80"/>
      <c r="R2281" s="85"/>
      <c r="S2281" s="14"/>
      <c r="T2281" s="86"/>
      <c r="U2281" s="81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00"/>
      <c r="B2282" s="77"/>
      <c r="C2282" s="78"/>
      <c r="D2282" s="81"/>
      <c r="E2282" s="99"/>
      <c r="F2282" s="80"/>
      <c r="G2282" s="80"/>
      <c r="H2282" s="80"/>
      <c r="I2282" s="80"/>
      <c r="J2282" s="79"/>
      <c r="K2282" s="81"/>
      <c r="L2282" s="82"/>
      <c r="M2282" s="83"/>
      <c r="N2282" s="84"/>
      <c r="O2282" s="84"/>
      <c r="P2282" s="83"/>
      <c r="Q2282" s="80"/>
      <c r="R2282" s="85"/>
      <c r="S2282" s="14"/>
      <c r="T2282" s="86"/>
      <c r="U2282" s="81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00"/>
      <c r="B2283" s="77"/>
      <c r="C2283" s="78"/>
      <c r="D2283" s="81"/>
      <c r="E2283" s="99"/>
      <c r="F2283" s="80"/>
      <c r="G2283" s="80"/>
      <c r="H2283" s="80"/>
      <c r="I2283" s="80"/>
      <c r="J2283" s="79"/>
      <c r="K2283" s="81"/>
      <c r="L2283" s="82"/>
      <c r="M2283" s="83"/>
      <c r="N2283" s="84"/>
      <c r="O2283" s="84"/>
      <c r="P2283" s="83"/>
      <c r="Q2283" s="80"/>
      <c r="R2283" s="85"/>
      <c r="S2283" s="14"/>
      <c r="T2283" s="86"/>
      <c r="U2283" s="81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00"/>
      <c r="B2284" s="77"/>
      <c r="C2284" s="78"/>
      <c r="D2284" s="81"/>
      <c r="E2284" s="99"/>
      <c r="F2284" s="80"/>
      <c r="G2284" s="80"/>
      <c r="H2284" s="80"/>
      <c r="I2284" s="80"/>
      <c r="J2284" s="79"/>
      <c r="K2284" s="81"/>
      <c r="L2284" s="82"/>
      <c r="M2284" s="83"/>
      <c r="N2284" s="84"/>
      <c r="O2284" s="84"/>
      <c r="P2284" s="83"/>
      <c r="Q2284" s="80"/>
      <c r="R2284" s="85"/>
      <c r="S2284" s="14"/>
      <c r="T2284" s="86"/>
      <c r="U2284" s="81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00"/>
      <c r="B2285" s="77"/>
      <c r="C2285" s="78"/>
      <c r="D2285" s="81"/>
      <c r="E2285" s="99"/>
      <c r="F2285" s="80"/>
      <c r="G2285" s="80"/>
      <c r="H2285" s="80"/>
      <c r="I2285" s="80"/>
      <c r="J2285" s="79"/>
      <c r="K2285" s="81"/>
      <c r="L2285" s="82"/>
      <c r="M2285" s="83"/>
      <c r="N2285" s="84"/>
      <c r="O2285" s="84"/>
      <c r="P2285" s="83"/>
      <c r="Q2285" s="80"/>
      <c r="R2285" s="85"/>
      <c r="S2285" s="14"/>
      <c r="T2285" s="86"/>
      <c r="U2285" s="81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00"/>
      <c r="B2286" s="77"/>
      <c r="C2286" s="78"/>
      <c r="D2286" s="81"/>
      <c r="E2286" s="99"/>
      <c r="F2286" s="80"/>
      <c r="G2286" s="80"/>
      <c r="H2286" s="80"/>
      <c r="I2286" s="80"/>
      <c r="J2286" s="79"/>
      <c r="K2286" s="81"/>
      <c r="L2286" s="82"/>
      <c r="M2286" s="83"/>
      <c r="N2286" s="84"/>
      <c r="O2286" s="84"/>
      <c r="P2286" s="83"/>
      <c r="Q2286" s="80"/>
      <c r="R2286" s="85"/>
      <c r="S2286" s="14"/>
      <c r="T2286" s="86"/>
      <c r="U2286" s="81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00"/>
      <c r="B2287" s="77"/>
      <c r="C2287" s="78"/>
      <c r="D2287" s="81"/>
      <c r="E2287" s="99"/>
      <c r="F2287" s="80"/>
      <c r="G2287" s="80"/>
      <c r="H2287" s="80"/>
      <c r="I2287" s="80"/>
      <c r="J2287" s="79"/>
      <c r="K2287" s="81"/>
      <c r="L2287" s="82"/>
      <c r="M2287" s="83"/>
      <c r="N2287" s="84"/>
      <c r="O2287" s="84"/>
      <c r="P2287" s="83"/>
      <c r="Q2287" s="80"/>
      <c r="R2287" s="85"/>
      <c r="S2287" s="14"/>
      <c r="T2287" s="86"/>
      <c r="U2287" s="81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00"/>
      <c r="B2288" s="77"/>
      <c r="C2288" s="78"/>
      <c r="D2288" s="81"/>
      <c r="E2288" s="99"/>
      <c r="F2288" s="80"/>
      <c r="G2288" s="80"/>
      <c r="H2288" s="80"/>
      <c r="I2288" s="80"/>
      <c r="J2288" s="79"/>
      <c r="K2288" s="81"/>
      <c r="L2288" s="82"/>
      <c r="M2288" s="83"/>
      <c r="N2288" s="84"/>
      <c r="O2288" s="84"/>
      <c r="P2288" s="83"/>
      <c r="Q2288" s="80"/>
      <c r="R2288" s="85"/>
      <c r="S2288" s="14"/>
      <c r="T2288" s="86"/>
      <c r="U2288" s="81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00"/>
      <c r="B2289" s="77"/>
      <c r="C2289" s="78"/>
      <c r="D2289" s="81"/>
      <c r="E2289" s="99"/>
      <c r="F2289" s="80"/>
      <c r="G2289" s="80"/>
      <c r="H2289" s="80"/>
      <c r="I2289" s="80"/>
      <c r="J2289" s="79"/>
      <c r="K2289" s="81"/>
      <c r="L2289" s="82"/>
      <c r="M2289" s="83"/>
      <c r="N2289" s="84"/>
      <c r="O2289" s="84"/>
      <c r="P2289" s="83"/>
      <c r="Q2289" s="80"/>
      <c r="R2289" s="85"/>
      <c r="S2289" s="14"/>
      <c r="T2289" s="86"/>
      <c r="U2289" s="81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00"/>
      <c r="B2290" s="77"/>
      <c r="C2290" s="78"/>
      <c r="D2290" s="81"/>
      <c r="E2290" s="99"/>
      <c r="F2290" s="80"/>
      <c r="G2290" s="80"/>
      <c r="H2290" s="80"/>
      <c r="I2290" s="80"/>
      <c r="J2290" s="79"/>
      <c r="K2290" s="81"/>
      <c r="L2290" s="82"/>
      <c r="M2290" s="83"/>
      <c r="N2290" s="84"/>
      <c r="O2290" s="84"/>
      <c r="P2290" s="83"/>
      <c r="Q2290" s="80"/>
      <c r="R2290" s="85"/>
      <c r="S2290" s="14"/>
      <c r="T2290" s="86"/>
      <c r="U2290" s="81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00"/>
      <c r="B2291" s="77"/>
      <c r="C2291" s="78"/>
      <c r="D2291" s="81"/>
      <c r="E2291" s="99"/>
      <c r="F2291" s="80"/>
      <c r="G2291" s="80"/>
      <c r="H2291" s="80"/>
      <c r="I2291" s="80"/>
      <c r="J2291" s="79"/>
      <c r="K2291" s="81"/>
      <c r="L2291" s="82"/>
      <c r="M2291" s="83"/>
      <c r="N2291" s="84"/>
      <c r="O2291" s="84"/>
      <c r="P2291" s="83"/>
      <c r="Q2291" s="80"/>
      <c r="R2291" s="85"/>
      <c r="S2291" s="14"/>
      <c r="T2291" s="86"/>
      <c r="U2291" s="81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00"/>
      <c r="B2292" s="77"/>
      <c r="C2292" s="78"/>
      <c r="D2292" s="81"/>
      <c r="E2292" s="99"/>
      <c r="F2292" s="80"/>
      <c r="G2292" s="80"/>
      <c r="H2292" s="80"/>
      <c r="I2292" s="80"/>
      <c r="J2292" s="79"/>
      <c r="K2292" s="81"/>
      <c r="L2292" s="82"/>
      <c r="M2292" s="83"/>
      <c r="N2292" s="84"/>
      <c r="O2292" s="84"/>
      <c r="P2292" s="83"/>
      <c r="Q2292" s="80"/>
      <c r="R2292" s="85"/>
      <c r="S2292" s="14"/>
      <c r="T2292" s="86"/>
      <c r="U2292" s="81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00"/>
      <c r="B2293" s="77"/>
      <c r="C2293" s="78"/>
      <c r="D2293" s="81"/>
      <c r="E2293" s="99"/>
      <c r="F2293" s="80"/>
      <c r="G2293" s="80"/>
      <c r="H2293" s="80"/>
      <c r="I2293" s="80"/>
      <c r="J2293" s="79"/>
      <c r="K2293" s="81"/>
      <c r="L2293" s="82"/>
      <c r="M2293" s="83"/>
      <c r="N2293" s="84"/>
      <c r="O2293" s="84"/>
      <c r="P2293" s="83"/>
      <c r="Q2293" s="80"/>
      <c r="R2293" s="85"/>
      <c r="S2293" s="14"/>
      <c r="T2293" s="86"/>
      <c r="U2293" s="81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00"/>
      <c r="B2294" s="77"/>
      <c r="C2294" s="78"/>
      <c r="D2294" s="81"/>
      <c r="E2294" s="99"/>
      <c r="F2294" s="80"/>
      <c r="G2294" s="80"/>
      <c r="H2294" s="80"/>
      <c r="I2294" s="80"/>
      <c r="J2294" s="79"/>
      <c r="K2294" s="81"/>
      <c r="L2294" s="82"/>
      <c r="M2294" s="83"/>
      <c r="N2294" s="84"/>
      <c r="O2294" s="84"/>
      <c r="P2294" s="83"/>
      <c r="Q2294" s="80"/>
      <c r="R2294" s="85"/>
      <c r="S2294" s="14"/>
      <c r="T2294" s="86"/>
      <c r="U2294" s="81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00"/>
      <c r="B2295" s="77"/>
      <c r="C2295" s="78"/>
      <c r="D2295" s="81"/>
      <c r="E2295" s="99"/>
      <c r="F2295" s="80"/>
      <c r="G2295" s="80"/>
      <c r="H2295" s="80"/>
      <c r="I2295" s="80"/>
      <c r="J2295" s="79"/>
      <c r="K2295" s="81"/>
      <c r="L2295" s="82"/>
      <c r="M2295" s="83"/>
      <c r="N2295" s="84"/>
      <c r="O2295" s="84"/>
      <c r="P2295" s="83"/>
      <c r="Q2295" s="80"/>
      <c r="R2295" s="85"/>
      <c r="S2295" s="14"/>
      <c r="T2295" s="86"/>
      <c r="U2295" s="81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00"/>
      <c r="B2296" s="77"/>
      <c r="C2296" s="78"/>
      <c r="D2296" s="81"/>
      <c r="E2296" s="99"/>
      <c r="F2296" s="80"/>
      <c r="G2296" s="80"/>
      <c r="H2296" s="80"/>
      <c r="I2296" s="80"/>
      <c r="J2296" s="79"/>
      <c r="K2296" s="81"/>
      <c r="L2296" s="82"/>
      <c r="M2296" s="83"/>
      <c r="N2296" s="84"/>
      <c r="O2296" s="84"/>
      <c r="P2296" s="83"/>
      <c r="Q2296" s="80"/>
      <c r="R2296" s="85"/>
      <c r="S2296" s="14"/>
      <c r="T2296" s="86"/>
      <c r="U2296" s="81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00"/>
      <c r="B2297" s="77"/>
      <c r="C2297" s="78"/>
      <c r="D2297" s="81"/>
      <c r="E2297" s="99"/>
      <c r="F2297" s="80"/>
      <c r="G2297" s="80"/>
      <c r="H2297" s="80"/>
      <c r="I2297" s="80"/>
      <c r="J2297" s="79"/>
      <c r="K2297" s="81"/>
      <c r="L2297" s="82"/>
      <c r="M2297" s="83"/>
      <c r="N2297" s="84"/>
      <c r="O2297" s="84"/>
      <c r="P2297" s="83"/>
      <c r="Q2297" s="80"/>
      <c r="R2297" s="85"/>
      <c r="S2297" s="14"/>
      <c r="T2297" s="86"/>
      <c r="U2297" s="81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00"/>
      <c r="B2298" s="77"/>
      <c r="C2298" s="78"/>
      <c r="D2298" s="81"/>
      <c r="E2298" s="99"/>
      <c r="F2298" s="80"/>
      <c r="G2298" s="80"/>
      <c r="H2298" s="80"/>
      <c r="I2298" s="80"/>
      <c r="J2298" s="79"/>
      <c r="K2298" s="81"/>
      <c r="L2298" s="82"/>
      <c r="M2298" s="83"/>
      <c r="N2298" s="84"/>
      <c r="O2298" s="84"/>
      <c r="P2298" s="83"/>
      <c r="Q2298" s="80"/>
      <c r="R2298" s="85"/>
      <c r="S2298" s="14"/>
      <c r="T2298" s="86"/>
      <c r="U2298" s="81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00"/>
      <c r="B2299" s="77"/>
      <c r="C2299" s="78"/>
      <c r="D2299" s="81"/>
      <c r="E2299" s="99"/>
      <c r="F2299" s="80"/>
      <c r="G2299" s="80"/>
      <c r="H2299" s="80"/>
      <c r="I2299" s="80"/>
      <c r="J2299" s="79"/>
      <c r="K2299" s="81"/>
      <c r="L2299" s="82"/>
      <c r="M2299" s="83"/>
      <c r="N2299" s="84"/>
      <c r="O2299" s="84"/>
      <c r="P2299" s="83"/>
      <c r="Q2299" s="80"/>
      <c r="R2299" s="85"/>
      <c r="S2299" s="14"/>
      <c r="T2299" s="86"/>
      <c r="U2299" s="81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00"/>
      <c r="B2300" s="77"/>
      <c r="C2300" s="78"/>
      <c r="D2300" s="81"/>
      <c r="E2300" s="99"/>
      <c r="F2300" s="80"/>
      <c r="G2300" s="80"/>
      <c r="H2300" s="80"/>
      <c r="I2300" s="80"/>
      <c r="J2300" s="79"/>
      <c r="K2300" s="81"/>
      <c r="L2300" s="82"/>
      <c r="M2300" s="83"/>
      <c r="N2300" s="84"/>
      <c r="O2300" s="84"/>
      <c r="P2300" s="83"/>
      <c r="Q2300" s="80"/>
      <c r="R2300" s="85"/>
      <c r="S2300" s="14"/>
      <c r="T2300" s="86"/>
      <c r="U2300" s="81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00"/>
      <c r="B2301" s="77"/>
      <c r="C2301" s="78"/>
      <c r="D2301" s="81"/>
      <c r="E2301" s="99"/>
      <c r="F2301" s="80"/>
      <c r="G2301" s="80"/>
      <c r="H2301" s="80"/>
      <c r="I2301" s="80"/>
      <c r="J2301" s="79"/>
      <c r="K2301" s="81"/>
      <c r="L2301" s="82"/>
      <c r="M2301" s="83"/>
      <c r="N2301" s="84"/>
      <c r="O2301" s="84"/>
      <c r="P2301" s="83"/>
      <c r="Q2301" s="80"/>
      <c r="R2301" s="85"/>
      <c r="S2301" s="14"/>
      <c r="T2301" s="86"/>
      <c r="U2301" s="81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00"/>
      <c r="B2302" s="77"/>
      <c r="C2302" s="78"/>
      <c r="D2302" s="81"/>
      <c r="E2302" s="99"/>
      <c r="F2302" s="80"/>
      <c r="G2302" s="80"/>
      <c r="H2302" s="80"/>
      <c r="I2302" s="80"/>
      <c r="J2302" s="79"/>
      <c r="K2302" s="81"/>
      <c r="L2302" s="82"/>
      <c r="M2302" s="83"/>
      <c r="N2302" s="84"/>
      <c r="O2302" s="84"/>
      <c r="P2302" s="83"/>
      <c r="Q2302" s="80"/>
      <c r="R2302" s="85"/>
      <c r="S2302" s="14"/>
      <c r="T2302" s="86"/>
      <c r="U2302" s="81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00"/>
      <c r="B2303" s="77"/>
      <c r="C2303" s="78"/>
      <c r="D2303" s="81"/>
      <c r="E2303" s="99"/>
      <c r="F2303" s="80"/>
      <c r="G2303" s="80"/>
      <c r="H2303" s="80"/>
      <c r="I2303" s="80"/>
      <c r="J2303" s="79"/>
      <c r="K2303" s="81"/>
      <c r="L2303" s="82"/>
      <c r="M2303" s="83"/>
      <c r="N2303" s="84"/>
      <c r="O2303" s="84"/>
      <c r="P2303" s="83"/>
      <c r="Q2303" s="80"/>
      <c r="R2303" s="85"/>
      <c r="S2303" s="14"/>
      <c r="T2303" s="86"/>
      <c r="U2303" s="81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00"/>
      <c r="B2304" s="77"/>
      <c r="C2304" s="78"/>
      <c r="D2304" s="81"/>
      <c r="E2304" s="99"/>
      <c r="F2304" s="80"/>
      <c r="G2304" s="80"/>
      <c r="H2304" s="80"/>
      <c r="I2304" s="80"/>
      <c r="J2304" s="79"/>
      <c r="K2304" s="81"/>
      <c r="L2304" s="82"/>
      <c r="M2304" s="83"/>
      <c r="N2304" s="84"/>
      <c r="O2304" s="84"/>
      <c r="P2304" s="83"/>
      <c r="Q2304" s="80"/>
      <c r="R2304" s="85"/>
      <c r="S2304" s="14"/>
      <c r="T2304" s="86"/>
      <c r="U2304" s="81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00"/>
      <c r="B2305" s="77"/>
      <c r="C2305" s="78"/>
      <c r="D2305" s="81"/>
      <c r="E2305" s="99"/>
      <c r="F2305" s="80"/>
      <c r="G2305" s="80"/>
      <c r="H2305" s="80"/>
      <c r="I2305" s="80"/>
      <c r="J2305" s="79"/>
      <c r="K2305" s="81"/>
      <c r="L2305" s="82"/>
      <c r="M2305" s="83"/>
      <c r="N2305" s="84"/>
      <c r="O2305" s="84"/>
      <c r="P2305" s="83"/>
      <c r="Q2305" s="80"/>
      <c r="R2305" s="85"/>
      <c r="S2305" s="14"/>
      <c r="T2305" s="86"/>
      <c r="U2305" s="81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00"/>
      <c r="B2306" s="77"/>
      <c r="C2306" s="78"/>
      <c r="D2306" s="81"/>
      <c r="E2306" s="99"/>
      <c r="F2306" s="80"/>
      <c r="G2306" s="80"/>
      <c r="H2306" s="80"/>
      <c r="I2306" s="80"/>
      <c r="J2306" s="79"/>
      <c r="K2306" s="81"/>
      <c r="L2306" s="82"/>
      <c r="M2306" s="83"/>
      <c r="N2306" s="84"/>
      <c r="O2306" s="84"/>
      <c r="P2306" s="83"/>
      <c r="Q2306" s="80"/>
      <c r="R2306" s="85"/>
      <c r="S2306" s="14"/>
      <c r="T2306" s="86"/>
      <c r="U2306" s="81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00"/>
      <c r="B2307" s="77"/>
      <c r="C2307" s="78"/>
      <c r="D2307" s="81"/>
      <c r="E2307" s="99"/>
      <c r="F2307" s="80"/>
      <c r="G2307" s="80"/>
      <c r="H2307" s="80"/>
      <c r="I2307" s="80"/>
      <c r="J2307" s="79"/>
      <c r="K2307" s="81"/>
      <c r="L2307" s="82"/>
      <c r="M2307" s="83"/>
      <c r="N2307" s="84"/>
      <c r="O2307" s="84"/>
      <c r="P2307" s="83"/>
      <c r="Q2307" s="80"/>
      <c r="R2307" s="85"/>
      <c r="S2307" s="14"/>
      <c r="T2307" s="86"/>
      <c r="U2307" s="81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00"/>
      <c r="B2308" s="77"/>
      <c r="C2308" s="78"/>
      <c r="D2308" s="81"/>
      <c r="E2308" s="99"/>
      <c r="F2308" s="80"/>
      <c r="G2308" s="80"/>
      <c r="H2308" s="80"/>
      <c r="I2308" s="80"/>
      <c r="J2308" s="79"/>
      <c r="K2308" s="81"/>
      <c r="L2308" s="82"/>
      <c r="M2308" s="83"/>
      <c r="N2308" s="84"/>
      <c r="O2308" s="84"/>
      <c r="P2308" s="83"/>
      <c r="Q2308" s="80"/>
      <c r="R2308" s="85"/>
      <c r="S2308" s="14"/>
      <c r="T2308" s="86"/>
      <c r="U2308" s="81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00"/>
      <c r="B2309" s="77"/>
      <c r="C2309" s="78"/>
      <c r="D2309" s="81"/>
      <c r="E2309" s="99"/>
      <c r="F2309" s="80"/>
      <c r="G2309" s="80"/>
      <c r="H2309" s="80"/>
      <c r="I2309" s="80"/>
      <c r="J2309" s="79"/>
      <c r="K2309" s="81"/>
      <c r="L2309" s="82"/>
      <c r="M2309" s="83"/>
      <c r="N2309" s="84"/>
      <c r="O2309" s="84"/>
      <c r="P2309" s="83"/>
      <c r="Q2309" s="80"/>
      <c r="R2309" s="85"/>
      <c r="S2309" s="14"/>
      <c r="T2309" s="86"/>
      <c r="U2309" s="81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00"/>
      <c r="B2310" s="77"/>
      <c r="C2310" s="78"/>
      <c r="D2310" s="81"/>
      <c r="E2310" s="99"/>
      <c r="F2310" s="80"/>
      <c r="G2310" s="80"/>
      <c r="H2310" s="80"/>
      <c r="I2310" s="80"/>
      <c r="J2310" s="79"/>
      <c r="K2310" s="81"/>
      <c r="L2310" s="82"/>
      <c r="M2310" s="83"/>
      <c r="N2310" s="84"/>
      <c r="O2310" s="84"/>
      <c r="P2310" s="83"/>
      <c r="Q2310" s="80"/>
      <c r="R2310" s="85"/>
      <c r="S2310" s="14"/>
      <c r="T2310" s="86"/>
      <c r="U2310" s="81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00"/>
      <c r="B2311" s="77"/>
      <c r="C2311" s="78"/>
      <c r="D2311" s="81"/>
      <c r="E2311" s="99"/>
      <c r="F2311" s="80"/>
      <c r="G2311" s="80"/>
      <c r="H2311" s="80"/>
      <c r="I2311" s="80"/>
      <c r="J2311" s="79"/>
      <c r="K2311" s="81"/>
      <c r="L2311" s="82"/>
      <c r="M2311" s="83"/>
      <c r="N2311" s="84"/>
      <c r="O2311" s="84"/>
      <c r="P2311" s="83"/>
      <c r="Q2311" s="80"/>
      <c r="R2311" s="85"/>
      <c r="S2311" s="14"/>
      <c r="T2311" s="86"/>
      <c r="U2311" s="81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00"/>
      <c r="B2312" s="77"/>
      <c r="C2312" s="78"/>
      <c r="D2312" s="81"/>
      <c r="E2312" s="99"/>
      <c r="F2312" s="80"/>
      <c r="G2312" s="80"/>
      <c r="H2312" s="80"/>
      <c r="I2312" s="80"/>
      <c r="J2312" s="79"/>
      <c r="K2312" s="81"/>
      <c r="L2312" s="82"/>
      <c r="M2312" s="83"/>
      <c r="N2312" s="84"/>
      <c r="O2312" s="84"/>
      <c r="P2312" s="83"/>
      <c r="Q2312" s="80"/>
      <c r="R2312" s="85"/>
      <c r="S2312" s="14"/>
      <c r="T2312" s="86"/>
      <c r="U2312" s="81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00"/>
      <c r="B2313" s="77"/>
      <c r="C2313" s="78"/>
      <c r="D2313" s="81"/>
      <c r="E2313" s="99"/>
      <c r="F2313" s="80"/>
      <c r="G2313" s="80"/>
      <c r="H2313" s="80"/>
      <c r="I2313" s="80"/>
      <c r="J2313" s="79"/>
      <c r="K2313" s="81"/>
      <c r="L2313" s="82"/>
      <c r="M2313" s="83"/>
      <c r="N2313" s="84"/>
      <c r="O2313" s="84"/>
      <c r="P2313" s="83"/>
      <c r="Q2313" s="80"/>
      <c r="R2313" s="85"/>
      <c r="S2313" s="14"/>
      <c r="T2313" s="86"/>
      <c r="U2313" s="81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00"/>
      <c r="B2314" s="77"/>
      <c r="C2314" s="78"/>
      <c r="D2314" s="81"/>
      <c r="E2314" s="99"/>
      <c r="F2314" s="80"/>
      <c r="G2314" s="80"/>
      <c r="H2314" s="80"/>
      <c r="I2314" s="80"/>
      <c r="J2314" s="79"/>
      <c r="K2314" s="81"/>
      <c r="L2314" s="82"/>
      <c r="M2314" s="83"/>
      <c r="N2314" s="84"/>
      <c r="O2314" s="84"/>
      <c r="P2314" s="83"/>
      <c r="Q2314" s="80"/>
      <c r="R2314" s="85"/>
      <c r="S2314" s="14"/>
      <c r="T2314" s="86"/>
      <c r="U2314" s="81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00"/>
      <c r="B2315" s="77"/>
      <c r="C2315" s="78"/>
      <c r="D2315" s="81"/>
      <c r="E2315" s="99"/>
      <c r="F2315" s="80"/>
      <c r="G2315" s="80"/>
      <c r="H2315" s="80"/>
      <c r="I2315" s="80"/>
      <c r="J2315" s="79"/>
      <c r="K2315" s="81"/>
      <c r="L2315" s="82"/>
      <c r="M2315" s="83"/>
      <c r="N2315" s="84"/>
      <c r="O2315" s="84"/>
      <c r="P2315" s="83"/>
      <c r="Q2315" s="80"/>
      <c r="R2315" s="85"/>
      <c r="S2315" s="14"/>
      <c r="T2315" s="86"/>
      <c r="U2315" s="81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00"/>
      <c r="B2316" s="77"/>
      <c r="C2316" s="78"/>
      <c r="D2316" s="81"/>
      <c r="E2316" s="99"/>
      <c r="F2316" s="80"/>
      <c r="G2316" s="80"/>
      <c r="H2316" s="80"/>
      <c r="I2316" s="80"/>
      <c r="J2316" s="79"/>
      <c r="K2316" s="81"/>
      <c r="L2316" s="82"/>
      <c r="M2316" s="83"/>
      <c r="N2316" s="84"/>
      <c r="O2316" s="84"/>
      <c r="P2316" s="83"/>
      <c r="Q2316" s="80"/>
      <c r="R2316" s="85"/>
      <c r="S2316" s="14"/>
      <c r="T2316" s="86"/>
      <c r="U2316" s="81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00"/>
      <c r="B2317" s="77"/>
      <c r="C2317" s="78"/>
      <c r="D2317" s="81"/>
      <c r="E2317" s="99"/>
      <c r="F2317" s="80"/>
      <c r="G2317" s="80"/>
      <c r="H2317" s="80"/>
      <c r="I2317" s="80"/>
      <c r="J2317" s="79"/>
      <c r="K2317" s="81"/>
      <c r="L2317" s="82"/>
      <c r="M2317" s="83"/>
      <c r="N2317" s="84"/>
      <c r="O2317" s="84"/>
      <c r="P2317" s="83"/>
      <c r="Q2317" s="80"/>
      <c r="R2317" s="85"/>
      <c r="S2317" s="14"/>
      <c r="T2317" s="86"/>
      <c r="U2317" s="81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00"/>
      <c r="B2318" s="77"/>
      <c r="C2318" s="78"/>
      <c r="D2318" s="81"/>
      <c r="E2318" s="99"/>
      <c r="F2318" s="80"/>
      <c r="G2318" s="80"/>
      <c r="H2318" s="80"/>
      <c r="I2318" s="80"/>
      <c r="J2318" s="79"/>
      <c r="K2318" s="81"/>
      <c r="L2318" s="82"/>
      <c r="M2318" s="83"/>
      <c r="N2318" s="84"/>
      <c r="O2318" s="84"/>
      <c r="P2318" s="83"/>
      <c r="Q2318" s="80"/>
      <c r="R2318" s="85"/>
      <c r="S2318" s="14"/>
      <c r="T2318" s="86"/>
      <c r="U2318" s="81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00"/>
      <c r="B2319" s="77"/>
      <c r="C2319" s="78"/>
      <c r="D2319" s="81"/>
      <c r="E2319" s="99"/>
      <c r="F2319" s="80"/>
      <c r="G2319" s="80"/>
      <c r="H2319" s="80"/>
      <c r="I2319" s="80"/>
      <c r="J2319" s="79"/>
      <c r="K2319" s="81"/>
      <c r="L2319" s="82"/>
      <c r="M2319" s="83"/>
      <c r="N2319" s="84"/>
      <c r="O2319" s="84"/>
      <c r="P2319" s="83"/>
      <c r="Q2319" s="80"/>
      <c r="R2319" s="85"/>
      <c r="S2319" s="14"/>
      <c r="T2319" s="86"/>
      <c r="U2319" s="81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00"/>
      <c r="B2320" s="77"/>
      <c r="C2320" s="78"/>
      <c r="D2320" s="81"/>
      <c r="E2320" s="99"/>
      <c r="F2320" s="80"/>
      <c r="G2320" s="80"/>
      <c r="H2320" s="80"/>
      <c r="I2320" s="80"/>
      <c r="J2320" s="79"/>
      <c r="K2320" s="81"/>
      <c r="L2320" s="82"/>
      <c r="M2320" s="83"/>
      <c r="N2320" s="84"/>
      <c r="O2320" s="84"/>
      <c r="P2320" s="83"/>
      <c r="Q2320" s="80"/>
      <c r="R2320" s="85"/>
      <c r="S2320" s="14"/>
      <c r="T2320" s="86"/>
      <c r="U2320" s="81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00"/>
      <c r="B2321" s="77"/>
      <c r="C2321" s="78"/>
      <c r="D2321" s="81"/>
      <c r="E2321" s="99"/>
      <c r="F2321" s="80"/>
      <c r="G2321" s="80"/>
      <c r="H2321" s="80"/>
      <c r="I2321" s="80"/>
      <c r="J2321" s="79"/>
      <c r="K2321" s="81"/>
      <c r="L2321" s="82"/>
      <c r="M2321" s="83"/>
      <c r="N2321" s="84"/>
      <c r="O2321" s="84"/>
      <c r="P2321" s="83"/>
      <c r="Q2321" s="80"/>
      <c r="R2321" s="85"/>
      <c r="S2321" s="14"/>
      <c r="T2321" s="86"/>
      <c r="U2321" s="81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00"/>
      <c r="B2322" s="77"/>
      <c r="C2322" s="78"/>
      <c r="D2322" s="81"/>
      <c r="E2322" s="99"/>
      <c r="F2322" s="80"/>
      <c r="G2322" s="80"/>
      <c r="H2322" s="80"/>
      <c r="I2322" s="80"/>
      <c r="J2322" s="79"/>
      <c r="K2322" s="81"/>
      <c r="L2322" s="82"/>
      <c r="M2322" s="83"/>
      <c r="N2322" s="84"/>
      <c r="O2322" s="84"/>
      <c r="P2322" s="83"/>
      <c r="Q2322" s="80"/>
      <c r="R2322" s="85"/>
      <c r="S2322" s="14"/>
      <c r="T2322" s="86"/>
      <c r="U2322" s="81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00"/>
      <c r="B2323" s="77"/>
      <c r="C2323" s="78"/>
      <c r="D2323" s="81"/>
      <c r="E2323" s="99"/>
      <c r="F2323" s="80"/>
      <c r="G2323" s="80"/>
      <c r="H2323" s="80"/>
      <c r="I2323" s="80"/>
      <c r="J2323" s="79"/>
      <c r="K2323" s="81"/>
      <c r="L2323" s="82"/>
      <c r="M2323" s="83"/>
      <c r="N2323" s="84"/>
      <c r="O2323" s="84"/>
      <c r="P2323" s="83"/>
      <c r="Q2323" s="80"/>
      <c r="R2323" s="85"/>
      <c r="S2323" s="14"/>
      <c r="T2323" s="86"/>
      <c r="U2323" s="81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00"/>
      <c r="B2324" s="77"/>
      <c r="C2324" s="78"/>
      <c r="D2324" s="81"/>
      <c r="E2324" s="99"/>
      <c r="F2324" s="80"/>
      <c r="G2324" s="80"/>
      <c r="H2324" s="80"/>
      <c r="I2324" s="80"/>
      <c r="J2324" s="79"/>
      <c r="K2324" s="81"/>
      <c r="L2324" s="82"/>
      <c r="M2324" s="83"/>
      <c r="N2324" s="84"/>
      <c r="O2324" s="84"/>
      <c r="P2324" s="83"/>
      <c r="Q2324" s="80"/>
      <c r="R2324" s="85"/>
      <c r="S2324" s="14"/>
      <c r="T2324" s="86"/>
      <c r="U2324" s="81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00"/>
      <c r="B2325" s="77"/>
      <c r="C2325" s="78"/>
      <c r="D2325" s="81"/>
      <c r="E2325" s="99"/>
      <c r="F2325" s="80"/>
      <c r="G2325" s="80"/>
      <c r="H2325" s="80"/>
      <c r="I2325" s="80"/>
      <c r="J2325" s="79"/>
      <c r="K2325" s="81"/>
      <c r="L2325" s="82"/>
      <c r="M2325" s="83"/>
      <c r="N2325" s="84"/>
      <c r="O2325" s="84"/>
      <c r="P2325" s="83"/>
      <c r="Q2325" s="80"/>
      <c r="R2325" s="85"/>
      <c r="S2325" s="14"/>
      <c r="T2325" s="86"/>
      <c r="U2325" s="81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00"/>
      <c r="B2326" s="77"/>
      <c r="C2326" s="78"/>
      <c r="D2326" s="81"/>
      <c r="E2326" s="99"/>
      <c r="F2326" s="80"/>
      <c r="G2326" s="80"/>
      <c r="H2326" s="80"/>
      <c r="I2326" s="80"/>
      <c r="J2326" s="79"/>
      <c r="K2326" s="81"/>
      <c r="L2326" s="82"/>
      <c r="M2326" s="83"/>
      <c r="N2326" s="84"/>
      <c r="O2326" s="84"/>
      <c r="P2326" s="83"/>
      <c r="Q2326" s="80"/>
      <c r="R2326" s="85"/>
      <c r="S2326" s="14"/>
      <c r="T2326" s="86"/>
      <c r="U2326" s="81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00"/>
      <c r="B2327" s="77"/>
      <c r="C2327" s="78"/>
      <c r="D2327" s="81"/>
      <c r="E2327" s="99"/>
      <c r="F2327" s="80"/>
      <c r="G2327" s="80"/>
      <c r="H2327" s="80"/>
      <c r="I2327" s="80"/>
      <c r="J2327" s="79"/>
      <c r="K2327" s="81"/>
      <c r="L2327" s="82"/>
      <c r="M2327" s="83"/>
      <c r="N2327" s="84"/>
      <c r="O2327" s="84"/>
      <c r="P2327" s="83"/>
      <c r="Q2327" s="80"/>
      <c r="R2327" s="85"/>
      <c r="S2327" s="14"/>
      <c r="T2327" s="86"/>
      <c r="U2327" s="81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00"/>
      <c r="B2328" s="77"/>
      <c r="C2328" s="78"/>
      <c r="D2328" s="81"/>
      <c r="E2328" s="99"/>
      <c r="F2328" s="80"/>
      <c r="G2328" s="80"/>
      <c r="H2328" s="80"/>
      <c r="I2328" s="80"/>
      <c r="J2328" s="79"/>
      <c r="K2328" s="81"/>
      <c r="L2328" s="82"/>
      <c r="M2328" s="83"/>
      <c r="N2328" s="84"/>
      <c r="O2328" s="84"/>
      <c r="P2328" s="83"/>
      <c r="Q2328" s="80"/>
      <c r="R2328" s="85"/>
      <c r="S2328" s="14"/>
      <c r="T2328" s="86"/>
      <c r="U2328" s="81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00"/>
      <c r="B2329" s="77"/>
      <c r="C2329" s="78"/>
      <c r="D2329" s="81"/>
      <c r="E2329" s="99"/>
      <c r="F2329" s="80"/>
      <c r="G2329" s="80"/>
      <c r="H2329" s="80"/>
      <c r="I2329" s="80"/>
      <c r="J2329" s="79"/>
      <c r="K2329" s="81"/>
      <c r="L2329" s="82"/>
      <c r="M2329" s="83"/>
      <c r="N2329" s="84"/>
      <c r="O2329" s="84"/>
      <c r="P2329" s="83"/>
      <c r="Q2329" s="80"/>
      <c r="R2329" s="85"/>
      <c r="S2329" s="14"/>
      <c r="T2329" s="86"/>
      <c r="U2329" s="81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00"/>
      <c r="B2330" s="77"/>
      <c r="C2330" s="78"/>
      <c r="D2330" s="81"/>
      <c r="E2330" s="99"/>
      <c r="F2330" s="80"/>
      <c r="G2330" s="80"/>
      <c r="H2330" s="80"/>
      <c r="I2330" s="80"/>
      <c r="J2330" s="79"/>
      <c r="K2330" s="81"/>
      <c r="L2330" s="82"/>
      <c r="M2330" s="83"/>
      <c r="N2330" s="84"/>
      <c r="O2330" s="84"/>
      <c r="P2330" s="83"/>
      <c r="Q2330" s="80"/>
      <c r="R2330" s="85"/>
      <c r="S2330" s="14"/>
      <c r="T2330" s="86"/>
      <c r="U2330" s="81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00"/>
      <c r="B2331" s="77"/>
      <c r="C2331" s="78"/>
      <c r="D2331" s="81"/>
      <c r="E2331" s="99"/>
      <c r="F2331" s="80"/>
      <c r="G2331" s="80"/>
      <c r="H2331" s="80"/>
      <c r="I2331" s="80"/>
      <c r="J2331" s="79"/>
      <c r="K2331" s="81"/>
      <c r="L2331" s="82"/>
      <c r="M2331" s="83"/>
      <c r="N2331" s="84"/>
      <c r="O2331" s="84"/>
      <c r="P2331" s="83"/>
      <c r="Q2331" s="80"/>
      <c r="R2331" s="85"/>
      <c r="S2331" s="14"/>
      <c r="T2331" s="86"/>
      <c r="U2331" s="81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00"/>
      <c r="B2332" s="77"/>
      <c r="C2332" s="78"/>
      <c r="D2332" s="81"/>
      <c r="E2332" s="99"/>
      <c r="F2332" s="80"/>
      <c r="G2332" s="80"/>
      <c r="H2332" s="80"/>
      <c r="I2332" s="80"/>
      <c r="J2332" s="79"/>
      <c r="K2332" s="81"/>
      <c r="L2332" s="82"/>
      <c r="M2332" s="83"/>
      <c r="N2332" s="84"/>
      <c r="O2332" s="84"/>
      <c r="P2332" s="83"/>
      <c r="Q2332" s="80"/>
      <c r="R2332" s="85"/>
      <c r="S2332" s="14"/>
      <c r="T2332" s="86"/>
      <c r="U2332" s="81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00"/>
      <c r="B2333" s="77"/>
      <c r="C2333" s="78"/>
      <c r="D2333" s="81"/>
      <c r="E2333" s="99"/>
      <c r="F2333" s="80"/>
      <c r="G2333" s="80"/>
      <c r="H2333" s="80"/>
      <c r="I2333" s="80"/>
      <c r="J2333" s="79"/>
      <c r="K2333" s="81"/>
      <c r="L2333" s="82"/>
      <c r="M2333" s="83"/>
      <c r="N2333" s="84"/>
      <c r="O2333" s="84"/>
      <c r="P2333" s="83"/>
      <c r="Q2333" s="80"/>
      <c r="R2333" s="85"/>
      <c r="S2333" s="14"/>
      <c r="T2333" s="86"/>
      <c r="U2333" s="81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00"/>
      <c r="B2334" s="77"/>
      <c r="C2334" s="78"/>
      <c r="D2334" s="81"/>
      <c r="E2334" s="99"/>
      <c r="F2334" s="80"/>
      <c r="G2334" s="80"/>
      <c r="H2334" s="80"/>
      <c r="I2334" s="80"/>
      <c r="J2334" s="79"/>
      <c r="K2334" s="81"/>
      <c r="L2334" s="82"/>
      <c r="M2334" s="83"/>
      <c r="N2334" s="84"/>
      <c r="O2334" s="84"/>
      <c r="P2334" s="83"/>
      <c r="Q2334" s="80"/>
      <c r="R2334" s="85"/>
      <c r="S2334" s="14"/>
      <c r="T2334" s="86"/>
      <c r="U2334" s="81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00"/>
      <c r="B2335" s="77"/>
      <c r="C2335" s="78"/>
      <c r="D2335" s="81"/>
      <c r="E2335" s="99"/>
      <c r="F2335" s="80"/>
      <c r="G2335" s="80"/>
      <c r="H2335" s="80"/>
      <c r="I2335" s="80"/>
      <c r="J2335" s="79"/>
      <c r="K2335" s="81"/>
      <c r="L2335" s="82"/>
      <c r="M2335" s="83"/>
      <c r="N2335" s="84"/>
      <c r="O2335" s="84"/>
      <c r="P2335" s="83"/>
      <c r="Q2335" s="80"/>
      <c r="R2335" s="85"/>
      <c r="S2335" s="14"/>
      <c r="T2335" s="86"/>
      <c r="U2335" s="81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00"/>
      <c r="B2336" s="77"/>
      <c r="C2336" s="78"/>
      <c r="D2336" s="81"/>
      <c r="E2336" s="99"/>
      <c r="F2336" s="80"/>
      <c r="G2336" s="80"/>
      <c r="H2336" s="80"/>
      <c r="I2336" s="80"/>
      <c r="J2336" s="79"/>
      <c r="K2336" s="81"/>
      <c r="L2336" s="82"/>
      <c r="M2336" s="83"/>
      <c r="N2336" s="84"/>
      <c r="O2336" s="84"/>
      <c r="P2336" s="83"/>
      <c r="Q2336" s="80"/>
      <c r="R2336" s="85"/>
      <c r="S2336" s="14"/>
      <c r="T2336" s="86"/>
      <c r="U2336" s="81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00"/>
      <c r="B2337" s="77"/>
      <c r="C2337" s="78"/>
      <c r="D2337" s="81"/>
      <c r="E2337" s="99"/>
      <c r="F2337" s="80"/>
      <c r="G2337" s="80"/>
      <c r="H2337" s="80"/>
      <c r="I2337" s="80"/>
      <c r="J2337" s="79"/>
      <c r="K2337" s="81"/>
      <c r="L2337" s="82"/>
      <c r="M2337" s="83"/>
      <c r="N2337" s="84"/>
      <c r="O2337" s="84"/>
      <c r="P2337" s="83"/>
      <c r="Q2337" s="80"/>
      <c r="R2337" s="85"/>
      <c r="S2337" s="14"/>
      <c r="T2337" s="86"/>
      <c r="U2337" s="81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00"/>
      <c r="B2338" s="77"/>
      <c r="C2338" s="78"/>
      <c r="D2338" s="81"/>
      <c r="E2338" s="99"/>
      <c r="F2338" s="80"/>
      <c r="G2338" s="80"/>
      <c r="H2338" s="80"/>
      <c r="I2338" s="80"/>
      <c r="J2338" s="79"/>
      <c r="K2338" s="81"/>
      <c r="L2338" s="82"/>
      <c r="M2338" s="83"/>
      <c r="N2338" s="84"/>
      <c r="O2338" s="84"/>
      <c r="P2338" s="83"/>
      <c r="Q2338" s="80"/>
      <c r="R2338" s="85"/>
      <c r="S2338" s="14"/>
      <c r="T2338" s="86"/>
      <c r="U2338" s="81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00"/>
      <c r="B2339" s="77"/>
      <c r="C2339" s="78"/>
      <c r="D2339" s="81"/>
      <c r="E2339" s="99"/>
      <c r="F2339" s="80"/>
      <c r="G2339" s="80"/>
      <c r="H2339" s="80"/>
      <c r="I2339" s="80"/>
      <c r="J2339" s="79"/>
      <c r="K2339" s="81"/>
      <c r="L2339" s="82"/>
      <c r="M2339" s="83"/>
      <c r="N2339" s="84"/>
      <c r="O2339" s="84"/>
      <c r="P2339" s="83"/>
      <c r="Q2339" s="80"/>
      <c r="R2339" s="85"/>
      <c r="S2339" s="14"/>
      <c r="T2339" s="86"/>
      <c r="U2339" s="81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00"/>
      <c r="B2340" s="77"/>
      <c r="C2340" s="78"/>
      <c r="D2340" s="81"/>
      <c r="E2340" s="99"/>
      <c r="F2340" s="80"/>
      <c r="G2340" s="80"/>
      <c r="H2340" s="80"/>
      <c r="I2340" s="80"/>
      <c r="J2340" s="79"/>
      <c r="K2340" s="81"/>
      <c r="L2340" s="82"/>
      <c r="M2340" s="83"/>
      <c r="N2340" s="84"/>
      <c r="O2340" s="84"/>
      <c r="P2340" s="83"/>
      <c r="Q2340" s="80"/>
      <c r="R2340" s="85"/>
      <c r="S2340" s="14"/>
      <c r="T2340" s="86"/>
      <c r="U2340" s="81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00"/>
      <c r="B2341" s="77"/>
      <c r="C2341" s="78"/>
      <c r="D2341" s="81"/>
      <c r="E2341" s="99"/>
      <c r="F2341" s="80"/>
      <c r="G2341" s="80"/>
      <c r="H2341" s="80"/>
      <c r="I2341" s="80"/>
      <c r="J2341" s="79"/>
      <c r="K2341" s="81"/>
      <c r="L2341" s="82"/>
      <c r="M2341" s="83"/>
      <c r="N2341" s="84"/>
      <c r="O2341" s="84"/>
      <c r="P2341" s="83"/>
      <c r="Q2341" s="80"/>
      <c r="R2341" s="85"/>
      <c r="S2341" s="14"/>
      <c r="T2341" s="86"/>
      <c r="U2341" s="81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00"/>
      <c r="B2342" s="77"/>
      <c r="C2342" s="78"/>
      <c r="D2342" s="81"/>
      <c r="E2342" s="99"/>
      <c r="F2342" s="80"/>
      <c r="G2342" s="80"/>
      <c r="H2342" s="80"/>
      <c r="I2342" s="80"/>
      <c r="J2342" s="79"/>
      <c r="K2342" s="81"/>
      <c r="L2342" s="82"/>
      <c r="M2342" s="83"/>
      <c r="N2342" s="84"/>
      <c r="O2342" s="84"/>
      <c r="P2342" s="83"/>
      <c r="Q2342" s="80"/>
      <c r="R2342" s="85"/>
      <c r="S2342" s="14"/>
      <c r="T2342" s="86"/>
      <c r="U2342" s="81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00"/>
      <c r="B2343" s="77"/>
      <c r="C2343" s="78"/>
      <c r="D2343" s="81"/>
      <c r="E2343" s="99"/>
      <c r="F2343" s="80"/>
      <c r="G2343" s="80"/>
      <c r="H2343" s="80"/>
      <c r="I2343" s="80"/>
      <c r="J2343" s="79"/>
      <c r="K2343" s="81"/>
      <c r="L2343" s="82"/>
      <c r="M2343" s="83"/>
      <c r="N2343" s="84"/>
      <c r="O2343" s="84"/>
      <c r="P2343" s="83"/>
      <c r="Q2343" s="80"/>
      <c r="R2343" s="85"/>
      <c r="S2343" s="14"/>
      <c r="T2343" s="86"/>
      <c r="U2343" s="81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00"/>
      <c r="B2344" s="77"/>
      <c r="C2344" s="78"/>
      <c r="D2344" s="81"/>
      <c r="E2344" s="99"/>
      <c r="F2344" s="80"/>
      <c r="G2344" s="80"/>
      <c r="H2344" s="80"/>
      <c r="I2344" s="80"/>
      <c r="J2344" s="79"/>
      <c r="K2344" s="81"/>
      <c r="L2344" s="82"/>
      <c r="M2344" s="83"/>
      <c r="N2344" s="84"/>
      <c r="O2344" s="84"/>
      <c r="P2344" s="83"/>
      <c r="Q2344" s="80"/>
      <c r="R2344" s="85"/>
      <c r="S2344" s="14"/>
      <c r="T2344" s="86"/>
      <c r="U2344" s="81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00"/>
      <c r="B2345" s="77"/>
      <c r="C2345" s="78"/>
      <c r="D2345" s="81"/>
      <c r="E2345" s="99"/>
      <c r="F2345" s="80"/>
      <c r="G2345" s="80"/>
      <c r="H2345" s="80"/>
      <c r="I2345" s="80"/>
      <c r="J2345" s="79"/>
      <c r="K2345" s="81"/>
      <c r="L2345" s="82"/>
      <c r="M2345" s="83"/>
      <c r="N2345" s="84"/>
      <c r="O2345" s="84"/>
      <c r="P2345" s="83"/>
      <c r="Q2345" s="80"/>
      <c r="R2345" s="85"/>
      <c r="S2345" s="14"/>
      <c r="T2345" s="86"/>
      <c r="U2345" s="81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00"/>
      <c r="B2346" s="77"/>
      <c r="C2346" s="78"/>
      <c r="D2346" s="81"/>
      <c r="E2346" s="99"/>
      <c r="F2346" s="80"/>
      <c r="G2346" s="80"/>
      <c r="H2346" s="80"/>
      <c r="I2346" s="80"/>
      <c r="J2346" s="79"/>
      <c r="K2346" s="81"/>
      <c r="L2346" s="82"/>
      <c r="M2346" s="83"/>
      <c r="N2346" s="84"/>
      <c r="O2346" s="84"/>
      <c r="P2346" s="83"/>
      <c r="Q2346" s="80"/>
      <c r="R2346" s="85"/>
      <c r="S2346" s="14"/>
      <c r="T2346" s="86"/>
      <c r="U2346" s="81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00"/>
      <c r="B2347" s="77"/>
      <c r="C2347" s="78"/>
      <c r="D2347" s="81"/>
      <c r="E2347" s="99"/>
      <c r="F2347" s="80"/>
      <c r="G2347" s="80"/>
      <c r="H2347" s="80"/>
      <c r="I2347" s="80"/>
      <c r="J2347" s="79"/>
      <c r="K2347" s="81"/>
      <c r="L2347" s="82"/>
      <c r="M2347" s="83"/>
      <c r="N2347" s="84"/>
      <c r="O2347" s="84"/>
      <c r="P2347" s="83"/>
      <c r="Q2347" s="80"/>
      <c r="R2347" s="85"/>
      <c r="S2347" s="14"/>
      <c r="T2347" s="86"/>
      <c r="U2347" s="81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00"/>
      <c r="B2348" s="77"/>
      <c r="C2348" s="78"/>
      <c r="D2348" s="81"/>
      <c r="E2348" s="99"/>
      <c r="F2348" s="80"/>
      <c r="G2348" s="80"/>
      <c r="H2348" s="80"/>
      <c r="I2348" s="80"/>
      <c r="J2348" s="79"/>
      <c r="K2348" s="81"/>
      <c r="L2348" s="82"/>
      <c r="M2348" s="83"/>
      <c r="N2348" s="84"/>
      <c r="O2348" s="84"/>
      <c r="P2348" s="83"/>
      <c r="Q2348" s="80"/>
      <c r="R2348" s="85"/>
      <c r="S2348" s="14"/>
      <c r="T2348" s="86"/>
      <c r="U2348" s="81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00"/>
      <c r="B2349" s="77"/>
      <c r="C2349" s="78"/>
      <c r="D2349" s="81"/>
      <c r="E2349" s="99"/>
      <c r="F2349" s="80"/>
      <c r="G2349" s="80"/>
      <c r="H2349" s="80"/>
      <c r="I2349" s="80"/>
      <c r="J2349" s="79"/>
      <c r="K2349" s="81"/>
      <c r="L2349" s="82"/>
      <c r="M2349" s="83"/>
      <c r="N2349" s="84"/>
      <c r="O2349" s="84"/>
      <c r="P2349" s="83"/>
      <c r="Q2349" s="80"/>
      <c r="R2349" s="85"/>
      <c r="S2349" s="14"/>
      <c r="T2349" s="86"/>
      <c r="U2349" s="81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00"/>
      <c r="B2350" s="77"/>
      <c r="C2350" s="78"/>
      <c r="D2350" s="81"/>
      <c r="E2350" s="99"/>
      <c r="F2350" s="80"/>
      <c r="G2350" s="80"/>
      <c r="H2350" s="80"/>
      <c r="I2350" s="80"/>
      <c r="J2350" s="79"/>
      <c r="K2350" s="81"/>
      <c r="L2350" s="82"/>
      <c r="M2350" s="83"/>
      <c r="N2350" s="84"/>
      <c r="O2350" s="84"/>
      <c r="P2350" s="83"/>
      <c r="Q2350" s="80"/>
      <c r="R2350" s="85"/>
      <c r="S2350" s="14"/>
      <c r="T2350" s="86"/>
      <c r="U2350" s="81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00"/>
      <c r="B2351" s="77"/>
      <c r="C2351" s="78"/>
      <c r="D2351" s="81"/>
      <c r="E2351" s="99"/>
      <c r="F2351" s="80"/>
      <c r="G2351" s="80"/>
      <c r="H2351" s="80"/>
      <c r="I2351" s="80"/>
      <c r="J2351" s="79"/>
      <c r="K2351" s="81"/>
      <c r="L2351" s="82"/>
      <c r="M2351" s="83"/>
      <c r="N2351" s="84"/>
      <c r="O2351" s="84"/>
      <c r="P2351" s="83"/>
      <c r="Q2351" s="80"/>
      <c r="R2351" s="85"/>
      <c r="S2351" s="14"/>
      <c r="T2351" s="86"/>
      <c r="U2351" s="81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00"/>
      <c r="B2352" s="77"/>
      <c r="C2352" s="78"/>
      <c r="D2352" s="81"/>
      <c r="E2352" s="99"/>
      <c r="F2352" s="80"/>
      <c r="G2352" s="80"/>
      <c r="H2352" s="80"/>
      <c r="I2352" s="80"/>
      <c r="J2352" s="79"/>
      <c r="K2352" s="81"/>
      <c r="L2352" s="82"/>
      <c r="M2352" s="83"/>
      <c r="N2352" s="84"/>
      <c r="O2352" s="84"/>
      <c r="P2352" s="83"/>
      <c r="Q2352" s="80"/>
      <c r="R2352" s="85"/>
      <c r="S2352" s="14"/>
      <c r="T2352" s="86"/>
      <c r="U2352" s="81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00"/>
      <c r="B2353" s="77"/>
      <c r="C2353" s="78"/>
      <c r="D2353" s="81"/>
      <c r="E2353" s="99"/>
      <c r="F2353" s="80"/>
      <c r="G2353" s="80"/>
      <c r="H2353" s="80"/>
      <c r="I2353" s="80"/>
      <c r="J2353" s="79"/>
      <c r="K2353" s="81"/>
      <c r="L2353" s="82"/>
      <c r="M2353" s="83"/>
      <c r="N2353" s="84"/>
      <c r="O2353" s="84"/>
      <c r="P2353" s="83"/>
      <c r="Q2353" s="80"/>
      <c r="R2353" s="85"/>
      <c r="S2353" s="14"/>
      <c r="T2353" s="86"/>
      <c r="U2353" s="81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00"/>
      <c r="B2354" s="77"/>
      <c r="C2354" s="78"/>
      <c r="D2354" s="81"/>
      <c r="E2354" s="99"/>
      <c r="F2354" s="80"/>
      <c r="G2354" s="80"/>
      <c r="H2354" s="80"/>
      <c r="I2354" s="80"/>
      <c r="J2354" s="79"/>
      <c r="K2354" s="81"/>
      <c r="L2354" s="82"/>
      <c r="M2354" s="83"/>
      <c r="N2354" s="84"/>
      <c r="O2354" s="84"/>
      <c r="P2354" s="83"/>
      <c r="Q2354" s="80"/>
      <c r="R2354" s="85"/>
      <c r="S2354" s="14"/>
      <c r="T2354" s="86"/>
      <c r="U2354" s="81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00"/>
      <c r="B2355" s="77"/>
      <c r="C2355" s="78"/>
      <c r="D2355" s="81"/>
      <c r="E2355" s="99"/>
      <c r="F2355" s="80"/>
      <c r="G2355" s="80"/>
      <c r="H2355" s="80"/>
      <c r="I2355" s="80"/>
      <c r="J2355" s="79"/>
      <c r="K2355" s="81"/>
      <c r="L2355" s="82"/>
      <c r="M2355" s="83"/>
      <c r="N2355" s="84"/>
      <c r="O2355" s="84"/>
      <c r="P2355" s="83"/>
      <c r="Q2355" s="80"/>
      <c r="R2355" s="85"/>
      <c r="S2355" s="14"/>
      <c r="T2355" s="86"/>
      <c r="U2355" s="81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00"/>
      <c r="B2356" s="77"/>
      <c r="C2356" s="78"/>
      <c r="D2356" s="81"/>
      <c r="E2356" s="99"/>
      <c r="F2356" s="80"/>
      <c r="G2356" s="80"/>
      <c r="H2356" s="80"/>
      <c r="I2356" s="80"/>
      <c r="J2356" s="79"/>
      <c r="K2356" s="81"/>
      <c r="L2356" s="82"/>
      <c r="M2356" s="83"/>
      <c r="N2356" s="84"/>
      <c r="O2356" s="84"/>
      <c r="P2356" s="83"/>
      <c r="Q2356" s="80"/>
      <c r="R2356" s="85"/>
      <c r="S2356" s="14"/>
      <c r="T2356" s="86"/>
      <c r="U2356" s="81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00"/>
      <c r="B2357" s="77"/>
      <c r="C2357" s="78"/>
      <c r="D2357" s="81"/>
      <c r="E2357" s="99"/>
      <c r="F2357" s="80"/>
      <c r="G2357" s="80"/>
      <c r="H2357" s="80"/>
      <c r="I2357" s="80"/>
      <c r="J2357" s="79"/>
      <c r="K2357" s="81"/>
      <c r="L2357" s="82"/>
      <c r="M2357" s="83"/>
      <c r="N2357" s="84"/>
      <c r="O2357" s="84"/>
      <c r="P2357" s="83"/>
      <c r="Q2357" s="80"/>
      <c r="R2357" s="85"/>
      <c r="S2357" s="14"/>
      <c r="T2357" s="86"/>
      <c r="U2357" s="81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00"/>
      <c r="B2358" s="77"/>
      <c r="C2358" s="78"/>
      <c r="D2358" s="81"/>
      <c r="E2358" s="99"/>
      <c r="F2358" s="80"/>
      <c r="G2358" s="80"/>
      <c r="H2358" s="80"/>
      <c r="I2358" s="80"/>
      <c r="J2358" s="79"/>
      <c r="K2358" s="81"/>
      <c r="L2358" s="82"/>
      <c r="M2358" s="83"/>
      <c r="N2358" s="84"/>
      <c r="O2358" s="84"/>
      <c r="P2358" s="83"/>
      <c r="Q2358" s="80"/>
      <c r="R2358" s="85"/>
      <c r="S2358" s="14"/>
      <c r="T2358" s="86"/>
      <c r="U2358" s="81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00"/>
      <c r="B2359" s="77"/>
      <c r="C2359" s="78"/>
      <c r="D2359" s="81"/>
      <c r="E2359" s="99"/>
      <c r="F2359" s="80"/>
      <c r="G2359" s="80"/>
      <c r="H2359" s="80"/>
      <c r="I2359" s="80"/>
      <c r="J2359" s="79"/>
      <c r="K2359" s="81"/>
      <c r="L2359" s="82"/>
      <c r="M2359" s="83"/>
      <c r="N2359" s="84"/>
      <c r="O2359" s="84"/>
      <c r="P2359" s="83"/>
      <c r="Q2359" s="80"/>
      <c r="R2359" s="85"/>
      <c r="S2359" s="14"/>
      <c r="T2359" s="86"/>
      <c r="U2359" s="81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00"/>
      <c r="B2360" s="77"/>
      <c r="C2360" s="78"/>
      <c r="D2360" s="81"/>
      <c r="E2360" s="99"/>
      <c r="F2360" s="80"/>
      <c r="G2360" s="80"/>
      <c r="H2360" s="80"/>
      <c r="I2360" s="80"/>
      <c r="J2360" s="79"/>
      <c r="K2360" s="81"/>
      <c r="L2360" s="82"/>
      <c r="M2360" s="83"/>
      <c r="N2360" s="84"/>
      <c r="O2360" s="84"/>
      <c r="P2360" s="83"/>
      <c r="Q2360" s="80"/>
      <c r="R2360" s="85"/>
      <c r="S2360" s="14"/>
      <c r="T2360" s="86"/>
      <c r="U2360" s="81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00"/>
      <c r="B2361" s="77"/>
      <c r="C2361" s="78"/>
      <c r="D2361" s="81"/>
      <c r="E2361" s="99"/>
      <c r="F2361" s="80"/>
      <c r="G2361" s="80"/>
      <c r="H2361" s="80"/>
      <c r="I2361" s="80"/>
      <c r="J2361" s="79"/>
      <c r="K2361" s="81"/>
      <c r="L2361" s="82"/>
      <c r="M2361" s="83"/>
      <c r="N2361" s="84"/>
      <c r="O2361" s="84"/>
      <c r="P2361" s="83"/>
      <c r="Q2361" s="80"/>
      <c r="R2361" s="85"/>
      <c r="S2361" s="14"/>
      <c r="T2361" s="86"/>
      <c r="U2361" s="81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00"/>
      <c r="B2362" s="77"/>
      <c r="C2362" s="78"/>
      <c r="D2362" s="81"/>
      <c r="E2362" s="99"/>
      <c r="F2362" s="80"/>
      <c r="G2362" s="80"/>
      <c r="H2362" s="80"/>
      <c r="I2362" s="80"/>
      <c r="J2362" s="79"/>
      <c r="K2362" s="81"/>
      <c r="L2362" s="82"/>
      <c r="M2362" s="83"/>
      <c r="N2362" s="84"/>
      <c r="O2362" s="84"/>
      <c r="P2362" s="83"/>
      <c r="Q2362" s="80"/>
      <c r="R2362" s="85"/>
      <c r="S2362" s="14"/>
      <c r="T2362" s="86"/>
      <c r="U2362" s="81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00"/>
      <c r="B2363" s="77"/>
      <c r="C2363" s="78"/>
      <c r="D2363" s="81"/>
      <c r="E2363" s="99"/>
      <c r="F2363" s="80"/>
      <c r="G2363" s="80"/>
      <c r="H2363" s="80"/>
      <c r="I2363" s="80"/>
      <c r="J2363" s="79"/>
      <c r="K2363" s="81"/>
      <c r="L2363" s="82"/>
      <c r="M2363" s="83"/>
      <c r="N2363" s="84"/>
      <c r="O2363" s="84"/>
      <c r="P2363" s="83"/>
      <c r="Q2363" s="80"/>
      <c r="R2363" s="85"/>
      <c r="S2363" s="14"/>
      <c r="T2363" s="86"/>
      <c r="U2363" s="81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00"/>
      <c r="B2364" s="77"/>
      <c r="C2364" s="78"/>
      <c r="D2364" s="81"/>
      <c r="E2364" s="99"/>
      <c r="F2364" s="80"/>
      <c r="G2364" s="80"/>
      <c r="H2364" s="80"/>
      <c r="I2364" s="80"/>
      <c r="J2364" s="79"/>
      <c r="K2364" s="81"/>
      <c r="L2364" s="82"/>
      <c r="M2364" s="83"/>
      <c r="N2364" s="84"/>
      <c r="O2364" s="84"/>
      <c r="P2364" s="83"/>
      <c r="Q2364" s="80"/>
      <c r="R2364" s="85"/>
      <c r="S2364" s="14"/>
      <c r="T2364" s="86"/>
      <c r="U2364" s="81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00"/>
      <c r="B2365" s="77"/>
      <c r="C2365" s="78"/>
      <c r="D2365" s="81"/>
      <c r="E2365" s="99"/>
      <c r="F2365" s="80"/>
      <c r="G2365" s="80"/>
      <c r="H2365" s="80"/>
      <c r="I2365" s="80"/>
      <c r="J2365" s="79"/>
      <c r="K2365" s="81"/>
      <c r="L2365" s="82"/>
      <c r="M2365" s="83"/>
      <c r="N2365" s="84"/>
      <c r="O2365" s="84"/>
      <c r="P2365" s="83"/>
      <c r="Q2365" s="80"/>
      <c r="R2365" s="85"/>
      <c r="S2365" s="14"/>
      <c r="T2365" s="86"/>
      <c r="U2365" s="81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00"/>
      <c r="B2366" s="77"/>
      <c r="C2366" s="78"/>
      <c r="D2366" s="81"/>
      <c r="E2366" s="99"/>
      <c r="F2366" s="80"/>
      <c r="G2366" s="80"/>
      <c r="H2366" s="80"/>
      <c r="I2366" s="80"/>
      <c r="J2366" s="79"/>
      <c r="K2366" s="81"/>
      <c r="L2366" s="82"/>
      <c r="M2366" s="83"/>
      <c r="N2366" s="84"/>
      <c r="O2366" s="84"/>
      <c r="P2366" s="83"/>
      <c r="Q2366" s="80"/>
      <c r="R2366" s="85"/>
      <c r="S2366" s="14"/>
      <c r="T2366" s="86"/>
      <c r="U2366" s="81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00"/>
      <c r="B2367" s="77"/>
      <c r="C2367" s="78"/>
      <c r="D2367" s="81"/>
      <c r="E2367" s="99"/>
      <c r="F2367" s="80"/>
      <c r="G2367" s="80"/>
      <c r="H2367" s="80"/>
      <c r="I2367" s="80"/>
      <c r="J2367" s="79"/>
      <c r="K2367" s="81"/>
      <c r="L2367" s="82"/>
      <c r="M2367" s="83"/>
      <c r="N2367" s="84"/>
      <c r="O2367" s="84"/>
      <c r="P2367" s="83"/>
      <c r="Q2367" s="80"/>
      <c r="R2367" s="85"/>
      <c r="S2367" s="14"/>
      <c r="T2367" s="86"/>
      <c r="U2367" s="81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00"/>
      <c r="B2368" s="77"/>
      <c r="C2368" s="78"/>
      <c r="D2368" s="81"/>
      <c r="E2368" s="99"/>
      <c r="F2368" s="80"/>
      <c r="G2368" s="80"/>
      <c r="H2368" s="80"/>
      <c r="I2368" s="80"/>
      <c r="J2368" s="79"/>
      <c r="K2368" s="81"/>
      <c r="L2368" s="82"/>
      <c r="M2368" s="83"/>
      <c r="N2368" s="84"/>
      <c r="O2368" s="84"/>
      <c r="P2368" s="83"/>
      <c r="Q2368" s="80"/>
      <c r="R2368" s="85"/>
      <c r="S2368" s="14"/>
      <c r="T2368" s="86"/>
      <c r="U2368" s="81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00"/>
      <c r="B2369" s="77"/>
      <c r="C2369" s="78"/>
      <c r="D2369" s="81"/>
      <c r="E2369" s="99"/>
      <c r="F2369" s="80"/>
      <c r="G2369" s="80"/>
      <c r="H2369" s="80"/>
      <c r="I2369" s="80"/>
      <c r="J2369" s="79"/>
      <c r="K2369" s="81"/>
      <c r="L2369" s="82"/>
      <c r="M2369" s="83"/>
      <c r="N2369" s="84"/>
      <c r="O2369" s="84"/>
      <c r="P2369" s="83"/>
      <c r="Q2369" s="80"/>
      <c r="R2369" s="85"/>
      <c r="S2369" s="14"/>
      <c r="T2369" s="86"/>
      <c r="U2369" s="81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00"/>
      <c r="B2370" s="77"/>
      <c r="C2370" s="78"/>
      <c r="D2370" s="81"/>
      <c r="E2370" s="99"/>
      <c r="F2370" s="80"/>
      <c r="G2370" s="80"/>
      <c r="H2370" s="80"/>
      <c r="I2370" s="80"/>
      <c r="J2370" s="79"/>
      <c r="K2370" s="81"/>
      <c r="L2370" s="82"/>
      <c r="M2370" s="83"/>
      <c r="N2370" s="84"/>
      <c r="O2370" s="84"/>
      <c r="P2370" s="83"/>
      <c r="Q2370" s="80"/>
      <c r="R2370" s="85"/>
      <c r="S2370" s="14"/>
      <c r="T2370" s="86"/>
      <c r="U2370" s="81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00"/>
      <c r="B2371" s="77"/>
      <c r="C2371" s="78"/>
      <c r="D2371" s="81"/>
      <c r="E2371" s="99"/>
      <c r="F2371" s="80"/>
      <c r="G2371" s="80"/>
      <c r="H2371" s="80"/>
      <c r="I2371" s="80"/>
      <c r="J2371" s="79"/>
      <c r="K2371" s="81"/>
      <c r="L2371" s="82"/>
      <c r="M2371" s="83"/>
      <c r="N2371" s="84"/>
      <c r="O2371" s="84"/>
      <c r="P2371" s="83"/>
      <c r="Q2371" s="80"/>
      <c r="R2371" s="85"/>
      <c r="S2371" s="14"/>
      <c r="T2371" s="86"/>
      <c r="U2371" s="81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00"/>
      <c r="B2372" s="77"/>
      <c r="C2372" s="78"/>
      <c r="D2372" s="81"/>
      <c r="E2372" s="99"/>
      <c r="F2372" s="80"/>
      <c r="G2372" s="80"/>
      <c r="H2372" s="80"/>
      <c r="I2372" s="80"/>
      <c r="J2372" s="79"/>
      <c r="K2372" s="81"/>
      <c r="L2372" s="82"/>
      <c r="M2372" s="83"/>
      <c r="N2372" s="84"/>
      <c r="O2372" s="84"/>
      <c r="P2372" s="83"/>
      <c r="Q2372" s="80"/>
      <c r="R2372" s="85"/>
      <c r="S2372" s="14"/>
      <c r="T2372" s="86"/>
      <c r="U2372" s="81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00"/>
      <c r="B2373" s="77"/>
      <c r="C2373" s="78"/>
      <c r="D2373" s="81"/>
      <c r="E2373" s="99"/>
      <c r="F2373" s="80"/>
      <c r="G2373" s="80"/>
      <c r="H2373" s="80"/>
      <c r="I2373" s="80"/>
      <c r="J2373" s="79"/>
      <c r="K2373" s="81"/>
      <c r="L2373" s="82"/>
      <c r="M2373" s="83"/>
      <c r="N2373" s="84"/>
      <c r="O2373" s="84"/>
      <c r="P2373" s="83"/>
      <c r="Q2373" s="80"/>
      <c r="R2373" s="85"/>
      <c r="S2373" s="14"/>
      <c r="T2373" s="86"/>
      <c r="U2373" s="81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00"/>
      <c r="B2374" s="77"/>
      <c r="C2374" s="78"/>
      <c r="D2374" s="81"/>
      <c r="E2374" s="99"/>
      <c r="F2374" s="80"/>
      <c r="G2374" s="80"/>
      <c r="H2374" s="80"/>
      <c r="I2374" s="80"/>
      <c r="J2374" s="79"/>
      <c r="K2374" s="81"/>
      <c r="L2374" s="82"/>
      <c r="M2374" s="83"/>
      <c r="N2374" s="84"/>
      <c r="O2374" s="84"/>
      <c r="P2374" s="83"/>
      <c r="Q2374" s="80"/>
      <c r="R2374" s="85"/>
      <c r="S2374" s="14"/>
      <c r="T2374" s="86"/>
      <c r="U2374" s="81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00"/>
      <c r="B2375" s="77"/>
      <c r="C2375" s="78"/>
      <c r="D2375" s="81"/>
      <c r="E2375" s="99"/>
      <c r="F2375" s="80"/>
      <c r="G2375" s="80"/>
      <c r="H2375" s="80"/>
      <c r="I2375" s="80"/>
      <c r="J2375" s="79"/>
      <c r="K2375" s="81"/>
      <c r="L2375" s="82"/>
      <c r="M2375" s="83"/>
      <c r="N2375" s="84"/>
      <c r="O2375" s="84"/>
      <c r="P2375" s="83"/>
      <c r="Q2375" s="80"/>
      <c r="R2375" s="85"/>
      <c r="S2375" s="14"/>
      <c r="T2375" s="86"/>
      <c r="U2375" s="81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00"/>
      <c r="B2376" s="77"/>
      <c r="C2376" s="78"/>
      <c r="D2376" s="81"/>
      <c r="E2376" s="99"/>
      <c r="F2376" s="80"/>
      <c r="G2376" s="80"/>
      <c r="H2376" s="80"/>
      <c r="I2376" s="80"/>
      <c r="J2376" s="79"/>
      <c r="K2376" s="81"/>
      <c r="L2376" s="82"/>
      <c r="M2376" s="83"/>
      <c r="N2376" s="84"/>
      <c r="O2376" s="84"/>
      <c r="P2376" s="83"/>
      <c r="Q2376" s="80"/>
      <c r="R2376" s="85"/>
      <c r="S2376" s="14"/>
      <c r="T2376" s="86"/>
      <c r="U2376" s="81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00"/>
      <c r="B2377" s="77"/>
      <c r="C2377" s="78"/>
      <c r="D2377" s="81"/>
      <c r="E2377" s="99"/>
      <c r="F2377" s="80"/>
      <c r="G2377" s="80"/>
      <c r="H2377" s="80"/>
      <c r="I2377" s="80"/>
      <c r="J2377" s="79"/>
      <c r="K2377" s="81"/>
      <c r="L2377" s="82"/>
      <c r="M2377" s="83"/>
      <c r="N2377" s="84"/>
      <c r="O2377" s="84"/>
      <c r="P2377" s="83"/>
      <c r="Q2377" s="80"/>
      <c r="R2377" s="85"/>
      <c r="S2377" s="14"/>
      <c r="T2377" s="86"/>
      <c r="U2377" s="81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00"/>
      <c r="B2378" s="77"/>
      <c r="C2378" s="78"/>
      <c r="D2378" s="81"/>
      <c r="E2378" s="99"/>
      <c r="F2378" s="80"/>
      <c r="G2378" s="80"/>
      <c r="H2378" s="80"/>
      <c r="I2378" s="80"/>
      <c r="J2378" s="79"/>
      <c r="K2378" s="81"/>
      <c r="L2378" s="82"/>
      <c r="M2378" s="83"/>
      <c r="N2378" s="84"/>
      <c r="O2378" s="84"/>
      <c r="P2378" s="83"/>
      <c r="Q2378" s="80"/>
      <c r="R2378" s="85"/>
      <c r="S2378" s="14"/>
      <c r="T2378" s="86"/>
      <c r="U2378" s="81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00"/>
      <c r="B2379" s="77"/>
      <c r="C2379" s="78"/>
      <c r="D2379" s="81"/>
      <c r="E2379" s="99"/>
      <c r="F2379" s="80"/>
      <c r="G2379" s="80"/>
      <c r="H2379" s="80"/>
      <c r="I2379" s="80"/>
      <c r="J2379" s="79"/>
      <c r="K2379" s="81"/>
      <c r="L2379" s="82"/>
      <c r="M2379" s="83"/>
      <c r="N2379" s="84"/>
      <c r="O2379" s="84"/>
      <c r="P2379" s="83"/>
      <c r="Q2379" s="80"/>
      <c r="R2379" s="85"/>
      <c r="S2379" s="14"/>
      <c r="T2379" s="86"/>
      <c r="U2379" s="81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00"/>
      <c r="B2380" s="77"/>
      <c r="C2380" s="78"/>
      <c r="D2380" s="81"/>
      <c r="E2380" s="99"/>
      <c r="F2380" s="80"/>
      <c r="G2380" s="80"/>
      <c r="H2380" s="80"/>
      <c r="I2380" s="80"/>
      <c r="J2380" s="79"/>
      <c r="K2380" s="81"/>
      <c r="L2380" s="82"/>
      <c r="M2380" s="83"/>
      <c r="N2380" s="84"/>
      <c r="O2380" s="84"/>
      <c r="P2380" s="83"/>
      <c r="Q2380" s="80"/>
      <c r="R2380" s="85"/>
      <c r="S2380" s="14"/>
      <c r="T2380" s="86"/>
      <c r="U2380" s="81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00"/>
      <c r="B2381" s="77"/>
      <c r="C2381" s="78"/>
      <c r="D2381" s="81"/>
      <c r="E2381" s="99"/>
      <c r="F2381" s="80"/>
      <c r="G2381" s="80"/>
      <c r="H2381" s="80"/>
      <c r="I2381" s="80"/>
      <c r="J2381" s="79"/>
      <c r="K2381" s="81"/>
      <c r="L2381" s="82"/>
      <c r="M2381" s="83"/>
      <c r="N2381" s="84"/>
      <c r="O2381" s="84"/>
      <c r="P2381" s="83"/>
      <c r="Q2381" s="80"/>
      <c r="R2381" s="85"/>
      <c r="S2381" s="14"/>
      <c r="T2381" s="86"/>
      <c r="U2381" s="81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00"/>
      <c r="B2382" s="77"/>
      <c r="C2382" s="78"/>
      <c r="D2382" s="81"/>
      <c r="E2382" s="99"/>
      <c r="F2382" s="80"/>
      <c r="G2382" s="80"/>
      <c r="H2382" s="80"/>
      <c r="I2382" s="80"/>
      <c r="J2382" s="79"/>
      <c r="K2382" s="81"/>
      <c r="L2382" s="82"/>
      <c r="M2382" s="83"/>
      <c r="N2382" s="84"/>
      <c r="O2382" s="84"/>
      <c r="P2382" s="83"/>
      <c r="Q2382" s="80"/>
      <c r="R2382" s="85"/>
      <c r="S2382" s="14"/>
      <c r="T2382" s="86"/>
      <c r="U2382" s="81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00"/>
      <c r="B2383" s="77"/>
      <c r="C2383" s="78"/>
      <c r="D2383" s="81"/>
      <c r="E2383" s="99"/>
      <c r="F2383" s="80"/>
      <c r="G2383" s="80"/>
      <c r="H2383" s="80"/>
      <c r="I2383" s="80"/>
      <c r="J2383" s="79"/>
      <c r="K2383" s="81"/>
      <c r="L2383" s="82"/>
      <c r="M2383" s="83"/>
      <c r="N2383" s="84"/>
      <c r="O2383" s="84"/>
      <c r="P2383" s="83"/>
      <c r="Q2383" s="80"/>
      <c r="R2383" s="85"/>
      <c r="S2383" s="14"/>
      <c r="T2383" s="86"/>
      <c r="U2383" s="81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00"/>
      <c r="B2384" s="77"/>
      <c r="C2384" s="78"/>
      <c r="D2384" s="81"/>
      <c r="E2384" s="99"/>
      <c r="F2384" s="80"/>
      <c r="G2384" s="80"/>
      <c r="H2384" s="80"/>
      <c r="I2384" s="80"/>
      <c r="J2384" s="79"/>
      <c r="K2384" s="81"/>
      <c r="L2384" s="82"/>
      <c r="M2384" s="83"/>
      <c r="N2384" s="84"/>
      <c r="O2384" s="84"/>
      <c r="P2384" s="83"/>
      <c r="Q2384" s="80"/>
      <c r="R2384" s="85"/>
      <c r="S2384" s="14"/>
      <c r="T2384" s="86"/>
      <c r="U2384" s="81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00"/>
      <c r="B2385" s="88"/>
      <c r="C2385" s="89"/>
      <c r="D2385" s="81"/>
      <c r="E2385" s="99"/>
      <c r="F2385" s="91"/>
      <c r="G2385" s="91"/>
      <c r="H2385" s="91"/>
      <c r="I2385" s="91"/>
      <c r="J2385" s="90"/>
      <c r="K2385" s="92"/>
      <c r="L2385" s="93"/>
      <c r="M2385" s="94"/>
      <c r="N2385" s="95"/>
      <c r="O2385" s="95"/>
      <c r="P2385" s="94"/>
      <c r="Q2385" s="91"/>
      <c r="R2385" s="96"/>
      <c r="S2385" s="14"/>
      <c r="T2385" s="97"/>
      <c r="U2385" s="92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00"/>
      <c r="B2386" s="77"/>
      <c r="C2386" s="78"/>
      <c r="D2386" s="81"/>
      <c r="E2386" s="99"/>
      <c r="F2386" s="80"/>
      <c r="G2386" s="80"/>
      <c r="H2386" s="80"/>
      <c r="I2386" s="80"/>
      <c r="J2386" s="79"/>
      <c r="K2386" s="81"/>
      <c r="L2386" s="82"/>
      <c r="M2386" s="83"/>
      <c r="N2386" s="84"/>
      <c r="O2386" s="84"/>
      <c r="P2386" s="83"/>
      <c r="Q2386" s="80"/>
      <c r="R2386" s="85"/>
      <c r="S2386" s="14"/>
      <c r="T2386" s="86"/>
      <c r="U2386" s="81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00"/>
      <c r="B2387" s="77"/>
      <c r="C2387" s="78"/>
      <c r="D2387" s="81"/>
      <c r="E2387" s="99"/>
      <c r="F2387" s="80"/>
      <c r="G2387" s="80"/>
      <c r="H2387" s="80"/>
      <c r="I2387" s="80"/>
      <c r="J2387" s="79"/>
      <c r="K2387" s="81"/>
      <c r="L2387" s="82"/>
      <c r="M2387" s="83"/>
      <c r="N2387" s="84"/>
      <c r="O2387" s="84"/>
      <c r="P2387" s="83"/>
      <c r="Q2387" s="80"/>
      <c r="R2387" s="85"/>
      <c r="S2387" s="14"/>
      <c r="T2387" s="86"/>
      <c r="U2387" s="81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00"/>
      <c r="B2388" s="77"/>
      <c r="C2388" s="78"/>
      <c r="D2388" s="81"/>
      <c r="E2388" s="99"/>
      <c r="F2388" s="80"/>
      <c r="G2388" s="80"/>
      <c r="H2388" s="80"/>
      <c r="I2388" s="80"/>
      <c r="J2388" s="79"/>
      <c r="K2388" s="81"/>
      <c r="L2388" s="82"/>
      <c r="M2388" s="83"/>
      <c r="N2388" s="84"/>
      <c r="O2388" s="84"/>
      <c r="P2388" s="83"/>
      <c r="Q2388" s="80"/>
      <c r="R2388" s="85"/>
      <c r="S2388" s="14"/>
      <c r="T2388" s="86"/>
      <c r="U2388" s="81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00"/>
      <c r="B2389" s="77"/>
      <c r="C2389" s="78"/>
      <c r="D2389" s="81"/>
      <c r="E2389" s="99"/>
      <c r="F2389" s="80"/>
      <c r="G2389" s="80"/>
      <c r="H2389" s="80"/>
      <c r="I2389" s="80"/>
      <c r="J2389" s="79"/>
      <c r="K2389" s="81"/>
      <c r="L2389" s="82"/>
      <c r="M2389" s="83"/>
      <c r="N2389" s="84"/>
      <c r="O2389" s="84"/>
      <c r="P2389" s="83"/>
      <c r="Q2389" s="80"/>
      <c r="R2389" s="85"/>
      <c r="S2389" s="14"/>
      <c r="T2389" s="86"/>
      <c r="U2389" s="81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00"/>
      <c r="B2390" s="77"/>
      <c r="C2390" s="78"/>
      <c r="D2390" s="81"/>
      <c r="E2390" s="99"/>
      <c r="F2390" s="80"/>
      <c r="G2390" s="80"/>
      <c r="H2390" s="80"/>
      <c r="I2390" s="80"/>
      <c r="J2390" s="79"/>
      <c r="K2390" s="81"/>
      <c r="L2390" s="82"/>
      <c r="M2390" s="83"/>
      <c r="N2390" s="84"/>
      <c r="O2390" s="84"/>
      <c r="P2390" s="83"/>
      <c r="Q2390" s="80"/>
      <c r="R2390" s="85"/>
      <c r="S2390" s="14"/>
      <c r="T2390" s="86"/>
      <c r="U2390" s="81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00"/>
      <c r="B2391" s="77"/>
      <c r="C2391" s="78"/>
      <c r="D2391" s="81"/>
      <c r="E2391" s="99"/>
      <c r="F2391" s="80"/>
      <c r="G2391" s="80"/>
      <c r="H2391" s="80"/>
      <c r="I2391" s="80"/>
      <c r="J2391" s="79"/>
      <c r="K2391" s="81"/>
      <c r="L2391" s="82"/>
      <c r="M2391" s="83"/>
      <c r="N2391" s="84"/>
      <c r="O2391" s="84"/>
      <c r="P2391" s="83"/>
      <c r="Q2391" s="80"/>
      <c r="R2391" s="85"/>
      <c r="S2391" s="14"/>
      <c r="T2391" s="86"/>
      <c r="U2391" s="81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00"/>
      <c r="B2392" s="77"/>
      <c r="C2392" s="78"/>
      <c r="D2392" s="81"/>
      <c r="E2392" s="99"/>
      <c r="F2392" s="80"/>
      <c r="G2392" s="80"/>
      <c r="H2392" s="80"/>
      <c r="I2392" s="80"/>
      <c r="J2392" s="79"/>
      <c r="K2392" s="81"/>
      <c r="L2392" s="82"/>
      <c r="M2392" s="83"/>
      <c r="N2392" s="84"/>
      <c r="O2392" s="84"/>
      <c r="P2392" s="83"/>
      <c r="Q2392" s="80"/>
      <c r="R2392" s="85"/>
      <c r="S2392" s="14"/>
      <c r="T2392" s="86"/>
      <c r="U2392" s="81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00"/>
      <c r="B2393" s="77"/>
      <c r="C2393" s="78"/>
      <c r="D2393" s="81"/>
      <c r="E2393" s="99"/>
      <c r="F2393" s="80"/>
      <c r="G2393" s="80"/>
      <c r="H2393" s="80"/>
      <c r="I2393" s="80"/>
      <c r="J2393" s="79"/>
      <c r="K2393" s="81"/>
      <c r="L2393" s="82"/>
      <c r="M2393" s="83"/>
      <c r="N2393" s="84"/>
      <c r="O2393" s="84"/>
      <c r="P2393" s="83"/>
      <c r="Q2393" s="80"/>
      <c r="R2393" s="85"/>
      <c r="S2393" s="14"/>
      <c r="T2393" s="86"/>
      <c r="U2393" s="81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00"/>
      <c r="B2394" s="77"/>
      <c r="C2394" s="78"/>
      <c r="D2394" s="81"/>
      <c r="E2394" s="99"/>
      <c r="F2394" s="80"/>
      <c r="G2394" s="80"/>
      <c r="H2394" s="80"/>
      <c r="I2394" s="80"/>
      <c r="J2394" s="79"/>
      <c r="K2394" s="81"/>
      <c r="L2394" s="82"/>
      <c r="M2394" s="83"/>
      <c r="N2394" s="84"/>
      <c r="O2394" s="84"/>
      <c r="P2394" s="83"/>
      <c r="Q2394" s="80"/>
      <c r="R2394" s="85"/>
      <c r="S2394" s="14"/>
      <c r="T2394" s="86"/>
      <c r="U2394" s="81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00"/>
      <c r="B2395" s="77"/>
      <c r="C2395" s="78"/>
      <c r="D2395" s="81"/>
      <c r="E2395" s="99"/>
      <c r="F2395" s="80"/>
      <c r="G2395" s="80"/>
      <c r="H2395" s="80"/>
      <c r="I2395" s="80"/>
      <c r="J2395" s="79"/>
      <c r="K2395" s="81"/>
      <c r="L2395" s="82"/>
      <c r="M2395" s="83"/>
      <c r="N2395" s="84"/>
      <c r="O2395" s="84"/>
      <c r="P2395" s="83"/>
      <c r="Q2395" s="80"/>
      <c r="R2395" s="85"/>
      <c r="S2395" s="14"/>
      <c r="T2395" s="86"/>
      <c r="U2395" s="81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00"/>
      <c r="B2396" s="77"/>
      <c r="C2396" s="78"/>
      <c r="D2396" s="81"/>
      <c r="E2396" s="99"/>
      <c r="F2396" s="80"/>
      <c r="G2396" s="80"/>
      <c r="H2396" s="80"/>
      <c r="I2396" s="80"/>
      <c r="J2396" s="79"/>
      <c r="K2396" s="81"/>
      <c r="L2396" s="82"/>
      <c r="M2396" s="83"/>
      <c r="N2396" s="84"/>
      <c r="O2396" s="84"/>
      <c r="P2396" s="83"/>
      <c r="Q2396" s="80"/>
      <c r="R2396" s="85"/>
      <c r="S2396" s="14"/>
      <c r="T2396" s="86"/>
      <c r="U2396" s="81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00"/>
      <c r="B2397" s="77"/>
      <c r="C2397" s="78"/>
      <c r="D2397" s="81"/>
      <c r="E2397" s="99"/>
      <c r="F2397" s="80"/>
      <c r="G2397" s="80"/>
      <c r="H2397" s="80"/>
      <c r="I2397" s="80"/>
      <c r="J2397" s="79"/>
      <c r="K2397" s="81"/>
      <c r="L2397" s="82"/>
      <c r="M2397" s="83"/>
      <c r="N2397" s="84"/>
      <c r="O2397" s="84"/>
      <c r="P2397" s="83"/>
      <c r="Q2397" s="80"/>
      <c r="R2397" s="85"/>
      <c r="S2397" s="14"/>
      <c r="T2397" s="86"/>
      <c r="U2397" s="81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00"/>
      <c r="B2398" s="77"/>
      <c r="C2398" s="78"/>
      <c r="D2398" s="81"/>
      <c r="E2398" s="99"/>
      <c r="F2398" s="80"/>
      <c r="G2398" s="80"/>
      <c r="H2398" s="80"/>
      <c r="I2398" s="80"/>
      <c r="J2398" s="79"/>
      <c r="K2398" s="81"/>
      <c r="L2398" s="82"/>
      <c r="M2398" s="83"/>
      <c r="N2398" s="84"/>
      <c r="O2398" s="84"/>
      <c r="P2398" s="83"/>
      <c r="Q2398" s="80"/>
      <c r="R2398" s="85"/>
      <c r="S2398" s="14"/>
      <c r="T2398" s="86"/>
      <c r="U2398" s="81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00"/>
      <c r="B2399" s="77"/>
      <c r="C2399" s="78"/>
      <c r="D2399" s="81"/>
      <c r="E2399" s="99"/>
      <c r="F2399" s="80"/>
      <c r="G2399" s="80"/>
      <c r="H2399" s="80"/>
      <c r="I2399" s="80"/>
      <c r="J2399" s="79"/>
      <c r="K2399" s="81"/>
      <c r="L2399" s="82"/>
      <c r="M2399" s="83"/>
      <c r="N2399" s="84"/>
      <c r="O2399" s="84"/>
      <c r="P2399" s="83"/>
      <c r="Q2399" s="80"/>
      <c r="R2399" s="85"/>
      <c r="S2399" s="14"/>
      <c r="T2399" s="86"/>
      <c r="U2399" s="81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00"/>
      <c r="B2400" s="77"/>
      <c r="C2400" s="78"/>
      <c r="D2400" s="81"/>
      <c r="E2400" s="99"/>
      <c r="F2400" s="80"/>
      <c r="G2400" s="80"/>
      <c r="H2400" s="80"/>
      <c r="I2400" s="80"/>
      <c r="J2400" s="79"/>
      <c r="K2400" s="81"/>
      <c r="L2400" s="82"/>
      <c r="M2400" s="83"/>
      <c r="N2400" s="84"/>
      <c r="O2400" s="84"/>
      <c r="P2400" s="83"/>
      <c r="Q2400" s="80"/>
      <c r="R2400" s="85"/>
      <c r="S2400" s="14"/>
      <c r="T2400" s="86"/>
      <c r="U2400" s="81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00"/>
      <c r="B2401" s="77"/>
      <c r="C2401" s="78"/>
      <c r="D2401" s="81"/>
      <c r="E2401" s="99"/>
      <c r="F2401" s="80"/>
      <c r="G2401" s="80"/>
      <c r="H2401" s="80"/>
      <c r="I2401" s="80"/>
      <c r="J2401" s="79"/>
      <c r="K2401" s="81"/>
      <c r="L2401" s="82"/>
      <c r="M2401" s="83"/>
      <c r="N2401" s="84"/>
      <c r="O2401" s="84"/>
      <c r="P2401" s="83"/>
      <c r="Q2401" s="80"/>
      <c r="R2401" s="85"/>
      <c r="S2401" s="14"/>
      <c r="T2401" s="86"/>
      <c r="U2401" s="81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00"/>
      <c r="B2402" s="77"/>
      <c r="C2402" s="78"/>
      <c r="D2402" s="81"/>
      <c r="E2402" s="99"/>
      <c r="F2402" s="80"/>
      <c r="G2402" s="80"/>
      <c r="H2402" s="80"/>
      <c r="I2402" s="80"/>
      <c r="J2402" s="79"/>
      <c r="K2402" s="81"/>
      <c r="L2402" s="82"/>
      <c r="M2402" s="83"/>
      <c r="N2402" s="84"/>
      <c r="O2402" s="84"/>
      <c r="P2402" s="83"/>
      <c r="Q2402" s="80"/>
      <c r="R2402" s="85"/>
      <c r="S2402" s="14"/>
      <c r="T2402" s="86"/>
      <c r="U2402" s="81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00"/>
      <c r="B2403" s="77"/>
      <c r="C2403" s="78"/>
      <c r="D2403" s="81"/>
      <c r="E2403" s="99"/>
      <c r="F2403" s="80"/>
      <c r="G2403" s="80"/>
      <c r="H2403" s="80"/>
      <c r="I2403" s="80"/>
      <c r="J2403" s="79"/>
      <c r="K2403" s="81"/>
      <c r="L2403" s="82"/>
      <c r="M2403" s="83"/>
      <c r="N2403" s="84"/>
      <c r="O2403" s="84"/>
      <c r="P2403" s="83"/>
      <c r="Q2403" s="80"/>
      <c r="R2403" s="85"/>
      <c r="S2403" s="14"/>
      <c r="T2403" s="86"/>
      <c r="U2403" s="81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00"/>
      <c r="B2404" s="77"/>
      <c r="C2404" s="78"/>
      <c r="D2404" s="81"/>
      <c r="E2404" s="99"/>
      <c r="F2404" s="80"/>
      <c r="G2404" s="80"/>
      <c r="H2404" s="80"/>
      <c r="I2404" s="80"/>
      <c r="J2404" s="79"/>
      <c r="K2404" s="81"/>
      <c r="L2404" s="82"/>
      <c r="M2404" s="83"/>
      <c r="N2404" s="84"/>
      <c r="O2404" s="84"/>
      <c r="P2404" s="83"/>
      <c r="Q2404" s="80"/>
      <c r="R2404" s="85"/>
      <c r="S2404" s="14"/>
      <c r="T2404" s="86"/>
      <c r="U2404" s="81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00"/>
      <c r="B2405" s="77"/>
      <c r="C2405" s="78"/>
      <c r="D2405" s="81"/>
      <c r="E2405" s="99"/>
      <c r="F2405" s="80"/>
      <c r="G2405" s="80"/>
      <c r="H2405" s="80"/>
      <c r="I2405" s="80"/>
      <c r="J2405" s="79"/>
      <c r="K2405" s="81"/>
      <c r="L2405" s="82"/>
      <c r="M2405" s="83"/>
      <c r="N2405" s="84"/>
      <c r="O2405" s="84"/>
      <c r="P2405" s="83"/>
      <c r="Q2405" s="80"/>
      <c r="R2405" s="85"/>
      <c r="S2405" s="14"/>
      <c r="T2405" s="86"/>
      <c r="U2405" s="81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00"/>
      <c r="B2406" s="77"/>
      <c r="C2406" s="78"/>
      <c r="D2406" s="81"/>
      <c r="E2406" s="99"/>
      <c r="F2406" s="80"/>
      <c r="G2406" s="80"/>
      <c r="H2406" s="80"/>
      <c r="I2406" s="80"/>
      <c r="J2406" s="79"/>
      <c r="K2406" s="81"/>
      <c r="L2406" s="82"/>
      <c r="M2406" s="83"/>
      <c r="N2406" s="84"/>
      <c r="O2406" s="84"/>
      <c r="P2406" s="83"/>
      <c r="Q2406" s="80"/>
      <c r="R2406" s="85"/>
      <c r="S2406" s="14"/>
      <c r="T2406" s="86"/>
      <c r="U2406" s="81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00"/>
      <c r="B2407" s="77"/>
      <c r="C2407" s="78"/>
      <c r="D2407" s="81"/>
      <c r="E2407" s="99"/>
      <c r="F2407" s="80"/>
      <c r="G2407" s="80"/>
      <c r="H2407" s="80"/>
      <c r="I2407" s="80"/>
      <c r="J2407" s="79"/>
      <c r="K2407" s="81"/>
      <c r="L2407" s="82"/>
      <c r="M2407" s="83"/>
      <c r="N2407" s="84"/>
      <c r="O2407" s="84"/>
      <c r="P2407" s="83"/>
      <c r="Q2407" s="80"/>
      <c r="R2407" s="85"/>
      <c r="S2407" s="14"/>
      <c r="T2407" s="86"/>
      <c r="U2407" s="81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00"/>
      <c r="B2408" s="77"/>
      <c r="C2408" s="78"/>
      <c r="D2408" s="81"/>
      <c r="E2408" s="99"/>
      <c r="F2408" s="80"/>
      <c r="G2408" s="80"/>
      <c r="H2408" s="80"/>
      <c r="I2408" s="80"/>
      <c r="J2408" s="79"/>
      <c r="K2408" s="81"/>
      <c r="L2408" s="82"/>
      <c r="M2408" s="83"/>
      <c r="N2408" s="84"/>
      <c r="O2408" s="84"/>
      <c r="P2408" s="83"/>
      <c r="Q2408" s="80"/>
      <c r="R2408" s="85"/>
      <c r="S2408" s="14"/>
      <c r="T2408" s="86"/>
      <c r="U2408" s="81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00"/>
      <c r="B2409" s="77"/>
      <c r="C2409" s="78"/>
      <c r="D2409" s="81"/>
      <c r="E2409" s="99"/>
      <c r="F2409" s="80"/>
      <c r="G2409" s="80"/>
      <c r="H2409" s="80"/>
      <c r="I2409" s="80"/>
      <c r="J2409" s="79"/>
      <c r="K2409" s="81"/>
      <c r="L2409" s="82"/>
      <c r="M2409" s="83"/>
      <c r="N2409" s="84"/>
      <c r="O2409" s="84"/>
      <c r="P2409" s="83"/>
      <c r="Q2409" s="80"/>
      <c r="R2409" s="85"/>
      <c r="S2409" s="14"/>
      <c r="T2409" s="86"/>
      <c r="U2409" s="81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00"/>
      <c r="B2410" s="77"/>
      <c r="C2410" s="78"/>
      <c r="D2410" s="81"/>
      <c r="E2410" s="99"/>
      <c r="F2410" s="80"/>
      <c r="G2410" s="80"/>
      <c r="H2410" s="80"/>
      <c r="I2410" s="80"/>
      <c r="J2410" s="79"/>
      <c r="K2410" s="81"/>
      <c r="L2410" s="82"/>
      <c r="M2410" s="83"/>
      <c r="N2410" s="84"/>
      <c r="O2410" s="84"/>
      <c r="P2410" s="83"/>
      <c r="Q2410" s="80"/>
      <c r="R2410" s="85"/>
      <c r="S2410" s="14"/>
      <c r="T2410" s="86"/>
      <c r="U2410" s="81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00"/>
      <c r="B2411" s="77"/>
      <c r="C2411" s="78"/>
      <c r="D2411" s="81"/>
      <c r="E2411" s="99"/>
      <c r="F2411" s="80"/>
      <c r="G2411" s="80"/>
      <c r="H2411" s="80"/>
      <c r="I2411" s="80"/>
      <c r="J2411" s="79"/>
      <c r="K2411" s="81"/>
      <c r="L2411" s="82"/>
      <c r="M2411" s="83"/>
      <c r="N2411" s="84"/>
      <c r="O2411" s="84"/>
      <c r="P2411" s="83"/>
      <c r="Q2411" s="80"/>
      <c r="R2411" s="85"/>
      <c r="S2411" s="14"/>
      <c r="T2411" s="86"/>
      <c r="U2411" s="81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00"/>
      <c r="B2412" s="77"/>
      <c r="C2412" s="78"/>
      <c r="D2412" s="81"/>
      <c r="E2412" s="99"/>
      <c r="F2412" s="80"/>
      <c r="G2412" s="80"/>
      <c r="H2412" s="80"/>
      <c r="I2412" s="80"/>
      <c r="J2412" s="79"/>
      <c r="K2412" s="81"/>
      <c r="L2412" s="82"/>
      <c r="M2412" s="83"/>
      <c r="N2412" s="84"/>
      <c r="O2412" s="84"/>
      <c r="P2412" s="83"/>
      <c r="Q2412" s="80"/>
      <c r="R2412" s="85"/>
      <c r="S2412" s="14"/>
      <c r="T2412" s="86"/>
      <c r="U2412" s="81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00"/>
      <c r="B2413" s="77"/>
      <c r="C2413" s="78"/>
      <c r="D2413" s="81"/>
      <c r="E2413" s="99"/>
      <c r="F2413" s="80"/>
      <c r="G2413" s="80"/>
      <c r="H2413" s="80"/>
      <c r="I2413" s="80"/>
      <c r="J2413" s="79"/>
      <c r="K2413" s="81"/>
      <c r="L2413" s="82"/>
      <c r="M2413" s="83"/>
      <c r="N2413" s="84"/>
      <c r="O2413" s="84"/>
      <c r="P2413" s="83"/>
      <c r="Q2413" s="80"/>
      <c r="R2413" s="85"/>
      <c r="S2413" s="14"/>
      <c r="T2413" s="86"/>
      <c r="U2413" s="81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00"/>
      <c r="B2414" s="77"/>
      <c r="C2414" s="78"/>
      <c r="D2414" s="81"/>
      <c r="E2414" s="99"/>
      <c r="F2414" s="80"/>
      <c r="G2414" s="80"/>
      <c r="H2414" s="80"/>
      <c r="I2414" s="80"/>
      <c r="J2414" s="79"/>
      <c r="K2414" s="81"/>
      <c r="L2414" s="82"/>
      <c r="M2414" s="83"/>
      <c r="N2414" s="84"/>
      <c r="O2414" s="84"/>
      <c r="P2414" s="83"/>
      <c r="Q2414" s="80"/>
      <c r="R2414" s="85"/>
      <c r="S2414" s="14"/>
      <c r="T2414" s="86"/>
      <c r="U2414" s="81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00"/>
      <c r="B2415" s="77"/>
      <c r="C2415" s="78"/>
      <c r="D2415" s="81"/>
      <c r="E2415" s="99"/>
      <c r="F2415" s="80"/>
      <c r="G2415" s="80"/>
      <c r="H2415" s="80"/>
      <c r="I2415" s="80"/>
      <c r="J2415" s="79"/>
      <c r="K2415" s="81"/>
      <c r="L2415" s="82"/>
      <c r="M2415" s="83"/>
      <c r="N2415" s="84"/>
      <c r="O2415" s="84"/>
      <c r="P2415" s="83"/>
      <c r="Q2415" s="80"/>
      <c r="R2415" s="85"/>
      <c r="S2415" s="14"/>
      <c r="T2415" s="86"/>
      <c r="U2415" s="81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00"/>
      <c r="B2416" s="77"/>
      <c r="C2416" s="78"/>
      <c r="D2416" s="81"/>
      <c r="E2416" s="99"/>
      <c r="F2416" s="80"/>
      <c r="G2416" s="80"/>
      <c r="H2416" s="80"/>
      <c r="I2416" s="80"/>
      <c r="J2416" s="79"/>
      <c r="K2416" s="81"/>
      <c r="L2416" s="82"/>
      <c r="M2416" s="83"/>
      <c r="N2416" s="84"/>
      <c r="O2416" s="84"/>
      <c r="P2416" s="83"/>
      <c r="Q2416" s="80"/>
      <c r="R2416" s="85"/>
      <c r="S2416" s="14"/>
      <c r="T2416" s="86"/>
      <c r="U2416" s="81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00"/>
      <c r="B2417" s="77"/>
      <c r="C2417" s="78"/>
      <c r="D2417" s="81"/>
      <c r="E2417" s="99"/>
      <c r="F2417" s="80"/>
      <c r="G2417" s="80"/>
      <c r="H2417" s="80"/>
      <c r="I2417" s="80"/>
      <c r="J2417" s="79"/>
      <c r="K2417" s="81"/>
      <c r="L2417" s="82"/>
      <c r="M2417" s="83"/>
      <c r="N2417" s="84"/>
      <c r="O2417" s="84"/>
      <c r="P2417" s="83"/>
      <c r="Q2417" s="80"/>
      <c r="R2417" s="85"/>
      <c r="S2417" s="14"/>
      <c r="T2417" s="86"/>
      <c r="U2417" s="81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00"/>
      <c r="B2418" s="77"/>
      <c r="C2418" s="78"/>
      <c r="D2418" s="81"/>
      <c r="E2418" s="99"/>
      <c r="F2418" s="80"/>
      <c r="G2418" s="80"/>
      <c r="H2418" s="80"/>
      <c r="I2418" s="80"/>
      <c r="J2418" s="79"/>
      <c r="K2418" s="81"/>
      <c r="L2418" s="82"/>
      <c r="M2418" s="83"/>
      <c r="N2418" s="84"/>
      <c r="O2418" s="84"/>
      <c r="P2418" s="83"/>
      <c r="Q2418" s="80"/>
      <c r="R2418" s="85"/>
      <c r="S2418" s="14"/>
      <c r="T2418" s="86"/>
      <c r="U2418" s="81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00"/>
      <c r="B2419" s="77"/>
      <c r="C2419" s="78"/>
      <c r="D2419" s="81"/>
      <c r="E2419" s="99"/>
      <c r="F2419" s="80"/>
      <c r="G2419" s="80"/>
      <c r="H2419" s="80"/>
      <c r="I2419" s="80"/>
      <c r="J2419" s="79"/>
      <c r="K2419" s="81"/>
      <c r="L2419" s="82"/>
      <c r="M2419" s="83"/>
      <c r="N2419" s="84"/>
      <c r="O2419" s="84"/>
      <c r="P2419" s="83"/>
      <c r="Q2419" s="80"/>
      <c r="R2419" s="85"/>
      <c r="S2419" s="14"/>
      <c r="T2419" s="86"/>
      <c r="U2419" s="81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00"/>
      <c r="B2420" s="77"/>
      <c r="C2420" s="78"/>
      <c r="D2420" s="81"/>
      <c r="E2420" s="99"/>
      <c r="F2420" s="80"/>
      <c r="G2420" s="80"/>
      <c r="H2420" s="80"/>
      <c r="I2420" s="80"/>
      <c r="J2420" s="79"/>
      <c r="K2420" s="81"/>
      <c r="L2420" s="82"/>
      <c r="M2420" s="83"/>
      <c r="N2420" s="84"/>
      <c r="O2420" s="84"/>
      <c r="P2420" s="83"/>
      <c r="Q2420" s="80"/>
      <c r="R2420" s="85"/>
      <c r="S2420" s="14"/>
      <c r="T2420" s="86"/>
      <c r="U2420" s="81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00"/>
      <c r="B2421" s="77"/>
      <c r="C2421" s="78"/>
      <c r="D2421" s="81"/>
      <c r="E2421" s="99"/>
      <c r="F2421" s="80"/>
      <c r="G2421" s="80"/>
      <c r="H2421" s="80"/>
      <c r="I2421" s="80"/>
      <c r="J2421" s="79"/>
      <c r="K2421" s="81"/>
      <c r="L2421" s="82"/>
      <c r="M2421" s="83"/>
      <c r="N2421" s="84"/>
      <c r="O2421" s="84"/>
      <c r="P2421" s="83"/>
      <c r="Q2421" s="80"/>
      <c r="R2421" s="85"/>
      <c r="S2421" s="14"/>
      <c r="T2421" s="86"/>
      <c r="U2421" s="81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00"/>
      <c r="B2422" s="77"/>
      <c r="C2422" s="78"/>
      <c r="D2422" s="81"/>
      <c r="E2422" s="99"/>
      <c r="F2422" s="80"/>
      <c r="G2422" s="80"/>
      <c r="H2422" s="80"/>
      <c r="I2422" s="80"/>
      <c r="J2422" s="79"/>
      <c r="K2422" s="81"/>
      <c r="L2422" s="82"/>
      <c r="M2422" s="83"/>
      <c r="N2422" s="84"/>
      <c r="O2422" s="84"/>
      <c r="P2422" s="83"/>
      <c r="Q2422" s="80"/>
      <c r="R2422" s="85"/>
      <c r="S2422" s="14"/>
      <c r="T2422" s="86"/>
      <c r="U2422" s="81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00"/>
      <c r="B2423" s="77"/>
      <c r="C2423" s="78"/>
      <c r="D2423" s="81"/>
      <c r="E2423" s="99"/>
      <c r="F2423" s="80"/>
      <c r="G2423" s="80"/>
      <c r="H2423" s="80"/>
      <c r="I2423" s="80"/>
      <c r="J2423" s="79"/>
      <c r="K2423" s="81"/>
      <c r="L2423" s="82"/>
      <c r="M2423" s="83"/>
      <c r="N2423" s="84"/>
      <c r="O2423" s="84"/>
      <c r="P2423" s="83"/>
      <c r="Q2423" s="80"/>
      <c r="R2423" s="85"/>
      <c r="S2423" s="14"/>
      <c r="T2423" s="86"/>
      <c r="U2423" s="81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00"/>
      <c r="B2424" s="77"/>
      <c r="C2424" s="78"/>
      <c r="D2424" s="81"/>
      <c r="E2424" s="99"/>
      <c r="F2424" s="80"/>
      <c r="G2424" s="80"/>
      <c r="H2424" s="80"/>
      <c r="I2424" s="80"/>
      <c r="J2424" s="79"/>
      <c r="K2424" s="81"/>
      <c r="L2424" s="82"/>
      <c r="M2424" s="83"/>
      <c r="N2424" s="84"/>
      <c r="O2424" s="84"/>
      <c r="P2424" s="83"/>
      <c r="Q2424" s="80"/>
      <c r="R2424" s="85"/>
      <c r="S2424" s="14"/>
      <c r="T2424" s="86"/>
      <c r="U2424" s="81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00"/>
      <c r="B2425" s="77"/>
      <c r="C2425" s="78"/>
      <c r="D2425" s="81"/>
      <c r="E2425" s="99"/>
      <c r="F2425" s="80"/>
      <c r="G2425" s="80"/>
      <c r="H2425" s="80"/>
      <c r="I2425" s="80"/>
      <c r="J2425" s="79"/>
      <c r="K2425" s="81"/>
      <c r="L2425" s="82"/>
      <c r="M2425" s="83"/>
      <c r="N2425" s="84"/>
      <c r="O2425" s="84"/>
      <c r="P2425" s="83"/>
      <c r="Q2425" s="80"/>
      <c r="R2425" s="85"/>
      <c r="S2425" s="14"/>
      <c r="T2425" s="86"/>
      <c r="U2425" s="81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00"/>
      <c r="B2426" s="77"/>
      <c r="C2426" s="78"/>
      <c r="D2426" s="81"/>
      <c r="E2426" s="99"/>
      <c r="F2426" s="80"/>
      <c r="G2426" s="80"/>
      <c r="H2426" s="80"/>
      <c r="I2426" s="80"/>
      <c r="J2426" s="79"/>
      <c r="K2426" s="81"/>
      <c r="L2426" s="82"/>
      <c r="M2426" s="83"/>
      <c r="N2426" s="84"/>
      <c r="O2426" s="84"/>
      <c r="P2426" s="83"/>
      <c r="Q2426" s="80"/>
      <c r="R2426" s="85"/>
      <c r="S2426" s="14"/>
      <c r="T2426" s="86"/>
      <c r="U2426" s="81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00"/>
      <c r="B2427" s="77"/>
      <c r="C2427" s="78"/>
      <c r="D2427" s="81"/>
      <c r="E2427" s="99"/>
      <c r="F2427" s="80"/>
      <c r="G2427" s="80"/>
      <c r="H2427" s="80"/>
      <c r="I2427" s="80"/>
      <c r="J2427" s="79"/>
      <c r="K2427" s="81"/>
      <c r="L2427" s="82"/>
      <c r="M2427" s="83"/>
      <c r="N2427" s="84"/>
      <c r="O2427" s="84"/>
      <c r="P2427" s="83"/>
      <c r="Q2427" s="80"/>
      <c r="R2427" s="85"/>
      <c r="S2427" s="14"/>
      <c r="T2427" s="86"/>
      <c r="U2427" s="81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00"/>
      <c r="B2428" s="77"/>
      <c r="C2428" s="78"/>
      <c r="D2428" s="81"/>
      <c r="E2428" s="99"/>
      <c r="F2428" s="80"/>
      <c r="G2428" s="80"/>
      <c r="H2428" s="80"/>
      <c r="I2428" s="80"/>
      <c r="J2428" s="79"/>
      <c r="K2428" s="81"/>
      <c r="L2428" s="82"/>
      <c r="M2428" s="83"/>
      <c r="N2428" s="84"/>
      <c r="O2428" s="84"/>
      <c r="P2428" s="83"/>
      <c r="Q2428" s="80"/>
      <c r="R2428" s="85"/>
      <c r="S2428" s="14"/>
      <c r="T2428" s="86"/>
      <c r="U2428" s="81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00"/>
      <c r="B2429" s="77"/>
      <c r="C2429" s="78"/>
      <c r="D2429" s="81"/>
      <c r="E2429" s="99"/>
      <c r="F2429" s="80"/>
      <c r="G2429" s="80"/>
      <c r="H2429" s="80"/>
      <c r="I2429" s="80"/>
      <c r="J2429" s="79"/>
      <c r="K2429" s="81"/>
      <c r="L2429" s="82"/>
      <c r="M2429" s="83"/>
      <c r="N2429" s="84"/>
      <c r="O2429" s="84"/>
      <c r="P2429" s="83"/>
      <c r="Q2429" s="80"/>
      <c r="R2429" s="85"/>
      <c r="S2429" s="14"/>
      <c r="T2429" s="86"/>
      <c r="U2429" s="81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00"/>
      <c r="B2430" s="77"/>
      <c r="C2430" s="78"/>
      <c r="D2430" s="81"/>
      <c r="E2430" s="99"/>
      <c r="F2430" s="80"/>
      <c r="G2430" s="80"/>
      <c r="H2430" s="80"/>
      <c r="I2430" s="80"/>
      <c r="J2430" s="79"/>
      <c r="K2430" s="81"/>
      <c r="L2430" s="82"/>
      <c r="M2430" s="83"/>
      <c r="N2430" s="84"/>
      <c r="O2430" s="84"/>
      <c r="P2430" s="83"/>
      <c r="Q2430" s="80"/>
      <c r="R2430" s="85"/>
      <c r="S2430" s="14"/>
      <c r="T2430" s="86"/>
      <c r="U2430" s="81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00"/>
      <c r="B2431" s="77"/>
      <c r="C2431" s="78"/>
      <c r="D2431" s="81"/>
      <c r="E2431" s="99"/>
      <c r="F2431" s="80"/>
      <c r="G2431" s="80"/>
      <c r="H2431" s="80"/>
      <c r="I2431" s="80"/>
      <c r="J2431" s="79"/>
      <c r="K2431" s="81"/>
      <c r="L2431" s="82"/>
      <c r="M2431" s="83"/>
      <c r="N2431" s="84"/>
      <c r="O2431" s="84"/>
      <c r="P2431" s="83"/>
      <c r="Q2431" s="80"/>
      <c r="R2431" s="85"/>
      <c r="S2431" s="14"/>
      <c r="T2431" s="86"/>
      <c r="U2431" s="81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00"/>
      <c r="B2432" s="77"/>
      <c r="C2432" s="78"/>
      <c r="D2432" s="81"/>
      <c r="E2432" s="99"/>
      <c r="F2432" s="80"/>
      <c r="G2432" s="80"/>
      <c r="H2432" s="80"/>
      <c r="I2432" s="80"/>
      <c r="J2432" s="79"/>
      <c r="K2432" s="81"/>
      <c r="L2432" s="82"/>
      <c r="M2432" s="83"/>
      <c r="N2432" s="84"/>
      <c r="O2432" s="84"/>
      <c r="P2432" s="83"/>
      <c r="Q2432" s="80"/>
      <c r="R2432" s="85"/>
      <c r="S2432" s="14"/>
      <c r="T2432" s="86"/>
      <c r="U2432" s="81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00"/>
      <c r="B2433" s="77"/>
      <c r="C2433" s="78"/>
      <c r="D2433" s="81"/>
      <c r="E2433" s="99"/>
      <c r="F2433" s="80"/>
      <c r="G2433" s="80"/>
      <c r="H2433" s="80"/>
      <c r="I2433" s="80"/>
      <c r="J2433" s="79"/>
      <c r="K2433" s="81"/>
      <c r="L2433" s="82"/>
      <c r="M2433" s="83"/>
      <c r="N2433" s="84"/>
      <c r="O2433" s="84"/>
      <c r="P2433" s="83"/>
      <c r="Q2433" s="80"/>
      <c r="R2433" s="85"/>
      <c r="S2433" s="14"/>
      <c r="T2433" s="86"/>
      <c r="U2433" s="81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00"/>
      <c r="B2434" s="77"/>
      <c r="C2434" s="78"/>
      <c r="D2434" s="81"/>
      <c r="E2434" s="99"/>
      <c r="F2434" s="80"/>
      <c r="G2434" s="80"/>
      <c r="H2434" s="80"/>
      <c r="I2434" s="80"/>
      <c r="J2434" s="79"/>
      <c r="K2434" s="81"/>
      <c r="L2434" s="82"/>
      <c r="M2434" s="83"/>
      <c r="N2434" s="84"/>
      <c r="O2434" s="84"/>
      <c r="P2434" s="83"/>
      <c r="Q2434" s="80"/>
      <c r="R2434" s="85"/>
      <c r="S2434" s="14"/>
      <c r="T2434" s="86"/>
      <c r="U2434" s="81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00"/>
      <c r="B2435" s="77"/>
      <c r="C2435" s="78"/>
      <c r="D2435" s="81"/>
      <c r="E2435" s="99"/>
      <c r="F2435" s="80"/>
      <c r="G2435" s="80"/>
      <c r="H2435" s="80"/>
      <c r="I2435" s="80"/>
      <c r="J2435" s="79"/>
      <c r="K2435" s="81"/>
      <c r="L2435" s="82"/>
      <c r="M2435" s="83"/>
      <c r="N2435" s="84"/>
      <c r="O2435" s="84"/>
      <c r="P2435" s="83"/>
      <c r="Q2435" s="80"/>
      <c r="R2435" s="85"/>
      <c r="S2435" s="14"/>
      <c r="T2435" s="86"/>
      <c r="U2435" s="81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00"/>
      <c r="B2436" s="77"/>
      <c r="C2436" s="78"/>
      <c r="D2436" s="81"/>
      <c r="E2436" s="99"/>
      <c r="F2436" s="80"/>
      <c r="G2436" s="80"/>
      <c r="H2436" s="80"/>
      <c r="I2436" s="80"/>
      <c r="J2436" s="79"/>
      <c r="K2436" s="81"/>
      <c r="L2436" s="82"/>
      <c r="M2436" s="83"/>
      <c r="N2436" s="84"/>
      <c r="O2436" s="84"/>
      <c r="P2436" s="83"/>
      <c r="Q2436" s="80"/>
      <c r="R2436" s="85"/>
      <c r="S2436" s="14"/>
      <c r="T2436" s="86"/>
      <c r="U2436" s="81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00"/>
      <c r="B2437" s="77"/>
      <c r="C2437" s="78"/>
      <c r="D2437" s="81"/>
      <c r="E2437" s="99"/>
      <c r="F2437" s="80"/>
      <c r="G2437" s="80"/>
      <c r="H2437" s="80"/>
      <c r="I2437" s="80"/>
      <c r="J2437" s="79"/>
      <c r="K2437" s="81"/>
      <c r="L2437" s="82"/>
      <c r="M2437" s="83"/>
      <c r="N2437" s="84"/>
      <c r="O2437" s="84"/>
      <c r="P2437" s="83"/>
      <c r="Q2437" s="80"/>
      <c r="R2437" s="85"/>
      <c r="S2437" s="14"/>
      <c r="T2437" s="86"/>
      <c r="U2437" s="81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00"/>
      <c r="B2438" s="77"/>
      <c r="C2438" s="78"/>
      <c r="D2438" s="81"/>
      <c r="E2438" s="99"/>
      <c r="F2438" s="80"/>
      <c r="G2438" s="80"/>
      <c r="H2438" s="80"/>
      <c r="I2438" s="80"/>
      <c r="J2438" s="79"/>
      <c r="K2438" s="81"/>
      <c r="L2438" s="82"/>
      <c r="M2438" s="83"/>
      <c r="N2438" s="84"/>
      <c r="O2438" s="84"/>
      <c r="P2438" s="83"/>
      <c r="Q2438" s="80"/>
      <c r="R2438" s="85"/>
      <c r="S2438" s="14"/>
      <c r="T2438" s="86"/>
      <c r="U2438" s="81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00"/>
      <c r="B2439" s="77"/>
      <c r="C2439" s="78"/>
      <c r="D2439" s="81"/>
      <c r="E2439" s="99"/>
      <c r="F2439" s="80"/>
      <c r="G2439" s="80"/>
      <c r="H2439" s="80"/>
      <c r="I2439" s="80"/>
      <c r="J2439" s="79"/>
      <c r="K2439" s="81"/>
      <c r="L2439" s="82"/>
      <c r="M2439" s="83"/>
      <c r="N2439" s="84"/>
      <c r="O2439" s="84"/>
      <c r="P2439" s="83"/>
      <c r="Q2439" s="80"/>
      <c r="R2439" s="85"/>
      <c r="S2439" s="14"/>
      <c r="T2439" s="86"/>
      <c r="U2439" s="81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00"/>
      <c r="B2440" s="77"/>
      <c r="C2440" s="78"/>
      <c r="D2440" s="81"/>
      <c r="E2440" s="99"/>
      <c r="F2440" s="80"/>
      <c r="G2440" s="80"/>
      <c r="H2440" s="80"/>
      <c r="I2440" s="80"/>
      <c r="J2440" s="79"/>
      <c r="K2440" s="81"/>
      <c r="L2440" s="82"/>
      <c r="M2440" s="83"/>
      <c r="N2440" s="84"/>
      <c r="O2440" s="84"/>
      <c r="P2440" s="83"/>
      <c r="Q2440" s="80"/>
      <c r="R2440" s="85"/>
      <c r="S2440" s="14"/>
      <c r="T2440" s="86"/>
      <c r="U2440" s="81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00"/>
      <c r="B2441" s="77"/>
      <c r="C2441" s="78"/>
      <c r="D2441" s="81"/>
      <c r="E2441" s="99"/>
      <c r="F2441" s="80"/>
      <c r="G2441" s="80"/>
      <c r="H2441" s="80"/>
      <c r="I2441" s="80"/>
      <c r="J2441" s="79"/>
      <c r="K2441" s="81"/>
      <c r="L2441" s="82"/>
      <c r="M2441" s="83"/>
      <c r="N2441" s="84"/>
      <c r="O2441" s="84"/>
      <c r="P2441" s="83"/>
      <c r="Q2441" s="80"/>
      <c r="R2441" s="85"/>
      <c r="S2441" s="14"/>
      <c r="T2441" s="86"/>
      <c r="U2441" s="81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00"/>
      <c r="B2442" s="77"/>
      <c r="C2442" s="78"/>
      <c r="D2442" s="81"/>
      <c r="E2442" s="99"/>
      <c r="F2442" s="80"/>
      <c r="G2442" s="80"/>
      <c r="H2442" s="80"/>
      <c r="I2442" s="80"/>
      <c r="J2442" s="79"/>
      <c r="K2442" s="81"/>
      <c r="L2442" s="82"/>
      <c r="M2442" s="83"/>
      <c r="N2442" s="84"/>
      <c r="O2442" s="84"/>
      <c r="P2442" s="83"/>
      <c r="Q2442" s="80"/>
      <c r="R2442" s="85"/>
      <c r="S2442" s="14"/>
      <c r="T2442" s="86"/>
      <c r="U2442" s="81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00"/>
      <c r="B2443" s="77"/>
      <c r="C2443" s="78"/>
      <c r="D2443" s="81"/>
      <c r="E2443" s="99"/>
      <c r="F2443" s="80"/>
      <c r="G2443" s="80"/>
      <c r="H2443" s="80"/>
      <c r="I2443" s="80"/>
      <c r="J2443" s="79"/>
      <c r="K2443" s="81"/>
      <c r="L2443" s="82"/>
      <c r="M2443" s="83"/>
      <c r="N2443" s="84"/>
      <c r="O2443" s="84"/>
      <c r="P2443" s="83"/>
      <c r="Q2443" s="80"/>
      <c r="R2443" s="85"/>
      <c r="S2443" s="14"/>
      <c r="T2443" s="86"/>
      <c r="U2443" s="81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00"/>
      <c r="B2444" s="77"/>
      <c r="C2444" s="78"/>
      <c r="D2444" s="81"/>
      <c r="E2444" s="99"/>
      <c r="F2444" s="80"/>
      <c r="G2444" s="80"/>
      <c r="H2444" s="80"/>
      <c r="I2444" s="80"/>
      <c r="J2444" s="79"/>
      <c r="K2444" s="81"/>
      <c r="L2444" s="82"/>
      <c r="M2444" s="83"/>
      <c r="N2444" s="84"/>
      <c r="O2444" s="84"/>
      <c r="P2444" s="83"/>
      <c r="Q2444" s="80"/>
      <c r="R2444" s="85"/>
      <c r="S2444" s="14"/>
      <c r="T2444" s="86"/>
      <c r="U2444" s="81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00"/>
      <c r="B2445" s="77"/>
      <c r="C2445" s="78"/>
      <c r="D2445" s="81"/>
      <c r="E2445" s="99"/>
      <c r="F2445" s="80"/>
      <c r="G2445" s="80"/>
      <c r="H2445" s="80"/>
      <c r="I2445" s="80"/>
      <c r="J2445" s="79"/>
      <c r="K2445" s="81"/>
      <c r="L2445" s="82"/>
      <c r="M2445" s="83"/>
      <c r="N2445" s="84"/>
      <c r="O2445" s="84"/>
      <c r="P2445" s="83"/>
      <c r="Q2445" s="80"/>
      <c r="R2445" s="85"/>
      <c r="S2445" s="14"/>
      <c r="T2445" s="86"/>
      <c r="U2445" s="81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00"/>
      <c r="B2446" s="77"/>
      <c r="C2446" s="78"/>
      <c r="D2446" s="81"/>
      <c r="E2446" s="99"/>
      <c r="F2446" s="80"/>
      <c r="G2446" s="80"/>
      <c r="H2446" s="80"/>
      <c r="I2446" s="80"/>
      <c r="J2446" s="79"/>
      <c r="K2446" s="81"/>
      <c r="L2446" s="82"/>
      <c r="M2446" s="83"/>
      <c r="N2446" s="84"/>
      <c r="O2446" s="84"/>
      <c r="P2446" s="83"/>
      <c r="Q2446" s="80"/>
      <c r="R2446" s="85"/>
      <c r="S2446" s="14"/>
      <c r="T2446" s="86"/>
      <c r="U2446" s="81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00"/>
      <c r="B2447" s="77"/>
      <c r="C2447" s="78"/>
      <c r="D2447" s="81"/>
      <c r="E2447" s="99"/>
      <c r="F2447" s="80"/>
      <c r="G2447" s="80"/>
      <c r="H2447" s="80"/>
      <c r="I2447" s="80"/>
      <c r="J2447" s="79"/>
      <c r="K2447" s="81"/>
      <c r="L2447" s="82"/>
      <c r="M2447" s="83"/>
      <c r="N2447" s="84"/>
      <c r="O2447" s="84"/>
      <c r="P2447" s="83"/>
      <c r="Q2447" s="80"/>
      <c r="R2447" s="85"/>
      <c r="S2447" s="14"/>
      <c r="T2447" s="86"/>
      <c r="U2447" s="81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00"/>
      <c r="B2448" s="77"/>
      <c r="C2448" s="78"/>
      <c r="D2448" s="81"/>
      <c r="E2448" s="99"/>
      <c r="F2448" s="80"/>
      <c r="G2448" s="80"/>
      <c r="H2448" s="80"/>
      <c r="I2448" s="80"/>
      <c r="J2448" s="79"/>
      <c r="K2448" s="81"/>
      <c r="L2448" s="82"/>
      <c r="M2448" s="83"/>
      <c r="N2448" s="84"/>
      <c r="O2448" s="84"/>
      <c r="P2448" s="83"/>
      <c r="Q2448" s="80"/>
      <c r="R2448" s="85"/>
      <c r="S2448" s="14"/>
      <c r="T2448" s="86"/>
      <c r="U2448" s="81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00"/>
      <c r="B2449" s="77"/>
      <c r="C2449" s="78"/>
      <c r="D2449" s="81"/>
      <c r="E2449" s="99"/>
      <c r="F2449" s="80"/>
      <c r="G2449" s="80"/>
      <c r="H2449" s="80"/>
      <c r="I2449" s="80"/>
      <c r="J2449" s="79"/>
      <c r="K2449" s="81"/>
      <c r="L2449" s="82"/>
      <c r="M2449" s="83"/>
      <c r="N2449" s="84"/>
      <c r="O2449" s="84"/>
      <c r="P2449" s="83"/>
      <c r="Q2449" s="80"/>
      <c r="R2449" s="85"/>
      <c r="S2449" s="14"/>
      <c r="T2449" s="86"/>
      <c r="U2449" s="81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00"/>
      <c r="B2450" s="77"/>
      <c r="C2450" s="78"/>
      <c r="D2450" s="81"/>
      <c r="E2450" s="99"/>
      <c r="F2450" s="80"/>
      <c r="G2450" s="80"/>
      <c r="H2450" s="80"/>
      <c r="I2450" s="80"/>
      <c r="J2450" s="79"/>
      <c r="K2450" s="81"/>
      <c r="L2450" s="82"/>
      <c r="M2450" s="83"/>
      <c r="N2450" s="84"/>
      <c r="O2450" s="84"/>
      <c r="P2450" s="83"/>
      <c r="Q2450" s="80"/>
      <c r="R2450" s="85"/>
      <c r="S2450" s="14"/>
      <c r="T2450" s="86"/>
      <c r="U2450" s="81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00"/>
      <c r="B2451" s="77"/>
      <c r="C2451" s="78"/>
      <c r="D2451" s="81"/>
      <c r="E2451" s="99"/>
      <c r="F2451" s="80"/>
      <c r="G2451" s="80"/>
      <c r="H2451" s="80"/>
      <c r="I2451" s="80"/>
      <c r="J2451" s="79"/>
      <c r="K2451" s="81"/>
      <c r="L2451" s="82"/>
      <c r="M2451" s="83"/>
      <c r="N2451" s="84"/>
      <c r="O2451" s="84"/>
      <c r="P2451" s="83"/>
      <c r="Q2451" s="80"/>
      <c r="R2451" s="85"/>
      <c r="S2451" s="14"/>
      <c r="T2451" s="86"/>
      <c r="U2451" s="81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00"/>
      <c r="B2452" s="77"/>
      <c r="C2452" s="78"/>
      <c r="D2452" s="81"/>
      <c r="E2452" s="99"/>
      <c r="F2452" s="80"/>
      <c r="G2452" s="80"/>
      <c r="H2452" s="80"/>
      <c r="I2452" s="80"/>
      <c r="J2452" s="79"/>
      <c r="K2452" s="81"/>
      <c r="L2452" s="82"/>
      <c r="M2452" s="83"/>
      <c r="N2452" s="84"/>
      <c r="O2452" s="84"/>
      <c r="P2452" s="83"/>
      <c r="Q2452" s="80"/>
      <c r="R2452" s="85"/>
      <c r="S2452" s="14"/>
      <c r="T2452" s="86"/>
      <c r="U2452" s="81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00"/>
      <c r="B2453" s="77"/>
      <c r="C2453" s="78"/>
      <c r="D2453" s="81"/>
      <c r="E2453" s="99"/>
      <c r="F2453" s="80"/>
      <c r="G2453" s="80"/>
      <c r="H2453" s="80"/>
      <c r="I2453" s="80"/>
      <c r="J2453" s="79"/>
      <c r="K2453" s="81"/>
      <c r="L2453" s="82"/>
      <c r="M2453" s="83"/>
      <c r="N2453" s="84"/>
      <c r="O2453" s="84"/>
      <c r="P2453" s="83"/>
      <c r="Q2453" s="80"/>
      <c r="R2453" s="85"/>
      <c r="S2453" s="14"/>
      <c r="T2453" s="86"/>
      <c r="U2453" s="81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00"/>
      <c r="B2454" s="77"/>
      <c r="C2454" s="78"/>
      <c r="D2454" s="81"/>
      <c r="E2454" s="99"/>
      <c r="F2454" s="80"/>
      <c r="G2454" s="80"/>
      <c r="H2454" s="80"/>
      <c r="I2454" s="80"/>
      <c r="J2454" s="79"/>
      <c r="K2454" s="81"/>
      <c r="L2454" s="82"/>
      <c r="M2454" s="83"/>
      <c r="N2454" s="84"/>
      <c r="O2454" s="84"/>
      <c r="P2454" s="83"/>
      <c r="Q2454" s="80"/>
      <c r="R2454" s="85"/>
      <c r="S2454" s="14"/>
      <c r="T2454" s="86"/>
      <c r="U2454" s="81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00"/>
      <c r="B2455" s="77"/>
      <c r="C2455" s="78"/>
      <c r="D2455" s="81"/>
      <c r="E2455" s="99"/>
      <c r="F2455" s="80"/>
      <c r="G2455" s="80"/>
      <c r="H2455" s="80"/>
      <c r="I2455" s="80"/>
      <c r="J2455" s="79"/>
      <c r="K2455" s="81"/>
      <c r="L2455" s="82"/>
      <c r="M2455" s="83"/>
      <c r="N2455" s="84"/>
      <c r="O2455" s="84"/>
      <c r="P2455" s="83"/>
      <c r="Q2455" s="80"/>
      <c r="R2455" s="85"/>
      <c r="S2455" s="14"/>
      <c r="T2455" s="86"/>
      <c r="U2455" s="81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00"/>
      <c r="B2456" s="77"/>
      <c r="C2456" s="78"/>
      <c r="D2456" s="81"/>
      <c r="E2456" s="99"/>
      <c r="F2456" s="80"/>
      <c r="G2456" s="80"/>
      <c r="H2456" s="80"/>
      <c r="I2456" s="80"/>
      <c r="J2456" s="79"/>
      <c r="K2456" s="81"/>
      <c r="L2456" s="82"/>
      <c r="M2456" s="83"/>
      <c r="N2456" s="84"/>
      <c r="O2456" s="84"/>
      <c r="P2456" s="83"/>
      <c r="Q2456" s="80"/>
      <c r="R2456" s="85"/>
      <c r="S2456" s="14"/>
      <c r="T2456" s="86"/>
      <c r="U2456" s="81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00"/>
      <c r="B2457" s="77"/>
      <c r="C2457" s="78"/>
      <c r="D2457" s="81"/>
      <c r="E2457" s="99"/>
      <c r="F2457" s="80"/>
      <c r="G2457" s="80"/>
      <c r="H2457" s="80"/>
      <c r="I2457" s="80"/>
      <c r="J2457" s="79"/>
      <c r="K2457" s="81"/>
      <c r="L2457" s="82"/>
      <c r="M2457" s="83"/>
      <c r="N2457" s="84"/>
      <c r="O2457" s="84"/>
      <c r="P2457" s="83"/>
      <c r="Q2457" s="80"/>
      <c r="R2457" s="85"/>
      <c r="S2457" s="14"/>
      <c r="T2457" s="86"/>
      <c r="U2457" s="81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00"/>
      <c r="B2458" s="77"/>
      <c r="C2458" s="78"/>
      <c r="D2458" s="81"/>
      <c r="E2458" s="99"/>
      <c r="F2458" s="80"/>
      <c r="G2458" s="80"/>
      <c r="H2458" s="80"/>
      <c r="I2458" s="80"/>
      <c r="J2458" s="79"/>
      <c r="K2458" s="81"/>
      <c r="L2458" s="82"/>
      <c r="M2458" s="83"/>
      <c r="N2458" s="84"/>
      <c r="O2458" s="84"/>
      <c r="P2458" s="83"/>
      <c r="Q2458" s="80"/>
      <c r="R2458" s="85"/>
      <c r="S2458" s="14"/>
      <c r="T2458" s="86"/>
      <c r="U2458" s="81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00"/>
      <c r="B2459" s="77"/>
      <c r="C2459" s="78"/>
      <c r="D2459" s="81"/>
      <c r="E2459" s="99"/>
      <c r="F2459" s="80"/>
      <c r="G2459" s="80"/>
      <c r="H2459" s="80"/>
      <c r="I2459" s="80"/>
      <c r="J2459" s="79"/>
      <c r="K2459" s="81"/>
      <c r="L2459" s="82"/>
      <c r="M2459" s="83"/>
      <c r="N2459" s="84"/>
      <c r="O2459" s="84"/>
      <c r="P2459" s="83"/>
      <c r="Q2459" s="80"/>
      <c r="R2459" s="85"/>
      <c r="S2459" s="14"/>
      <c r="T2459" s="86"/>
      <c r="U2459" s="81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00"/>
      <c r="B2460" s="77"/>
      <c r="C2460" s="78"/>
      <c r="D2460" s="81"/>
      <c r="E2460" s="99"/>
      <c r="F2460" s="80"/>
      <c r="G2460" s="80"/>
      <c r="H2460" s="80"/>
      <c r="I2460" s="80"/>
      <c r="J2460" s="79"/>
      <c r="K2460" s="81"/>
      <c r="L2460" s="82"/>
      <c r="M2460" s="83"/>
      <c r="N2460" s="84"/>
      <c r="O2460" s="84"/>
      <c r="P2460" s="83"/>
      <c r="Q2460" s="80"/>
      <c r="R2460" s="85"/>
      <c r="S2460" s="14"/>
      <c r="T2460" s="86"/>
      <c r="U2460" s="81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00"/>
      <c r="B2461" s="77"/>
      <c r="C2461" s="78"/>
      <c r="D2461" s="81"/>
      <c r="E2461" s="99"/>
      <c r="F2461" s="80"/>
      <c r="G2461" s="80"/>
      <c r="H2461" s="80"/>
      <c r="I2461" s="80"/>
      <c r="J2461" s="79"/>
      <c r="K2461" s="81"/>
      <c r="L2461" s="82"/>
      <c r="M2461" s="83"/>
      <c r="N2461" s="84"/>
      <c r="O2461" s="84"/>
      <c r="P2461" s="83"/>
      <c r="Q2461" s="80"/>
      <c r="R2461" s="85"/>
      <c r="S2461" s="14"/>
      <c r="T2461" s="86"/>
      <c r="U2461" s="81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00"/>
      <c r="B2462" s="77"/>
      <c r="C2462" s="78"/>
      <c r="D2462" s="81"/>
      <c r="E2462" s="99"/>
      <c r="F2462" s="80"/>
      <c r="G2462" s="80"/>
      <c r="H2462" s="80"/>
      <c r="I2462" s="80"/>
      <c r="J2462" s="79"/>
      <c r="K2462" s="81"/>
      <c r="L2462" s="82"/>
      <c r="M2462" s="83"/>
      <c r="N2462" s="84"/>
      <c r="O2462" s="84"/>
      <c r="P2462" s="83"/>
      <c r="Q2462" s="80"/>
      <c r="R2462" s="85"/>
      <c r="S2462" s="14"/>
      <c r="T2462" s="86"/>
      <c r="U2462" s="81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00"/>
      <c r="B2463" s="77"/>
      <c r="C2463" s="78"/>
      <c r="D2463" s="81"/>
      <c r="E2463" s="99"/>
      <c r="F2463" s="80"/>
      <c r="G2463" s="80"/>
      <c r="H2463" s="80"/>
      <c r="I2463" s="80"/>
      <c r="J2463" s="79"/>
      <c r="K2463" s="81"/>
      <c r="L2463" s="82"/>
      <c r="M2463" s="83"/>
      <c r="N2463" s="84"/>
      <c r="O2463" s="84"/>
      <c r="P2463" s="83"/>
      <c r="Q2463" s="80"/>
      <c r="R2463" s="85"/>
      <c r="S2463" s="14"/>
      <c r="T2463" s="86"/>
      <c r="U2463" s="81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00"/>
      <c r="B2464" s="77"/>
      <c r="C2464" s="78"/>
      <c r="D2464" s="81"/>
      <c r="E2464" s="99"/>
      <c r="F2464" s="80"/>
      <c r="G2464" s="80"/>
      <c r="H2464" s="80"/>
      <c r="I2464" s="80"/>
      <c r="J2464" s="79"/>
      <c r="K2464" s="81"/>
      <c r="L2464" s="82"/>
      <c r="M2464" s="83"/>
      <c r="N2464" s="84"/>
      <c r="O2464" s="84"/>
      <c r="P2464" s="83"/>
      <c r="Q2464" s="80"/>
      <c r="R2464" s="85"/>
      <c r="S2464" s="14"/>
      <c r="T2464" s="86"/>
      <c r="U2464" s="81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00"/>
      <c r="B2465" s="77"/>
      <c r="C2465" s="78"/>
      <c r="D2465" s="81"/>
      <c r="E2465" s="99"/>
      <c r="F2465" s="80"/>
      <c r="G2465" s="80"/>
      <c r="H2465" s="80"/>
      <c r="I2465" s="80"/>
      <c r="J2465" s="79"/>
      <c r="K2465" s="81"/>
      <c r="L2465" s="82"/>
      <c r="M2465" s="83"/>
      <c r="N2465" s="84"/>
      <c r="O2465" s="84"/>
      <c r="P2465" s="83"/>
      <c r="Q2465" s="80"/>
      <c r="R2465" s="85"/>
      <c r="S2465" s="14"/>
      <c r="T2465" s="86"/>
      <c r="U2465" s="81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00"/>
      <c r="B2466" s="77"/>
      <c r="C2466" s="78"/>
      <c r="D2466" s="81"/>
      <c r="E2466" s="99"/>
      <c r="F2466" s="80"/>
      <c r="G2466" s="80"/>
      <c r="H2466" s="80"/>
      <c r="I2466" s="80"/>
      <c r="J2466" s="79"/>
      <c r="K2466" s="81"/>
      <c r="L2466" s="82"/>
      <c r="M2466" s="83"/>
      <c r="N2466" s="84"/>
      <c r="O2466" s="84"/>
      <c r="P2466" s="83"/>
      <c r="Q2466" s="80"/>
      <c r="R2466" s="85"/>
      <c r="S2466" s="14"/>
      <c r="T2466" s="86"/>
      <c r="U2466" s="81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00"/>
      <c r="B2467" s="77"/>
      <c r="C2467" s="78"/>
      <c r="D2467" s="81"/>
      <c r="E2467" s="99"/>
      <c r="F2467" s="80"/>
      <c r="G2467" s="80"/>
      <c r="H2467" s="80"/>
      <c r="I2467" s="80"/>
      <c r="J2467" s="79"/>
      <c r="K2467" s="81"/>
      <c r="L2467" s="82"/>
      <c r="M2467" s="83"/>
      <c r="N2467" s="84"/>
      <c r="O2467" s="84"/>
      <c r="P2467" s="83"/>
      <c r="Q2467" s="80"/>
      <c r="R2467" s="85"/>
      <c r="S2467" s="14"/>
      <c r="T2467" s="86"/>
      <c r="U2467" s="81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00"/>
      <c r="B2468" s="77"/>
      <c r="C2468" s="78"/>
      <c r="D2468" s="81"/>
      <c r="E2468" s="99"/>
      <c r="F2468" s="80"/>
      <c r="G2468" s="80"/>
      <c r="H2468" s="80"/>
      <c r="I2468" s="80"/>
      <c r="J2468" s="79"/>
      <c r="K2468" s="81"/>
      <c r="L2468" s="82"/>
      <c r="M2468" s="83"/>
      <c r="N2468" s="84"/>
      <c r="O2468" s="84"/>
      <c r="P2468" s="83"/>
      <c r="Q2468" s="80"/>
      <c r="R2468" s="85"/>
      <c r="S2468" s="14"/>
      <c r="T2468" s="86"/>
      <c r="U2468" s="81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00"/>
      <c r="B2469" s="77"/>
      <c r="C2469" s="78"/>
      <c r="D2469" s="81"/>
      <c r="E2469" s="99"/>
      <c r="F2469" s="80"/>
      <c r="G2469" s="80"/>
      <c r="H2469" s="80"/>
      <c r="I2469" s="80"/>
      <c r="J2469" s="79"/>
      <c r="K2469" s="81"/>
      <c r="L2469" s="82"/>
      <c r="M2469" s="83"/>
      <c r="N2469" s="84"/>
      <c r="O2469" s="84"/>
      <c r="P2469" s="83"/>
      <c r="Q2469" s="80"/>
      <c r="R2469" s="85"/>
      <c r="S2469" s="14"/>
      <c r="T2469" s="86"/>
      <c r="U2469" s="81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00"/>
      <c r="B2470" s="77"/>
      <c r="C2470" s="78"/>
      <c r="D2470" s="81"/>
      <c r="E2470" s="99"/>
      <c r="F2470" s="80"/>
      <c r="G2470" s="80"/>
      <c r="H2470" s="80"/>
      <c r="I2470" s="80"/>
      <c r="J2470" s="79"/>
      <c r="K2470" s="81"/>
      <c r="L2470" s="82"/>
      <c r="M2470" s="83"/>
      <c r="N2470" s="84"/>
      <c r="O2470" s="84"/>
      <c r="P2470" s="83"/>
      <c r="Q2470" s="80"/>
      <c r="R2470" s="85"/>
      <c r="S2470" s="14"/>
      <c r="T2470" s="86"/>
      <c r="U2470" s="81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00"/>
      <c r="B2471" s="77"/>
      <c r="C2471" s="78"/>
      <c r="D2471" s="81"/>
      <c r="E2471" s="99"/>
      <c r="F2471" s="80"/>
      <c r="G2471" s="80"/>
      <c r="H2471" s="80"/>
      <c r="I2471" s="80"/>
      <c r="J2471" s="79"/>
      <c r="K2471" s="81"/>
      <c r="L2471" s="82"/>
      <c r="M2471" s="83"/>
      <c r="N2471" s="84"/>
      <c r="O2471" s="84"/>
      <c r="P2471" s="83"/>
      <c r="Q2471" s="80"/>
      <c r="R2471" s="85"/>
      <c r="S2471" s="14"/>
      <c r="T2471" s="86"/>
      <c r="U2471" s="81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00"/>
      <c r="B2472" s="77"/>
      <c r="C2472" s="78"/>
      <c r="D2472" s="81"/>
      <c r="E2472" s="99"/>
      <c r="F2472" s="80"/>
      <c r="G2472" s="80"/>
      <c r="H2472" s="80"/>
      <c r="I2472" s="80"/>
      <c r="J2472" s="79"/>
      <c r="K2472" s="81"/>
      <c r="L2472" s="82"/>
      <c r="M2472" s="83"/>
      <c r="N2472" s="84"/>
      <c r="O2472" s="84"/>
      <c r="P2472" s="83"/>
      <c r="Q2472" s="80"/>
      <c r="R2472" s="85"/>
      <c r="S2472" s="14"/>
      <c r="T2472" s="86"/>
      <c r="U2472" s="81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00"/>
      <c r="B2473" s="77"/>
      <c r="C2473" s="78"/>
      <c r="D2473" s="81"/>
      <c r="E2473" s="99"/>
      <c r="F2473" s="80"/>
      <c r="G2473" s="80"/>
      <c r="H2473" s="80"/>
      <c r="I2473" s="80"/>
      <c r="J2473" s="79"/>
      <c r="K2473" s="81"/>
      <c r="L2473" s="82"/>
      <c r="M2473" s="83"/>
      <c r="N2473" s="84"/>
      <c r="O2473" s="84"/>
      <c r="P2473" s="83"/>
      <c r="Q2473" s="80"/>
      <c r="R2473" s="85"/>
      <c r="S2473" s="14"/>
      <c r="T2473" s="86"/>
      <c r="U2473" s="81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00"/>
      <c r="B2474" s="77"/>
      <c r="C2474" s="78"/>
      <c r="D2474" s="81"/>
      <c r="E2474" s="99"/>
      <c r="F2474" s="80"/>
      <c r="G2474" s="80"/>
      <c r="H2474" s="80"/>
      <c r="I2474" s="80"/>
      <c r="J2474" s="79"/>
      <c r="K2474" s="81"/>
      <c r="L2474" s="82"/>
      <c r="M2474" s="83"/>
      <c r="N2474" s="84"/>
      <c r="O2474" s="84"/>
      <c r="P2474" s="83"/>
      <c r="Q2474" s="80"/>
      <c r="R2474" s="85"/>
      <c r="S2474" s="14"/>
      <c r="T2474" s="86"/>
      <c r="U2474" s="81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00"/>
      <c r="B2475" s="77"/>
      <c r="C2475" s="78"/>
      <c r="D2475" s="81"/>
      <c r="E2475" s="99"/>
      <c r="F2475" s="80"/>
      <c r="G2475" s="80"/>
      <c r="H2475" s="80"/>
      <c r="I2475" s="80"/>
      <c r="J2475" s="79"/>
      <c r="K2475" s="81"/>
      <c r="L2475" s="82"/>
      <c r="M2475" s="83"/>
      <c r="N2475" s="84"/>
      <c r="O2475" s="84"/>
      <c r="P2475" s="83"/>
      <c r="Q2475" s="80"/>
      <c r="R2475" s="85"/>
      <c r="S2475" s="14"/>
      <c r="T2475" s="86"/>
      <c r="U2475" s="81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00"/>
      <c r="B2476" s="77"/>
      <c r="C2476" s="78"/>
      <c r="D2476" s="81"/>
      <c r="E2476" s="99"/>
      <c r="F2476" s="80"/>
      <c r="G2476" s="80"/>
      <c r="H2476" s="80"/>
      <c r="I2476" s="80"/>
      <c r="J2476" s="79"/>
      <c r="K2476" s="81"/>
      <c r="L2476" s="82"/>
      <c r="M2476" s="83"/>
      <c r="N2476" s="84"/>
      <c r="O2476" s="84"/>
      <c r="P2476" s="83"/>
      <c r="Q2476" s="80"/>
      <c r="R2476" s="85"/>
      <c r="S2476" s="14"/>
      <c r="T2476" s="86"/>
      <c r="U2476" s="81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00"/>
      <c r="B2477" s="77"/>
      <c r="C2477" s="78"/>
      <c r="D2477" s="81"/>
      <c r="E2477" s="99"/>
      <c r="F2477" s="80"/>
      <c r="G2477" s="80"/>
      <c r="H2477" s="80"/>
      <c r="I2477" s="80"/>
      <c r="J2477" s="79"/>
      <c r="K2477" s="81"/>
      <c r="L2477" s="82"/>
      <c r="M2477" s="83"/>
      <c r="N2477" s="84"/>
      <c r="O2477" s="84"/>
      <c r="P2477" s="83"/>
      <c r="Q2477" s="80"/>
      <c r="R2477" s="85"/>
      <c r="S2477" s="14"/>
      <c r="T2477" s="86"/>
      <c r="U2477" s="81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00"/>
      <c r="B2478" s="77"/>
      <c r="C2478" s="78"/>
      <c r="D2478" s="81"/>
      <c r="E2478" s="99"/>
      <c r="F2478" s="80"/>
      <c r="G2478" s="80"/>
      <c r="H2478" s="80"/>
      <c r="I2478" s="80"/>
      <c r="J2478" s="79"/>
      <c r="K2478" s="81"/>
      <c r="L2478" s="82"/>
      <c r="M2478" s="83"/>
      <c r="N2478" s="84"/>
      <c r="O2478" s="84"/>
      <c r="P2478" s="83"/>
      <c r="Q2478" s="80"/>
      <c r="R2478" s="85"/>
      <c r="S2478" s="14"/>
      <c r="T2478" s="86"/>
      <c r="U2478" s="81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00"/>
      <c r="B2479" s="77"/>
      <c r="C2479" s="78"/>
      <c r="D2479" s="81"/>
      <c r="E2479" s="99"/>
      <c r="F2479" s="80"/>
      <c r="G2479" s="80"/>
      <c r="H2479" s="80"/>
      <c r="I2479" s="80"/>
      <c r="J2479" s="79"/>
      <c r="K2479" s="81"/>
      <c r="L2479" s="82"/>
      <c r="M2479" s="83"/>
      <c r="N2479" s="84"/>
      <c r="O2479" s="84"/>
      <c r="P2479" s="83"/>
      <c r="Q2479" s="80"/>
      <c r="R2479" s="85"/>
      <c r="S2479" s="14"/>
      <c r="T2479" s="86"/>
      <c r="U2479" s="81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00"/>
      <c r="B2480" s="77"/>
      <c r="C2480" s="78"/>
      <c r="D2480" s="81"/>
      <c r="E2480" s="99"/>
      <c r="F2480" s="80"/>
      <c r="G2480" s="80"/>
      <c r="H2480" s="80"/>
      <c r="I2480" s="80"/>
      <c r="J2480" s="79"/>
      <c r="K2480" s="81"/>
      <c r="L2480" s="82"/>
      <c r="M2480" s="83"/>
      <c r="N2480" s="84"/>
      <c r="O2480" s="84"/>
      <c r="P2480" s="83"/>
      <c r="Q2480" s="80"/>
      <c r="R2480" s="85"/>
      <c r="S2480" s="14"/>
      <c r="T2480" s="86"/>
      <c r="U2480" s="81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00"/>
      <c r="B2481" s="77"/>
      <c r="C2481" s="78"/>
      <c r="D2481" s="81"/>
      <c r="E2481" s="99"/>
      <c r="F2481" s="80"/>
      <c r="G2481" s="80"/>
      <c r="H2481" s="80"/>
      <c r="I2481" s="80"/>
      <c r="J2481" s="79"/>
      <c r="K2481" s="81"/>
      <c r="L2481" s="82"/>
      <c r="M2481" s="83"/>
      <c r="N2481" s="84"/>
      <c r="O2481" s="84"/>
      <c r="P2481" s="83"/>
      <c r="Q2481" s="80"/>
      <c r="R2481" s="85"/>
      <c r="S2481" s="14"/>
      <c r="T2481" s="86"/>
      <c r="U2481" s="81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00"/>
      <c r="B2482" s="77"/>
      <c r="C2482" s="78"/>
      <c r="D2482" s="81"/>
      <c r="E2482" s="99"/>
      <c r="F2482" s="80"/>
      <c r="G2482" s="80"/>
      <c r="H2482" s="80"/>
      <c r="I2482" s="80"/>
      <c r="J2482" s="79"/>
      <c r="K2482" s="81"/>
      <c r="L2482" s="82"/>
      <c r="M2482" s="83"/>
      <c r="N2482" s="84"/>
      <c r="O2482" s="84"/>
      <c r="P2482" s="83"/>
      <c r="Q2482" s="80"/>
      <c r="R2482" s="85"/>
      <c r="S2482" s="14"/>
      <c r="T2482" s="86"/>
      <c r="U2482" s="81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00"/>
      <c r="B2483" s="77"/>
      <c r="C2483" s="78"/>
      <c r="D2483" s="81"/>
      <c r="E2483" s="99"/>
      <c r="F2483" s="80"/>
      <c r="G2483" s="80"/>
      <c r="H2483" s="80"/>
      <c r="I2483" s="80"/>
      <c r="J2483" s="79"/>
      <c r="K2483" s="81"/>
      <c r="L2483" s="82"/>
      <c r="M2483" s="83"/>
      <c r="N2483" s="84"/>
      <c r="O2483" s="84"/>
      <c r="P2483" s="83"/>
      <c r="Q2483" s="80"/>
      <c r="R2483" s="85"/>
      <c r="S2483" s="14"/>
      <c r="T2483" s="86"/>
      <c r="U2483" s="81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00"/>
      <c r="B2484" s="77"/>
      <c r="C2484" s="78"/>
      <c r="D2484" s="81"/>
      <c r="E2484" s="99"/>
      <c r="F2484" s="80"/>
      <c r="G2484" s="80"/>
      <c r="H2484" s="80"/>
      <c r="I2484" s="80"/>
      <c r="J2484" s="79"/>
      <c r="K2484" s="81"/>
      <c r="L2484" s="82"/>
      <c r="M2484" s="83"/>
      <c r="N2484" s="84"/>
      <c r="O2484" s="84"/>
      <c r="P2484" s="83"/>
      <c r="Q2484" s="80"/>
      <c r="R2484" s="85"/>
      <c r="S2484" s="14"/>
      <c r="T2484" s="86"/>
      <c r="U2484" s="81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00"/>
      <c r="B2485" s="77"/>
      <c r="C2485" s="78"/>
      <c r="D2485" s="81"/>
      <c r="E2485" s="99"/>
      <c r="F2485" s="80"/>
      <c r="G2485" s="80"/>
      <c r="H2485" s="80"/>
      <c r="I2485" s="80"/>
      <c r="J2485" s="79"/>
      <c r="K2485" s="81"/>
      <c r="L2485" s="82"/>
      <c r="M2485" s="83"/>
      <c r="N2485" s="84"/>
      <c r="O2485" s="84"/>
      <c r="P2485" s="83"/>
      <c r="Q2485" s="80"/>
      <c r="R2485" s="85"/>
      <c r="S2485" s="14"/>
      <c r="T2485" s="86"/>
      <c r="U2485" s="81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00"/>
      <c r="B2486" s="77"/>
      <c r="C2486" s="78"/>
      <c r="D2486" s="81"/>
      <c r="E2486" s="99"/>
      <c r="F2486" s="80"/>
      <c r="G2486" s="80"/>
      <c r="H2486" s="80"/>
      <c r="I2486" s="80"/>
      <c r="J2486" s="79"/>
      <c r="K2486" s="81"/>
      <c r="L2486" s="82"/>
      <c r="M2486" s="83"/>
      <c r="N2486" s="84"/>
      <c r="O2486" s="84"/>
      <c r="P2486" s="83"/>
      <c r="Q2486" s="80"/>
      <c r="R2486" s="85"/>
      <c r="S2486" s="14"/>
      <c r="T2486" s="86"/>
      <c r="U2486" s="81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00"/>
      <c r="B2487" s="77"/>
      <c r="C2487" s="78"/>
      <c r="D2487" s="81"/>
      <c r="E2487" s="99"/>
      <c r="F2487" s="80"/>
      <c r="G2487" s="80"/>
      <c r="H2487" s="80"/>
      <c r="I2487" s="80"/>
      <c r="J2487" s="79"/>
      <c r="K2487" s="81"/>
      <c r="L2487" s="82"/>
      <c r="M2487" s="83"/>
      <c r="N2487" s="84"/>
      <c r="O2487" s="84"/>
      <c r="P2487" s="83"/>
      <c r="Q2487" s="80"/>
      <c r="R2487" s="85"/>
      <c r="S2487" s="14"/>
      <c r="T2487" s="86"/>
      <c r="U2487" s="81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00"/>
      <c r="B2488" s="77"/>
      <c r="C2488" s="78"/>
      <c r="D2488" s="81"/>
      <c r="E2488" s="99"/>
      <c r="F2488" s="80"/>
      <c r="G2488" s="80"/>
      <c r="H2488" s="80"/>
      <c r="I2488" s="80"/>
      <c r="J2488" s="79"/>
      <c r="K2488" s="81"/>
      <c r="L2488" s="82"/>
      <c r="M2488" s="83"/>
      <c r="N2488" s="84"/>
      <c r="O2488" s="84"/>
      <c r="P2488" s="83"/>
      <c r="Q2488" s="80"/>
      <c r="R2488" s="85"/>
      <c r="S2488" s="14"/>
      <c r="T2488" s="86"/>
      <c r="U2488" s="81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00"/>
      <c r="B2489" s="77"/>
      <c r="C2489" s="78"/>
      <c r="D2489" s="81"/>
      <c r="E2489" s="99"/>
      <c r="F2489" s="80"/>
      <c r="G2489" s="80"/>
      <c r="H2489" s="80"/>
      <c r="I2489" s="80"/>
      <c r="J2489" s="79"/>
      <c r="K2489" s="81"/>
      <c r="L2489" s="82"/>
      <c r="M2489" s="83"/>
      <c r="N2489" s="84"/>
      <c r="O2489" s="84"/>
      <c r="P2489" s="83"/>
      <c r="Q2489" s="80"/>
      <c r="R2489" s="85"/>
      <c r="S2489" s="14"/>
      <c r="T2489" s="86"/>
      <c r="U2489" s="81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00"/>
      <c r="B2490" s="77"/>
      <c r="C2490" s="78"/>
      <c r="D2490" s="81"/>
      <c r="E2490" s="99"/>
      <c r="F2490" s="80"/>
      <c r="G2490" s="80"/>
      <c r="H2490" s="80"/>
      <c r="I2490" s="80"/>
      <c r="J2490" s="79"/>
      <c r="K2490" s="81"/>
      <c r="L2490" s="82"/>
      <c r="M2490" s="83"/>
      <c r="N2490" s="84"/>
      <c r="O2490" s="84"/>
      <c r="P2490" s="83"/>
      <c r="Q2490" s="80"/>
      <c r="R2490" s="85"/>
      <c r="S2490" s="14"/>
      <c r="T2490" s="86"/>
      <c r="U2490" s="81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00"/>
      <c r="B2491" s="77"/>
      <c r="C2491" s="78"/>
      <c r="D2491" s="81"/>
      <c r="E2491" s="99"/>
      <c r="F2491" s="80"/>
      <c r="G2491" s="80"/>
      <c r="H2491" s="80"/>
      <c r="I2491" s="80"/>
      <c r="J2491" s="79"/>
      <c r="K2491" s="81"/>
      <c r="L2491" s="82"/>
      <c r="M2491" s="83"/>
      <c r="N2491" s="84"/>
      <c r="O2491" s="84"/>
      <c r="P2491" s="83"/>
      <c r="Q2491" s="80"/>
      <c r="R2491" s="85"/>
      <c r="S2491" s="14"/>
      <c r="T2491" s="86"/>
      <c r="U2491" s="81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00"/>
      <c r="B2492" s="77"/>
      <c r="C2492" s="78"/>
      <c r="D2492" s="81"/>
      <c r="E2492" s="99"/>
      <c r="F2492" s="80"/>
      <c r="G2492" s="80"/>
      <c r="H2492" s="80"/>
      <c r="I2492" s="80"/>
      <c r="J2492" s="79"/>
      <c r="K2492" s="81"/>
      <c r="L2492" s="82"/>
      <c r="M2492" s="83"/>
      <c r="N2492" s="84"/>
      <c r="O2492" s="84"/>
      <c r="P2492" s="83"/>
      <c r="Q2492" s="80"/>
      <c r="R2492" s="85"/>
      <c r="S2492" s="14"/>
      <c r="T2492" s="86"/>
      <c r="U2492" s="81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00"/>
      <c r="B2493" s="77"/>
      <c r="C2493" s="78"/>
      <c r="D2493" s="81"/>
      <c r="E2493" s="99"/>
      <c r="F2493" s="80"/>
      <c r="G2493" s="80"/>
      <c r="H2493" s="80"/>
      <c r="I2493" s="80"/>
      <c r="J2493" s="79"/>
      <c r="K2493" s="81"/>
      <c r="L2493" s="82"/>
      <c r="M2493" s="83"/>
      <c r="N2493" s="84"/>
      <c r="O2493" s="84"/>
      <c r="P2493" s="83"/>
      <c r="Q2493" s="80"/>
      <c r="R2493" s="85"/>
      <c r="S2493" s="14"/>
      <c r="T2493" s="86"/>
      <c r="U2493" s="81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00"/>
      <c r="B2494" s="77"/>
      <c r="C2494" s="78"/>
      <c r="D2494" s="81"/>
      <c r="E2494" s="99"/>
      <c r="F2494" s="80"/>
      <c r="G2494" s="80"/>
      <c r="H2494" s="80"/>
      <c r="I2494" s="80"/>
      <c r="J2494" s="79"/>
      <c r="K2494" s="81"/>
      <c r="L2494" s="82"/>
      <c r="M2494" s="83"/>
      <c r="N2494" s="84"/>
      <c r="O2494" s="84"/>
      <c r="P2494" s="83"/>
      <c r="Q2494" s="80"/>
      <c r="R2494" s="85"/>
      <c r="S2494" s="14"/>
      <c r="T2494" s="86"/>
      <c r="U2494" s="81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00"/>
      <c r="B2495" s="77"/>
      <c r="C2495" s="78"/>
      <c r="D2495" s="81"/>
      <c r="E2495" s="99"/>
      <c r="F2495" s="80"/>
      <c r="G2495" s="80"/>
      <c r="H2495" s="80"/>
      <c r="I2495" s="80"/>
      <c r="J2495" s="79"/>
      <c r="K2495" s="81"/>
      <c r="L2495" s="82"/>
      <c r="M2495" s="83"/>
      <c r="N2495" s="84"/>
      <c r="O2495" s="84"/>
      <c r="P2495" s="83"/>
      <c r="Q2495" s="80"/>
      <c r="R2495" s="85"/>
      <c r="S2495" s="14"/>
      <c r="T2495" s="86"/>
      <c r="U2495" s="81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00"/>
      <c r="B2496" s="77"/>
      <c r="C2496" s="78"/>
      <c r="D2496" s="81"/>
      <c r="E2496" s="99"/>
      <c r="F2496" s="80"/>
      <c r="G2496" s="80"/>
      <c r="H2496" s="80"/>
      <c r="I2496" s="80"/>
      <c r="J2496" s="79"/>
      <c r="K2496" s="81"/>
      <c r="L2496" s="82"/>
      <c r="M2496" s="83"/>
      <c r="N2496" s="84"/>
      <c r="O2496" s="84"/>
      <c r="P2496" s="83"/>
      <c r="Q2496" s="80"/>
      <c r="R2496" s="85"/>
      <c r="S2496" s="14"/>
      <c r="T2496" s="86"/>
      <c r="U2496" s="81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00"/>
      <c r="B2497" s="77"/>
      <c r="C2497" s="78"/>
      <c r="D2497" s="81"/>
      <c r="E2497" s="99"/>
      <c r="F2497" s="80"/>
      <c r="G2497" s="80"/>
      <c r="H2497" s="80"/>
      <c r="I2497" s="80"/>
      <c r="J2497" s="79"/>
      <c r="K2497" s="81"/>
      <c r="L2497" s="82"/>
      <c r="M2497" s="83"/>
      <c r="N2497" s="84"/>
      <c r="O2497" s="84"/>
      <c r="P2497" s="83"/>
      <c r="Q2497" s="80"/>
      <c r="R2497" s="85"/>
      <c r="S2497" s="14"/>
      <c r="T2497" s="86"/>
      <c r="U2497" s="81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00"/>
      <c r="B2498" s="77"/>
      <c r="C2498" s="78"/>
      <c r="D2498" s="81"/>
      <c r="E2498" s="99"/>
      <c r="F2498" s="80"/>
      <c r="G2498" s="80"/>
      <c r="H2498" s="80"/>
      <c r="I2498" s="80"/>
      <c r="J2498" s="79"/>
      <c r="K2498" s="81"/>
      <c r="L2498" s="82"/>
      <c r="M2498" s="83"/>
      <c r="N2498" s="84"/>
      <c r="O2498" s="84"/>
      <c r="P2498" s="83"/>
      <c r="Q2498" s="80"/>
      <c r="R2498" s="85"/>
      <c r="S2498" s="14"/>
      <c r="T2498" s="86"/>
      <c r="U2498" s="81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00"/>
      <c r="B2499" s="77"/>
      <c r="C2499" s="78"/>
      <c r="D2499" s="81"/>
      <c r="E2499" s="99"/>
      <c r="F2499" s="80"/>
      <c r="G2499" s="80"/>
      <c r="H2499" s="80"/>
      <c r="I2499" s="80"/>
      <c r="J2499" s="79"/>
      <c r="K2499" s="81"/>
      <c r="L2499" s="82"/>
      <c r="M2499" s="83"/>
      <c r="N2499" s="84"/>
      <c r="O2499" s="84"/>
      <c r="P2499" s="83"/>
      <c r="Q2499" s="80"/>
      <c r="R2499" s="85"/>
      <c r="S2499" s="14"/>
      <c r="T2499" s="86"/>
      <c r="U2499" s="81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00"/>
      <c r="B2500" s="77"/>
      <c r="C2500" s="78"/>
      <c r="D2500" s="81"/>
      <c r="E2500" s="99"/>
      <c r="F2500" s="80"/>
      <c r="G2500" s="80"/>
      <c r="H2500" s="80"/>
      <c r="I2500" s="80"/>
      <c r="J2500" s="79"/>
      <c r="K2500" s="81"/>
      <c r="L2500" s="82"/>
      <c r="M2500" s="83"/>
      <c r="N2500" s="84"/>
      <c r="O2500" s="84"/>
      <c r="P2500" s="83"/>
      <c r="Q2500" s="80"/>
      <c r="R2500" s="85"/>
      <c r="S2500" s="14"/>
      <c r="T2500" s="86"/>
      <c r="U2500" s="81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00"/>
      <c r="B2501" s="77"/>
      <c r="C2501" s="78"/>
      <c r="D2501" s="81"/>
      <c r="E2501" s="99"/>
      <c r="F2501" s="80"/>
      <c r="G2501" s="80"/>
      <c r="H2501" s="80"/>
      <c r="I2501" s="80"/>
      <c r="J2501" s="79"/>
      <c r="K2501" s="81"/>
      <c r="L2501" s="82"/>
      <c r="M2501" s="83"/>
      <c r="N2501" s="84"/>
      <c r="O2501" s="84"/>
      <c r="P2501" s="83"/>
      <c r="Q2501" s="80"/>
      <c r="R2501" s="85"/>
      <c r="S2501" s="14"/>
      <c r="T2501" s="86"/>
      <c r="U2501" s="81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00"/>
      <c r="B2502" s="77"/>
      <c r="C2502" s="78"/>
      <c r="D2502" s="81"/>
      <c r="E2502" s="99"/>
      <c r="F2502" s="80"/>
      <c r="G2502" s="80"/>
      <c r="H2502" s="80"/>
      <c r="I2502" s="80"/>
      <c r="J2502" s="79"/>
      <c r="K2502" s="81"/>
      <c r="L2502" s="82"/>
      <c r="M2502" s="83"/>
      <c r="N2502" s="84"/>
      <c r="O2502" s="84"/>
      <c r="P2502" s="83"/>
      <c r="Q2502" s="80"/>
      <c r="R2502" s="85"/>
      <c r="S2502" s="14"/>
      <c r="T2502" s="86"/>
      <c r="U2502" s="81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00"/>
      <c r="B2503" s="77"/>
      <c r="C2503" s="78"/>
      <c r="D2503" s="81"/>
      <c r="E2503" s="99"/>
      <c r="F2503" s="80"/>
      <c r="G2503" s="80"/>
      <c r="H2503" s="80"/>
      <c r="I2503" s="80"/>
      <c r="J2503" s="79"/>
      <c r="K2503" s="81"/>
      <c r="L2503" s="82"/>
      <c r="M2503" s="83"/>
      <c r="N2503" s="84"/>
      <c r="O2503" s="84"/>
      <c r="P2503" s="83"/>
      <c r="Q2503" s="80"/>
      <c r="R2503" s="85"/>
      <c r="S2503" s="14"/>
      <c r="T2503" s="86"/>
      <c r="U2503" s="81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00"/>
      <c r="B2504" s="77"/>
      <c r="C2504" s="78"/>
      <c r="D2504" s="81"/>
      <c r="E2504" s="99"/>
      <c r="F2504" s="80"/>
      <c r="G2504" s="80"/>
      <c r="H2504" s="80"/>
      <c r="I2504" s="80"/>
      <c r="J2504" s="79"/>
      <c r="K2504" s="81"/>
      <c r="L2504" s="82"/>
      <c r="M2504" s="83"/>
      <c r="N2504" s="84"/>
      <c r="O2504" s="84"/>
      <c r="P2504" s="83"/>
      <c r="Q2504" s="80"/>
      <c r="R2504" s="85"/>
      <c r="S2504" s="14"/>
      <c r="T2504" s="86"/>
      <c r="U2504" s="81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00"/>
      <c r="B2505" s="77"/>
      <c r="C2505" s="78"/>
      <c r="D2505" s="81"/>
      <c r="E2505" s="99"/>
      <c r="F2505" s="80"/>
      <c r="G2505" s="80"/>
      <c r="H2505" s="80"/>
      <c r="I2505" s="80"/>
      <c r="J2505" s="79"/>
      <c r="K2505" s="81"/>
      <c r="L2505" s="82"/>
      <c r="M2505" s="83"/>
      <c r="N2505" s="84"/>
      <c r="O2505" s="84"/>
      <c r="P2505" s="83"/>
      <c r="Q2505" s="80"/>
      <c r="R2505" s="85"/>
      <c r="S2505" s="14"/>
      <c r="T2505" s="86"/>
      <c r="U2505" s="81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00"/>
      <c r="B2506" s="77"/>
      <c r="C2506" s="78"/>
      <c r="D2506" s="81"/>
      <c r="E2506" s="99"/>
      <c r="F2506" s="80"/>
      <c r="G2506" s="80"/>
      <c r="H2506" s="80"/>
      <c r="I2506" s="80"/>
      <c r="J2506" s="79"/>
      <c r="K2506" s="81"/>
      <c r="L2506" s="82"/>
      <c r="M2506" s="83"/>
      <c r="N2506" s="84"/>
      <c r="O2506" s="84"/>
      <c r="P2506" s="83"/>
      <c r="Q2506" s="80"/>
      <c r="R2506" s="85"/>
      <c r="S2506" s="14"/>
      <c r="T2506" s="86"/>
      <c r="U2506" s="81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00"/>
      <c r="B2507" s="77"/>
      <c r="C2507" s="78"/>
      <c r="D2507" s="81"/>
      <c r="E2507" s="99"/>
      <c r="F2507" s="80"/>
      <c r="G2507" s="80"/>
      <c r="H2507" s="80"/>
      <c r="I2507" s="80"/>
      <c r="J2507" s="79"/>
      <c r="K2507" s="81"/>
      <c r="L2507" s="82"/>
      <c r="M2507" s="83"/>
      <c r="N2507" s="84"/>
      <c r="O2507" s="84"/>
      <c r="P2507" s="83"/>
      <c r="Q2507" s="80"/>
      <c r="R2507" s="85"/>
      <c r="S2507" s="14"/>
      <c r="T2507" s="86"/>
      <c r="U2507" s="81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00"/>
      <c r="B2508" s="77"/>
      <c r="C2508" s="78"/>
      <c r="D2508" s="81"/>
      <c r="E2508" s="99"/>
      <c r="F2508" s="80"/>
      <c r="G2508" s="80"/>
      <c r="H2508" s="80"/>
      <c r="I2508" s="80"/>
      <c r="J2508" s="79"/>
      <c r="K2508" s="81"/>
      <c r="L2508" s="82"/>
      <c r="M2508" s="83"/>
      <c r="N2508" s="84"/>
      <c r="O2508" s="84"/>
      <c r="P2508" s="83"/>
      <c r="Q2508" s="80"/>
      <c r="R2508" s="85"/>
      <c r="S2508" s="14"/>
      <c r="T2508" s="86"/>
      <c r="U2508" s="81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00"/>
      <c r="B2509" s="77"/>
      <c r="C2509" s="78"/>
      <c r="D2509" s="81"/>
      <c r="E2509" s="99"/>
      <c r="F2509" s="80"/>
      <c r="G2509" s="80"/>
      <c r="H2509" s="80"/>
      <c r="I2509" s="80"/>
      <c r="J2509" s="79"/>
      <c r="K2509" s="81"/>
      <c r="L2509" s="82"/>
      <c r="M2509" s="83"/>
      <c r="N2509" s="84"/>
      <c r="O2509" s="84"/>
      <c r="P2509" s="83"/>
      <c r="Q2509" s="80"/>
      <c r="R2509" s="85"/>
      <c r="S2509" s="14"/>
      <c r="T2509" s="86"/>
      <c r="U2509" s="81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00"/>
      <c r="B2510" s="77"/>
      <c r="C2510" s="78"/>
      <c r="D2510" s="81"/>
      <c r="E2510" s="99"/>
      <c r="F2510" s="80"/>
      <c r="G2510" s="80"/>
      <c r="H2510" s="80"/>
      <c r="I2510" s="80"/>
      <c r="J2510" s="79"/>
      <c r="K2510" s="81"/>
      <c r="L2510" s="82"/>
      <c r="M2510" s="83"/>
      <c r="N2510" s="84"/>
      <c r="O2510" s="84"/>
      <c r="P2510" s="83"/>
      <c r="Q2510" s="80"/>
      <c r="R2510" s="85"/>
      <c r="S2510" s="14"/>
      <c r="T2510" s="86"/>
      <c r="U2510" s="81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00"/>
      <c r="B2511" s="77"/>
      <c r="C2511" s="78"/>
      <c r="D2511" s="81"/>
      <c r="E2511" s="99"/>
      <c r="F2511" s="80"/>
      <c r="G2511" s="80"/>
      <c r="H2511" s="80"/>
      <c r="I2511" s="80"/>
      <c r="J2511" s="79"/>
      <c r="K2511" s="81"/>
      <c r="L2511" s="82"/>
      <c r="M2511" s="83"/>
      <c r="N2511" s="84"/>
      <c r="O2511" s="84"/>
      <c r="P2511" s="83"/>
      <c r="Q2511" s="80"/>
      <c r="R2511" s="85"/>
      <c r="S2511" s="14"/>
      <c r="T2511" s="86"/>
      <c r="U2511" s="81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00"/>
      <c r="B2512" s="77"/>
      <c r="C2512" s="78"/>
      <c r="D2512" s="81"/>
      <c r="E2512" s="99"/>
      <c r="F2512" s="80"/>
      <c r="G2512" s="80"/>
      <c r="H2512" s="80"/>
      <c r="I2512" s="80"/>
      <c r="J2512" s="79"/>
      <c r="K2512" s="81"/>
      <c r="L2512" s="82"/>
      <c r="M2512" s="83"/>
      <c r="N2512" s="84"/>
      <c r="O2512" s="84"/>
      <c r="P2512" s="83"/>
      <c r="Q2512" s="80"/>
      <c r="R2512" s="85"/>
      <c r="S2512" s="14"/>
      <c r="T2512" s="86"/>
      <c r="U2512" s="81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00"/>
      <c r="B2513" s="77"/>
      <c r="C2513" s="78"/>
      <c r="D2513" s="81"/>
      <c r="E2513" s="99"/>
      <c r="F2513" s="80"/>
      <c r="G2513" s="80"/>
      <c r="H2513" s="80"/>
      <c r="I2513" s="80"/>
      <c r="J2513" s="79"/>
      <c r="K2513" s="81"/>
      <c r="L2513" s="82"/>
      <c r="M2513" s="83"/>
      <c r="N2513" s="84"/>
      <c r="O2513" s="84"/>
      <c r="P2513" s="83"/>
      <c r="Q2513" s="80"/>
      <c r="R2513" s="85"/>
      <c r="S2513" s="14"/>
      <c r="T2513" s="86"/>
      <c r="U2513" s="81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00"/>
      <c r="B2514" s="77"/>
      <c r="C2514" s="78"/>
      <c r="D2514" s="81"/>
      <c r="E2514" s="99"/>
      <c r="F2514" s="80"/>
      <c r="G2514" s="80"/>
      <c r="H2514" s="80"/>
      <c r="I2514" s="80"/>
      <c r="J2514" s="79"/>
      <c r="K2514" s="81"/>
      <c r="L2514" s="82"/>
      <c r="M2514" s="83"/>
      <c r="N2514" s="84"/>
      <c r="O2514" s="84"/>
      <c r="P2514" s="83"/>
      <c r="Q2514" s="80"/>
      <c r="R2514" s="85"/>
      <c r="S2514" s="14"/>
      <c r="T2514" s="86"/>
      <c r="U2514" s="81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00"/>
      <c r="B2515" s="77"/>
      <c r="C2515" s="78"/>
      <c r="D2515" s="81"/>
      <c r="E2515" s="99"/>
      <c r="F2515" s="80"/>
      <c r="G2515" s="80"/>
      <c r="H2515" s="80"/>
      <c r="I2515" s="80"/>
      <c r="J2515" s="79"/>
      <c r="K2515" s="81"/>
      <c r="L2515" s="82"/>
      <c r="M2515" s="83"/>
      <c r="N2515" s="84"/>
      <c r="O2515" s="84"/>
      <c r="P2515" s="83"/>
      <c r="Q2515" s="80"/>
      <c r="R2515" s="85"/>
      <c r="S2515" s="14"/>
      <c r="T2515" s="86"/>
      <c r="U2515" s="81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00"/>
      <c r="B2516" s="77"/>
      <c r="C2516" s="78"/>
      <c r="D2516" s="81"/>
      <c r="E2516" s="99"/>
      <c r="F2516" s="80"/>
      <c r="G2516" s="80"/>
      <c r="H2516" s="80"/>
      <c r="I2516" s="80"/>
      <c r="J2516" s="79"/>
      <c r="K2516" s="81"/>
      <c r="L2516" s="82"/>
      <c r="M2516" s="83"/>
      <c r="N2516" s="84"/>
      <c r="O2516" s="84"/>
      <c r="P2516" s="83"/>
      <c r="Q2516" s="80"/>
      <c r="R2516" s="85"/>
      <c r="S2516" s="14"/>
      <c r="T2516" s="86"/>
      <c r="U2516" s="81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00"/>
      <c r="B2517" s="77"/>
      <c r="C2517" s="78"/>
      <c r="D2517" s="81"/>
      <c r="E2517" s="99"/>
      <c r="F2517" s="80"/>
      <c r="G2517" s="80"/>
      <c r="H2517" s="80"/>
      <c r="I2517" s="80"/>
      <c r="J2517" s="79"/>
      <c r="K2517" s="81"/>
      <c r="L2517" s="82"/>
      <c r="M2517" s="83"/>
      <c r="N2517" s="84"/>
      <c r="O2517" s="84"/>
      <c r="P2517" s="83"/>
      <c r="Q2517" s="80"/>
      <c r="R2517" s="85"/>
      <c r="S2517" s="14"/>
      <c r="T2517" s="86"/>
      <c r="U2517" s="81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00"/>
      <c r="B2518" s="77"/>
      <c r="C2518" s="78"/>
      <c r="D2518" s="81"/>
      <c r="E2518" s="99"/>
      <c r="F2518" s="80"/>
      <c r="G2518" s="80"/>
      <c r="H2518" s="80"/>
      <c r="I2518" s="80"/>
      <c r="J2518" s="79"/>
      <c r="K2518" s="81"/>
      <c r="L2518" s="82"/>
      <c r="M2518" s="83"/>
      <c r="N2518" s="84"/>
      <c r="O2518" s="84"/>
      <c r="P2518" s="83"/>
      <c r="Q2518" s="80"/>
      <c r="R2518" s="85"/>
      <c r="S2518" s="14"/>
      <c r="T2518" s="86"/>
      <c r="U2518" s="81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00"/>
      <c r="B2519" s="77"/>
      <c r="C2519" s="78"/>
      <c r="D2519" s="81"/>
      <c r="E2519" s="99"/>
      <c r="F2519" s="80"/>
      <c r="G2519" s="80"/>
      <c r="H2519" s="80"/>
      <c r="I2519" s="80"/>
      <c r="J2519" s="79"/>
      <c r="K2519" s="81"/>
      <c r="L2519" s="82"/>
      <c r="M2519" s="83"/>
      <c r="N2519" s="84"/>
      <c r="O2519" s="84"/>
      <c r="P2519" s="83"/>
      <c r="Q2519" s="80"/>
      <c r="R2519" s="85"/>
      <c r="S2519" s="14"/>
      <c r="T2519" s="86"/>
      <c r="U2519" s="81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00"/>
      <c r="B2520" s="77"/>
      <c r="C2520" s="78"/>
      <c r="D2520" s="81"/>
      <c r="E2520" s="99"/>
      <c r="F2520" s="80"/>
      <c r="G2520" s="80"/>
      <c r="H2520" s="80"/>
      <c r="I2520" s="80"/>
      <c r="J2520" s="79"/>
      <c r="K2520" s="81"/>
      <c r="L2520" s="82"/>
      <c r="M2520" s="83"/>
      <c r="N2520" s="84"/>
      <c r="O2520" s="84"/>
      <c r="P2520" s="83"/>
      <c r="Q2520" s="80"/>
      <c r="R2520" s="85"/>
      <c r="S2520" s="14"/>
      <c r="T2520" s="86"/>
      <c r="U2520" s="81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00"/>
      <c r="B2521" s="77"/>
      <c r="C2521" s="78"/>
      <c r="D2521" s="81"/>
      <c r="E2521" s="99"/>
      <c r="F2521" s="80"/>
      <c r="G2521" s="80"/>
      <c r="H2521" s="80"/>
      <c r="I2521" s="80"/>
      <c r="J2521" s="79"/>
      <c r="K2521" s="81"/>
      <c r="L2521" s="82"/>
      <c r="M2521" s="83"/>
      <c r="N2521" s="84"/>
      <c r="O2521" s="84"/>
      <c r="P2521" s="83"/>
      <c r="Q2521" s="80"/>
      <c r="R2521" s="85"/>
      <c r="S2521" s="14"/>
      <c r="T2521" s="86"/>
      <c r="U2521" s="81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00"/>
      <c r="B2522" s="77"/>
      <c r="C2522" s="78"/>
      <c r="D2522" s="81"/>
      <c r="E2522" s="99"/>
      <c r="F2522" s="80"/>
      <c r="G2522" s="80"/>
      <c r="H2522" s="80"/>
      <c r="I2522" s="80"/>
      <c r="J2522" s="79"/>
      <c r="K2522" s="81"/>
      <c r="L2522" s="82"/>
      <c r="M2522" s="83"/>
      <c r="N2522" s="84"/>
      <c r="O2522" s="84"/>
      <c r="P2522" s="83"/>
      <c r="Q2522" s="80"/>
      <c r="R2522" s="85"/>
      <c r="S2522" s="14"/>
      <c r="T2522" s="86"/>
      <c r="U2522" s="81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00"/>
      <c r="B2523" s="77"/>
      <c r="C2523" s="78"/>
      <c r="D2523" s="81"/>
      <c r="E2523" s="99"/>
      <c r="F2523" s="80"/>
      <c r="G2523" s="80"/>
      <c r="H2523" s="80"/>
      <c r="I2523" s="80"/>
      <c r="J2523" s="79"/>
      <c r="K2523" s="81"/>
      <c r="L2523" s="82"/>
      <c r="M2523" s="83"/>
      <c r="N2523" s="84"/>
      <c r="O2523" s="84"/>
      <c r="P2523" s="83"/>
      <c r="Q2523" s="80"/>
      <c r="R2523" s="85"/>
      <c r="S2523" s="14"/>
      <c r="T2523" s="86"/>
      <c r="U2523" s="81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00"/>
      <c r="B2524" s="77"/>
      <c r="C2524" s="78"/>
      <c r="D2524" s="81"/>
      <c r="E2524" s="99"/>
      <c r="F2524" s="80"/>
      <c r="G2524" s="80"/>
      <c r="H2524" s="80"/>
      <c r="I2524" s="80"/>
      <c r="J2524" s="79"/>
      <c r="K2524" s="81"/>
      <c r="L2524" s="82"/>
      <c r="M2524" s="83"/>
      <c r="N2524" s="84"/>
      <c r="O2524" s="84"/>
      <c r="P2524" s="83"/>
      <c r="Q2524" s="80"/>
      <c r="R2524" s="85"/>
      <c r="S2524" s="14"/>
      <c r="T2524" s="86"/>
      <c r="U2524" s="81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00"/>
      <c r="B2525" s="77"/>
      <c r="C2525" s="78"/>
      <c r="D2525" s="81"/>
      <c r="E2525" s="99"/>
      <c r="F2525" s="80"/>
      <c r="G2525" s="80"/>
      <c r="H2525" s="80"/>
      <c r="I2525" s="80"/>
      <c r="J2525" s="79"/>
      <c r="K2525" s="81"/>
      <c r="L2525" s="82"/>
      <c r="M2525" s="83"/>
      <c r="N2525" s="84"/>
      <c r="O2525" s="84"/>
      <c r="P2525" s="83"/>
      <c r="Q2525" s="80"/>
      <c r="R2525" s="85"/>
      <c r="S2525" s="14"/>
      <c r="T2525" s="86"/>
      <c r="U2525" s="81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00"/>
      <c r="B2526" s="77"/>
      <c r="C2526" s="78"/>
      <c r="D2526" s="81"/>
      <c r="E2526" s="99"/>
      <c r="F2526" s="80"/>
      <c r="G2526" s="80"/>
      <c r="H2526" s="80"/>
      <c r="I2526" s="80"/>
      <c r="J2526" s="79"/>
      <c r="K2526" s="81"/>
      <c r="L2526" s="82"/>
      <c r="M2526" s="83"/>
      <c r="N2526" s="84"/>
      <c r="O2526" s="84"/>
      <c r="P2526" s="83"/>
      <c r="Q2526" s="80"/>
      <c r="R2526" s="85"/>
      <c r="S2526" s="14"/>
      <c r="T2526" s="86"/>
      <c r="U2526" s="81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00"/>
      <c r="B2527" s="77"/>
      <c r="C2527" s="78"/>
      <c r="D2527" s="81"/>
      <c r="E2527" s="99"/>
      <c r="F2527" s="80"/>
      <c r="G2527" s="80"/>
      <c r="H2527" s="80"/>
      <c r="I2527" s="80"/>
      <c r="J2527" s="79"/>
      <c r="K2527" s="81"/>
      <c r="L2527" s="82"/>
      <c r="M2527" s="83"/>
      <c r="N2527" s="84"/>
      <c r="O2527" s="84"/>
      <c r="P2527" s="83"/>
      <c r="Q2527" s="80"/>
      <c r="R2527" s="85"/>
      <c r="S2527" s="14"/>
      <c r="T2527" s="86"/>
      <c r="U2527" s="81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00"/>
      <c r="B2528" s="77"/>
      <c r="C2528" s="78"/>
      <c r="D2528" s="81"/>
      <c r="E2528" s="99"/>
      <c r="F2528" s="80"/>
      <c r="G2528" s="80"/>
      <c r="H2528" s="80"/>
      <c r="I2528" s="80"/>
      <c r="J2528" s="79"/>
      <c r="K2528" s="81"/>
      <c r="L2528" s="82"/>
      <c r="M2528" s="83"/>
      <c r="N2528" s="84"/>
      <c r="O2528" s="84"/>
      <c r="P2528" s="83"/>
      <c r="Q2528" s="80"/>
      <c r="R2528" s="85"/>
      <c r="S2528" s="14"/>
      <c r="T2528" s="86"/>
      <c r="U2528" s="81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00"/>
      <c r="B2529" s="77"/>
      <c r="C2529" s="78"/>
      <c r="D2529" s="81"/>
      <c r="E2529" s="99"/>
      <c r="F2529" s="80"/>
      <c r="G2529" s="80"/>
      <c r="H2529" s="80"/>
      <c r="I2529" s="80"/>
      <c r="J2529" s="79"/>
      <c r="K2529" s="81"/>
      <c r="L2529" s="82"/>
      <c r="M2529" s="83"/>
      <c r="N2529" s="84"/>
      <c r="O2529" s="84"/>
      <c r="P2529" s="83"/>
      <c r="Q2529" s="80"/>
      <c r="R2529" s="85"/>
      <c r="S2529" s="14"/>
      <c r="T2529" s="86"/>
      <c r="U2529" s="81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00"/>
      <c r="B2530" s="77"/>
      <c r="C2530" s="78"/>
      <c r="D2530" s="81"/>
      <c r="E2530" s="99"/>
      <c r="F2530" s="80"/>
      <c r="G2530" s="80"/>
      <c r="H2530" s="80"/>
      <c r="I2530" s="80"/>
      <c r="J2530" s="79"/>
      <c r="K2530" s="81"/>
      <c r="L2530" s="82"/>
      <c r="M2530" s="83"/>
      <c r="N2530" s="84"/>
      <c r="O2530" s="84"/>
      <c r="P2530" s="83"/>
      <c r="Q2530" s="80"/>
      <c r="R2530" s="85"/>
      <c r="S2530" s="14"/>
      <c r="T2530" s="86"/>
      <c r="U2530" s="81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00"/>
      <c r="B2531" s="77"/>
      <c r="C2531" s="78"/>
      <c r="D2531" s="81"/>
      <c r="E2531" s="99"/>
      <c r="F2531" s="80"/>
      <c r="G2531" s="80"/>
      <c r="H2531" s="80"/>
      <c r="I2531" s="80"/>
      <c r="J2531" s="79"/>
      <c r="K2531" s="81"/>
      <c r="L2531" s="82"/>
      <c r="M2531" s="83"/>
      <c r="N2531" s="84"/>
      <c r="O2531" s="84"/>
      <c r="P2531" s="83"/>
      <c r="Q2531" s="80"/>
      <c r="R2531" s="85"/>
      <c r="S2531" s="14"/>
      <c r="T2531" s="86"/>
      <c r="U2531" s="81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00"/>
      <c r="B2532" s="77"/>
      <c r="C2532" s="78"/>
      <c r="D2532" s="81"/>
      <c r="E2532" s="99"/>
      <c r="F2532" s="80"/>
      <c r="G2532" s="80"/>
      <c r="H2532" s="80"/>
      <c r="I2532" s="80"/>
      <c r="J2532" s="79"/>
      <c r="K2532" s="81"/>
      <c r="L2532" s="82"/>
      <c r="M2532" s="83"/>
      <c r="N2532" s="84"/>
      <c r="O2532" s="84"/>
      <c r="P2532" s="83"/>
      <c r="Q2532" s="80"/>
      <c r="R2532" s="85"/>
      <c r="S2532" s="14"/>
      <c r="T2532" s="86"/>
      <c r="U2532" s="81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00"/>
      <c r="B2533" s="77"/>
      <c r="C2533" s="78"/>
      <c r="D2533" s="81"/>
      <c r="E2533" s="99"/>
      <c r="F2533" s="80"/>
      <c r="G2533" s="80"/>
      <c r="H2533" s="80"/>
      <c r="I2533" s="80"/>
      <c r="J2533" s="79"/>
      <c r="K2533" s="81"/>
      <c r="L2533" s="82"/>
      <c r="M2533" s="83"/>
      <c r="N2533" s="84"/>
      <c r="O2533" s="84"/>
      <c r="P2533" s="83"/>
      <c r="Q2533" s="80"/>
      <c r="R2533" s="85"/>
      <c r="S2533" s="14"/>
      <c r="T2533" s="86"/>
      <c r="U2533" s="81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00"/>
      <c r="B2534" s="77"/>
      <c r="C2534" s="78"/>
      <c r="D2534" s="81"/>
      <c r="E2534" s="99"/>
      <c r="F2534" s="80"/>
      <c r="G2534" s="80"/>
      <c r="H2534" s="80"/>
      <c r="I2534" s="80"/>
      <c r="J2534" s="79"/>
      <c r="K2534" s="81"/>
      <c r="L2534" s="82"/>
      <c r="M2534" s="83"/>
      <c r="N2534" s="84"/>
      <c r="O2534" s="84"/>
      <c r="P2534" s="83"/>
      <c r="Q2534" s="80"/>
      <c r="R2534" s="85"/>
      <c r="S2534" s="14"/>
      <c r="T2534" s="86"/>
      <c r="U2534" s="81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00"/>
      <c r="B2535" s="77"/>
      <c r="C2535" s="78"/>
      <c r="D2535" s="81"/>
      <c r="E2535" s="99"/>
      <c r="F2535" s="80"/>
      <c r="G2535" s="80"/>
      <c r="H2535" s="80"/>
      <c r="I2535" s="80"/>
      <c r="J2535" s="79"/>
      <c r="K2535" s="81"/>
      <c r="L2535" s="82"/>
      <c r="M2535" s="83"/>
      <c r="N2535" s="84"/>
      <c r="O2535" s="84"/>
      <c r="P2535" s="83"/>
      <c r="Q2535" s="80"/>
      <c r="R2535" s="85"/>
      <c r="S2535" s="14"/>
      <c r="T2535" s="86"/>
      <c r="U2535" s="81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00"/>
      <c r="B2536" s="77"/>
      <c r="C2536" s="78"/>
      <c r="D2536" s="81"/>
      <c r="E2536" s="99"/>
      <c r="F2536" s="80"/>
      <c r="G2536" s="80"/>
      <c r="H2536" s="80"/>
      <c r="I2536" s="80"/>
      <c r="J2536" s="79"/>
      <c r="K2536" s="81"/>
      <c r="L2536" s="82"/>
      <c r="M2536" s="83"/>
      <c r="N2536" s="84"/>
      <c r="O2536" s="84"/>
      <c r="P2536" s="83"/>
      <c r="Q2536" s="80"/>
      <c r="R2536" s="85"/>
      <c r="S2536" s="14"/>
      <c r="T2536" s="86"/>
      <c r="U2536" s="81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00"/>
      <c r="B2537" s="77"/>
      <c r="C2537" s="78"/>
      <c r="D2537" s="81"/>
      <c r="E2537" s="99"/>
      <c r="F2537" s="80"/>
      <c r="G2537" s="80"/>
      <c r="H2537" s="80"/>
      <c r="I2537" s="80"/>
      <c r="J2537" s="79"/>
      <c r="K2537" s="81"/>
      <c r="L2537" s="82"/>
      <c r="M2537" s="83"/>
      <c r="N2537" s="84"/>
      <c r="O2537" s="84"/>
      <c r="P2537" s="83"/>
      <c r="Q2537" s="80"/>
      <c r="R2537" s="85"/>
      <c r="S2537" s="14"/>
      <c r="T2537" s="86"/>
      <c r="U2537" s="81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00"/>
      <c r="B2538" s="77"/>
      <c r="C2538" s="78"/>
      <c r="D2538" s="81"/>
      <c r="E2538" s="99"/>
      <c r="F2538" s="80"/>
      <c r="G2538" s="80"/>
      <c r="H2538" s="80"/>
      <c r="I2538" s="80"/>
      <c r="J2538" s="79"/>
      <c r="K2538" s="81"/>
      <c r="L2538" s="82"/>
      <c r="M2538" s="83"/>
      <c r="N2538" s="84"/>
      <c r="O2538" s="84"/>
      <c r="P2538" s="83"/>
      <c r="Q2538" s="80"/>
      <c r="R2538" s="85"/>
      <c r="S2538" s="14"/>
      <c r="T2538" s="86"/>
      <c r="U2538" s="81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00"/>
      <c r="B2539" s="77"/>
      <c r="C2539" s="78"/>
      <c r="D2539" s="81"/>
      <c r="E2539" s="99"/>
      <c r="F2539" s="80"/>
      <c r="G2539" s="80"/>
      <c r="H2539" s="80"/>
      <c r="I2539" s="80"/>
      <c r="J2539" s="79"/>
      <c r="K2539" s="81"/>
      <c r="L2539" s="82"/>
      <c r="M2539" s="83"/>
      <c r="N2539" s="84"/>
      <c r="O2539" s="84"/>
      <c r="P2539" s="83"/>
      <c r="Q2539" s="80"/>
      <c r="R2539" s="85"/>
      <c r="S2539" s="14"/>
      <c r="T2539" s="86"/>
      <c r="U2539" s="81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00"/>
      <c r="B2540" s="77"/>
      <c r="C2540" s="78"/>
      <c r="D2540" s="81"/>
      <c r="E2540" s="99"/>
      <c r="F2540" s="80"/>
      <c r="G2540" s="80"/>
      <c r="H2540" s="80"/>
      <c r="I2540" s="80"/>
      <c r="J2540" s="79"/>
      <c r="K2540" s="81"/>
      <c r="L2540" s="82"/>
      <c r="M2540" s="83"/>
      <c r="N2540" s="84"/>
      <c r="O2540" s="84"/>
      <c r="P2540" s="83"/>
      <c r="Q2540" s="80"/>
      <c r="R2540" s="85"/>
      <c r="S2540" s="14"/>
      <c r="T2540" s="86"/>
      <c r="U2540" s="81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00"/>
      <c r="B2541" s="77"/>
      <c r="C2541" s="78"/>
      <c r="D2541" s="81"/>
      <c r="E2541" s="99"/>
      <c r="F2541" s="80"/>
      <c r="G2541" s="80"/>
      <c r="H2541" s="80"/>
      <c r="I2541" s="80"/>
      <c r="J2541" s="79"/>
      <c r="K2541" s="81"/>
      <c r="L2541" s="82"/>
      <c r="M2541" s="83"/>
      <c r="N2541" s="84"/>
      <c r="O2541" s="84"/>
      <c r="P2541" s="83"/>
      <c r="Q2541" s="80"/>
      <c r="R2541" s="85"/>
      <c r="S2541" s="14"/>
      <c r="T2541" s="86"/>
      <c r="U2541" s="81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00"/>
      <c r="B2542" s="77"/>
      <c r="C2542" s="78"/>
      <c r="D2542" s="81"/>
      <c r="E2542" s="99"/>
      <c r="F2542" s="80"/>
      <c r="G2542" s="80"/>
      <c r="H2542" s="80"/>
      <c r="I2542" s="80"/>
      <c r="J2542" s="79"/>
      <c r="K2542" s="81"/>
      <c r="L2542" s="82"/>
      <c r="M2542" s="83"/>
      <c r="N2542" s="84"/>
      <c r="O2542" s="84"/>
      <c r="P2542" s="83"/>
      <c r="Q2542" s="80"/>
      <c r="R2542" s="85"/>
      <c r="S2542" s="14"/>
      <c r="T2542" s="86"/>
      <c r="U2542" s="81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00"/>
      <c r="B2543" s="77"/>
      <c r="C2543" s="78"/>
      <c r="D2543" s="81"/>
      <c r="E2543" s="99"/>
      <c r="F2543" s="80"/>
      <c r="G2543" s="80"/>
      <c r="H2543" s="80"/>
      <c r="I2543" s="80"/>
      <c r="J2543" s="79"/>
      <c r="K2543" s="81"/>
      <c r="L2543" s="82"/>
      <c r="M2543" s="83"/>
      <c r="N2543" s="84"/>
      <c r="O2543" s="84"/>
      <c r="P2543" s="83"/>
      <c r="Q2543" s="80"/>
      <c r="R2543" s="85"/>
      <c r="S2543" s="14"/>
      <c r="T2543" s="86"/>
      <c r="U2543" s="81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00"/>
      <c r="B2544" s="77"/>
      <c r="C2544" s="78"/>
      <c r="D2544" s="81"/>
      <c r="E2544" s="99"/>
      <c r="F2544" s="80"/>
      <c r="G2544" s="80"/>
      <c r="H2544" s="80"/>
      <c r="I2544" s="80"/>
      <c r="J2544" s="79"/>
      <c r="K2544" s="81"/>
      <c r="L2544" s="82"/>
      <c r="M2544" s="83"/>
      <c r="N2544" s="84"/>
      <c r="O2544" s="84"/>
      <c r="P2544" s="83"/>
      <c r="Q2544" s="80"/>
      <c r="R2544" s="85"/>
      <c r="S2544" s="14"/>
      <c r="T2544" s="86"/>
      <c r="U2544" s="81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00"/>
      <c r="B2545" s="77"/>
      <c r="C2545" s="78"/>
      <c r="D2545" s="81"/>
      <c r="E2545" s="99"/>
      <c r="F2545" s="80"/>
      <c r="G2545" s="80"/>
      <c r="H2545" s="80"/>
      <c r="I2545" s="80"/>
      <c r="J2545" s="79"/>
      <c r="K2545" s="81"/>
      <c r="L2545" s="82"/>
      <c r="M2545" s="83"/>
      <c r="N2545" s="84"/>
      <c r="O2545" s="84"/>
      <c r="P2545" s="83"/>
      <c r="Q2545" s="80"/>
      <c r="R2545" s="85"/>
      <c r="S2545" s="14"/>
      <c r="T2545" s="86"/>
      <c r="U2545" s="81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00"/>
      <c r="B2546" s="77"/>
      <c r="C2546" s="78"/>
      <c r="D2546" s="81"/>
      <c r="E2546" s="99"/>
      <c r="F2546" s="80"/>
      <c r="G2546" s="80"/>
      <c r="H2546" s="80"/>
      <c r="I2546" s="80"/>
      <c r="J2546" s="79"/>
      <c r="K2546" s="81"/>
      <c r="L2546" s="82"/>
      <c r="M2546" s="83"/>
      <c r="N2546" s="84"/>
      <c r="O2546" s="84"/>
      <c r="P2546" s="83"/>
      <c r="Q2546" s="80"/>
      <c r="R2546" s="85"/>
      <c r="S2546" s="14"/>
      <c r="T2546" s="86"/>
      <c r="U2546" s="81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00"/>
      <c r="B2547" s="77"/>
      <c r="C2547" s="78"/>
      <c r="D2547" s="81"/>
      <c r="E2547" s="99"/>
      <c r="F2547" s="80"/>
      <c r="G2547" s="80"/>
      <c r="H2547" s="80"/>
      <c r="I2547" s="80"/>
      <c r="J2547" s="79"/>
      <c r="K2547" s="81"/>
      <c r="L2547" s="82"/>
      <c r="M2547" s="83"/>
      <c r="N2547" s="84"/>
      <c r="O2547" s="84"/>
      <c r="P2547" s="83"/>
      <c r="Q2547" s="80"/>
      <c r="R2547" s="85"/>
      <c r="S2547" s="14"/>
      <c r="T2547" s="86"/>
      <c r="U2547" s="81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00"/>
      <c r="B2548" s="77"/>
      <c r="C2548" s="78"/>
      <c r="D2548" s="81"/>
      <c r="E2548" s="99"/>
      <c r="F2548" s="80"/>
      <c r="G2548" s="80"/>
      <c r="H2548" s="80"/>
      <c r="I2548" s="80"/>
      <c r="J2548" s="79"/>
      <c r="K2548" s="81"/>
      <c r="L2548" s="82"/>
      <c r="M2548" s="83"/>
      <c r="N2548" s="84"/>
      <c r="O2548" s="84"/>
      <c r="P2548" s="83"/>
      <c r="Q2548" s="80"/>
      <c r="R2548" s="85"/>
      <c r="S2548" s="14"/>
      <c r="T2548" s="86"/>
      <c r="U2548" s="81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00"/>
      <c r="B2549" s="77"/>
      <c r="C2549" s="78"/>
      <c r="D2549" s="81"/>
      <c r="E2549" s="99"/>
      <c r="F2549" s="80"/>
      <c r="G2549" s="80"/>
      <c r="H2549" s="80"/>
      <c r="I2549" s="80"/>
      <c r="J2549" s="79"/>
      <c r="K2549" s="81"/>
      <c r="L2549" s="82"/>
      <c r="M2549" s="83"/>
      <c r="N2549" s="84"/>
      <c r="O2549" s="84"/>
      <c r="P2549" s="83"/>
      <c r="Q2549" s="80"/>
      <c r="R2549" s="85"/>
      <c r="S2549" s="14"/>
      <c r="T2549" s="86"/>
      <c r="U2549" s="81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00"/>
      <c r="B2550" s="77"/>
      <c r="C2550" s="78"/>
      <c r="D2550" s="81"/>
      <c r="E2550" s="99"/>
      <c r="F2550" s="80"/>
      <c r="G2550" s="80"/>
      <c r="H2550" s="80"/>
      <c r="I2550" s="80"/>
      <c r="J2550" s="79"/>
      <c r="K2550" s="81"/>
      <c r="L2550" s="82"/>
      <c r="M2550" s="83"/>
      <c r="N2550" s="84"/>
      <c r="O2550" s="84"/>
      <c r="P2550" s="83"/>
      <c r="Q2550" s="80"/>
      <c r="R2550" s="85"/>
      <c r="S2550" s="14"/>
      <c r="T2550" s="86"/>
      <c r="U2550" s="81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00"/>
      <c r="B2551" s="77"/>
      <c r="C2551" s="78"/>
      <c r="D2551" s="81"/>
      <c r="E2551" s="99"/>
      <c r="F2551" s="80"/>
      <c r="G2551" s="80"/>
      <c r="H2551" s="80"/>
      <c r="I2551" s="80"/>
      <c r="J2551" s="79"/>
      <c r="K2551" s="81"/>
      <c r="L2551" s="82"/>
      <c r="M2551" s="83"/>
      <c r="N2551" s="84"/>
      <c r="O2551" s="84"/>
      <c r="P2551" s="83"/>
      <c r="Q2551" s="80"/>
      <c r="R2551" s="85"/>
      <c r="S2551" s="14"/>
      <c r="T2551" s="86"/>
      <c r="U2551" s="81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00"/>
      <c r="B2552" s="77"/>
      <c r="C2552" s="78"/>
      <c r="D2552" s="81"/>
      <c r="E2552" s="99"/>
      <c r="F2552" s="80"/>
      <c r="G2552" s="80"/>
      <c r="H2552" s="80"/>
      <c r="I2552" s="80"/>
      <c r="J2552" s="79"/>
      <c r="K2552" s="81"/>
      <c r="L2552" s="82"/>
      <c r="M2552" s="83"/>
      <c r="N2552" s="84"/>
      <c r="O2552" s="84"/>
      <c r="P2552" s="83"/>
      <c r="Q2552" s="80"/>
      <c r="R2552" s="85"/>
      <c r="S2552" s="14"/>
      <c r="T2552" s="86"/>
      <c r="U2552" s="81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00"/>
      <c r="B2553" s="77"/>
      <c r="C2553" s="78"/>
      <c r="D2553" s="81"/>
      <c r="E2553" s="99"/>
      <c r="F2553" s="80"/>
      <c r="G2553" s="80"/>
      <c r="H2553" s="80"/>
      <c r="I2553" s="80"/>
      <c r="J2553" s="79"/>
      <c r="K2553" s="81"/>
      <c r="L2553" s="82"/>
      <c r="M2553" s="83"/>
      <c r="N2553" s="84"/>
      <c r="O2553" s="84"/>
      <c r="P2553" s="83"/>
      <c r="Q2553" s="80"/>
      <c r="R2553" s="85"/>
      <c r="S2553" s="14"/>
      <c r="T2553" s="86"/>
      <c r="U2553" s="81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00"/>
      <c r="B2554" s="77"/>
      <c r="C2554" s="78"/>
      <c r="D2554" s="81"/>
      <c r="E2554" s="99"/>
      <c r="F2554" s="80"/>
      <c r="G2554" s="80"/>
      <c r="H2554" s="80"/>
      <c r="I2554" s="80"/>
      <c r="J2554" s="79"/>
      <c r="K2554" s="81"/>
      <c r="L2554" s="82"/>
      <c r="M2554" s="83"/>
      <c r="N2554" s="84"/>
      <c r="O2554" s="84"/>
      <c r="P2554" s="83"/>
      <c r="Q2554" s="80"/>
      <c r="R2554" s="85"/>
      <c r="S2554" s="14"/>
      <c r="T2554" s="86"/>
      <c r="U2554" s="81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00"/>
      <c r="B2555" s="77"/>
      <c r="C2555" s="78"/>
      <c r="D2555" s="81"/>
      <c r="E2555" s="99"/>
      <c r="F2555" s="80"/>
      <c r="G2555" s="80"/>
      <c r="H2555" s="80"/>
      <c r="I2555" s="80"/>
      <c r="J2555" s="79"/>
      <c r="K2555" s="81"/>
      <c r="L2555" s="82"/>
      <c r="M2555" s="83"/>
      <c r="N2555" s="84"/>
      <c r="O2555" s="84"/>
      <c r="P2555" s="83"/>
      <c r="Q2555" s="80"/>
      <c r="R2555" s="85"/>
      <c r="S2555" s="14"/>
      <c r="T2555" s="86"/>
      <c r="U2555" s="81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00"/>
      <c r="B2556" s="77"/>
      <c r="C2556" s="78"/>
      <c r="D2556" s="81"/>
      <c r="E2556" s="99"/>
      <c r="F2556" s="80"/>
      <c r="G2556" s="80"/>
      <c r="H2556" s="80"/>
      <c r="I2556" s="80"/>
      <c r="J2556" s="79"/>
      <c r="K2556" s="81"/>
      <c r="L2556" s="82"/>
      <c r="M2556" s="83"/>
      <c r="N2556" s="84"/>
      <c r="O2556" s="84"/>
      <c r="P2556" s="83"/>
      <c r="Q2556" s="80"/>
      <c r="R2556" s="85"/>
      <c r="S2556" s="14"/>
      <c r="T2556" s="86"/>
      <c r="U2556" s="81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00"/>
      <c r="B2557" s="77"/>
      <c r="C2557" s="78"/>
      <c r="D2557" s="81"/>
      <c r="E2557" s="99"/>
      <c r="F2557" s="80"/>
      <c r="G2557" s="80"/>
      <c r="H2557" s="80"/>
      <c r="I2557" s="80"/>
      <c r="J2557" s="79"/>
      <c r="K2557" s="81"/>
      <c r="L2557" s="82"/>
      <c r="M2557" s="83"/>
      <c r="N2557" s="84"/>
      <c r="O2557" s="84"/>
      <c r="P2557" s="83"/>
      <c r="Q2557" s="80"/>
      <c r="R2557" s="85"/>
      <c r="S2557" s="14"/>
      <c r="T2557" s="86"/>
      <c r="U2557" s="81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00"/>
      <c r="B2558" s="77"/>
      <c r="C2558" s="78"/>
      <c r="D2558" s="81"/>
      <c r="E2558" s="99"/>
      <c r="F2558" s="80"/>
      <c r="G2558" s="80"/>
      <c r="H2558" s="80"/>
      <c r="I2558" s="80"/>
      <c r="J2558" s="79"/>
      <c r="K2558" s="81"/>
      <c r="L2558" s="82"/>
      <c r="M2558" s="83"/>
      <c r="N2558" s="84"/>
      <c r="O2558" s="84"/>
      <c r="P2558" s="83"/>
      <c r="Q2558" s="80"/>
      <c r="R2558" s="85"/>
      <c r="S2558" s="14"/>
      <c r="T2558" s="86"/>
      <c r="U2558" s="81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00"/>
      <c r="B2559" s="77"/>
      <c r="C2559" s="78"/>
      <c r="D2559" s="81"/>
      <c r="E2559" s="99"/>
      <c r="F2559" s="80"/>
      <c r="G2559" s="80"/>
      <c r="H2559" s="80"/>
      <c r="I2559" s="80"/>
      <c r="J2559" s="79"/>
      <c r="K2559" s="81"/>
      <c r="L2559" s="82"/>
      <c r="M2559" s="83"/>
      <c r="N2559" s="84"/>
      <c r="O2559" s="84"/>
      <c r="P2559" s="83"/>
      <c r="Q2559" s="80"/>
      <c r="R2559" s="85"/>
      <c r="S2559" s="14"/>
      <c r="T2559" s="86"/>
      <c r="U2559" s="81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00"/>
      <c r="B2560" s="77"/>
      <c r="C2560" s="78"/>
      <c r="D2560" s="81"/>
      <c r="E2560" s="99"/>
      <c r="F2560" s="80"/>
      <c r="G2560" s="80"/>
      <c r="H2560" s="80"/>
      <c r="I2560" s="80"/>
      <c r="J2560" s="79"/>
      <c r="K2560" s="81"/>
      <c r="L2560" s="82"/>
      <c r="M2560" s="83"/>
      <c r="N2560" s="84"/>
      <c r="O2560" s="84"/>
      <c r="P2560" s="83"/>
      <c r="Q2560" s="80"/>
      <c r="R2560" s="85"/>
      <c r="S2560" s="14"/>
      <c r="T2560" s="86"/>
      <c r="U2560" s="81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00"/>
      <c r="B2561" s="77"/>
      <c r="C2561" s="78"/>
      <c r="D2561" s="81"/>
      <c r="E2561" s="99"/>
      <c r="F2561" s="80"/>
      <c r="G2561" s="80"/>
      <c r="H2561" s="80"/>
      <c r="I2561" s="80"/>
      <c r="J2561" s="79"/>
      <c r="K2561" s="81"/>
      <c r="L2561" s="82"/>
      <c r="M2561" s="83"/>
      <c r="N2561" s="84"/>
      <c r="O2561" s="84"/>
      <c r="P2561" s="83"/>
      <c r="Q2561" s="80"/>
      <c r="R2561" s="85"/>
      <c r="S2561" s="14"/>
      <c r="T2561" s="86"/>
      <c r="U2561" s="81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00"/>
      <c r="B2562" s="77"/>
      <c r="C2562" s="78"/>
      <c r="D2562" s="81"/>
      <c r="E2562" s="99"/>
      <c r="F2562" s="80"/>
      <c r="G2562" s="80"/>
      <c r="H2562" s="80"/>
      <c r="I2562" s="80"/>
      <c r="J2562" s="79"/>
      <c r="K2562" s="81"/>
      <c r="L2562" s="82"/>
      <c r="M2562" s="83"/>
      <c r="N2562" s="84"/>
      <c r="O2562" s="84"/>
      <c r="P2562" s="83"/>
      <c r="Q2562" s="80"/>
      <c r="R2562" s="85"/>
      <c r="S2562" s="14"/>
      <c r="T2562" s="86"/>
      <c r="U2562" s="81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00"/>
      <c r="B2563" s="77"/>
      <c r="C2563" s="78"/>
      <c r="D2563" s="81"/>
      <c r="E2563" s="99"/>
      <c r="F2563" s="80"/>
      <c r="G2563" s="80"/>
      <c r="H2563" s="80"/>
      <c r="I2563" s="80"/>
      <c r="J2563" s="79"/>
      <c r="K2563" s="81"/>
      <c r="L2563" s="82"/>
      <c r="M2563" s="83"/>
      <c r="N2563" s="84"/>
      <c r="O2563" s="84"/>
      <c r="P2563" s="83"/>
      <c r="Q2563" s="80"/>
      <c r="R2563" s="85"/>
      <c r="S2563" s="14"/>
      <c r="T2563" s="86"/>
      <c r="U2563" s="81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00"/>
      <c r="B2564" s="77"/>
      <c r="C2564" s="78"/>
      <c r="D2564" s="81"/>
      <c r="E2564" s="99"/>
      <c r="F2564" s="80"/>
      <c r="G2564" s="80"/>
      <c r="H2564" s="80"/>
      <c r="I2564" s="80"/>
      <c r="J2564" s="79"/>
      <c r="K2564" s="81"/>
      <c r="L2564" s="82"/>
      <c r="M2564" s="83"/>
      <c r="N2564" s="84"/>
      <c r="O2564" s="84"/>
      <c r="P2564" s="83"/>
      <c r="Q2564" s="80"/>
      <c r="R2564" s="85"/>
      <c r="S2564" s="14"/>
      <c r="T2564" s="86"/>
      <c r="U2564" s="81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00"/>
      <c r="B2565" s="77"/>
      <c r="C2565" s="78"/>
      <c r="D2565" s="81"/>
      <c r="E2565" s="99"/>
      <c r="F2565" s="80"/>
      <c r="G2565" s="80"/>
      <c r="H2565" s="80"/>
      <c r="I2565" s="80"/>
      <c r="J2565" s="79"/>
      <c r="K2565" s="81"/>
      <c r="L2565" s="82"/>
      <c r="M2565" s="83"/>
      <c r="N2565" s="84"/>
      <c r="O2565" s="84"/>
      <c r="P2565" s="83"/>
      <c r="Q2565" s="80"/>
      <c r="R2565" s="85"/>
      <c r="S2565" s="14"/>
      <c r="T2565" s="86"/>
      <c r="U2565" s="81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00"/>
      <c r="B2566" s="77"/>
      <c r="C2566" s="78"/>
      <c r="D2566" s="81"/>
      <c r="E2566" s="99"/>
      <c r="F2566" s="80"/>
      <c r="G2566" s="80"/>
      <c r="H2566" s="80"/>
      <c r="I2566" s="80"/>
      <c r="J2566" s="79"/>
      <c r="K2566" s="81"/>
      <c r="L2566" s="82"/>
      <c r="M2566" s="83"/>
      <c r="N2566" s="84"/>
      <c r="O2566" s="84"/>
      <c r="P2566" s="83"/>
      <c r="Q2566" s="80"/>
      <c r="R2566" s="85"/>
      <c r="S2566" s="14"/>
      <c r="T2566" s="86"/>
      <c r="U2566" s="81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00"/>
      <c r="B2567" s="77"/>
      <c r="C2567" s="78"/>
      <c r="D2567" s="81"/>
      <c r="E2567" s="99"/>
      <c r="F2567" s="80"/>
      <c r="G2567" s="80"/>
      <c r="H2567" s="80"/>
      <c r="I2567" s="80"/>
      <c r="J2567" s="79"/>
      <c r="K2567" s="81"/>
      <c r="L2567" s="82"/>
      <c r="M2567" s="83"/>
      <c r="N2567" s="84"/>
      <c r="O2567" s="84"/>
      <c r="P2567" s="83"/>
      <c r="Q2567" s="80"/>
      <c r="R2567" s="85"/>
      <c r="S2567" s="14"/>
      <c r="T2567" s="86"/>
      <c r="U2567" s="81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00"/>
      <c r="B2568" s="77"/>
      <c r="C2568" s="78"/>
      <c r="D2568" s="81"/>
      <c r="E2568" s="99"/>
      <c r="F2568" s="80"/>
      <c r="G2568" s="80"/>
      <c r="H2568" s="80"/>
      <c r="I2568" s="80"/>
      <c r="J2568" s="79"/>
      <c r="K2568" s="81"/>
      <c r="L2568" s="82"/>
      <c r="M2568" s="83"/>
      <c r="N2568" s="84"/>
      <c r="O2568" s="84"/>
      <c r="P2568" s="83"/>
      <c r="Q2568" s="80"/>
      <c r="R2568" s="85"/>
      <c r="S2568" s="14"/>
      <c r="T2568" s="86"/>
      <c r="U2568" s="81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00"/>
      <c r="B2569" s="77"/>
      <c r="C2569" s="78"/>
      <c r="D2569" s="81"/>
      <c r="E2569" s="99"/>
      <c r="F2569" s="80"/>
      <c r="G2569" s="80"/>
      <c r="H2569" s="80"/>
      <c r="I2569" s="80"/>
      <c r="J2569" s="79"/>
      <c r="K2569" s="81"/>
      <c r="L2569" s="82"/>
      <c r="M2569" s="83"/>
      <c r="N2569" s="84"/>
      <c r="O2569" s="84"/>
      <c r="P2569" s="83"/>
      <c r="Q2569" s="80"/>
      <c r="R2569" s="85"/>
      <c r="S2569" s="14"/>
      <c r="T2569" s="86"/>
      <c r="U2569" s="81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00"/>
      <c r="B2570" s="77"/>
      <c r="C2570" s="78"/>
      <c r="D2570" s="81"/>
      <c r="E2570" s="99"/>
      <c r="F2570" s="80"/>
      <c r="G2570" s="80"/>
      <c r="H2570" s="80"/>
      <c r="I2570" s="80"/>
      <c r="J2570" s="79"/>
      <c r="K2570" s="81"/>
      <c r="L2570" s="82"/>
      <c r="M2570" s="83"/>
      <c r="N2570" s="84"/>
      <c r="O2570" s="84"/>
      <c r="P2570" s="83"/>
      <c r="Q2570" s="80"/>
      <c r="R2570" s="85"/>
      <c r="S2570" s="14"/>
      <c r="T2570" s="86"/>
      <c r="U2570" s="81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00"/>
      <c r="B2571" s="77"/>
      <c r="C2571" s="78"/>
      <c r="D2571" s="81"/>
      <c r="E2571" s="99"/>
      <c r="F2571" s="80"/>
      <c r="G2571" s="80"/>
      <c r="H2571" s="80"/>
      <c r="I2571" s="80"/>
      <c r="J2571" s="79"/>
      <c r="K2571" s="81"/>
      <c r="L2571" s="82"/>
      <c r="M2571" s="83"/>
      <c r="N2571" s="84"/>
      <c r="O2571" s="84"/>
      <c r="P2571" s="83"/>
      <c r="Q2571" s="80"/>
      <c r="R2571" s="85"/>
      <c r="S2571" s="14"/>
      <c r="T2571" s="86"/>
      <c r="U2571" s="81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00"/>
      <c r="B2572" s="77"/>
      <c r="C2572" s="78"/>
      <c r="D2572" s="81"/>
      <c r="E2572" s="99"/>
      <c r="F2572" s="80"/>
      <c r="G2572" s="80"/>
      <c r="H2572" s="80"/>
      <c r="I2572" s="80"/>
      <c r="J2572" s="79"/>
      <c r="K2572" s="81"/>
      <c r="L2572" s="82"/>
      <c r="M2572" s="83"/>
      <c r="N2572" s="84"/>
      <c r="O2572" s="84"/>
      <c r="P2572" s="83"/>
      <c r="Q2572" s="80"/>
      <c r="R2572" s="85"/>
      <c r="S2572" s="14"/>
      <c r="T2572" s="86"/>
      <c r="U2572" s="81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00"/>
      <c r="B2573" s="77"/>
      <c r="C2573" s="78"/>
      <c r="D2573" s="81"/>
      <c r="E2573" s="99"/>
      <c r="F2573" s="80"/>
      <c r="G2573" s="80"/>
      <c r="H2573" s="80"/>
      <c r="I2573" s="80"/>
      <c r="J2573" s="79"/>
      <c r="K2573" s="81"/>
      <c r="L2573" s="82"/>
      <c r="M2573" s="83"/>
      <c r="N2573" s="84"/>
      <c r="O2573" s="84"/>
      <c r="P2573" s="83"/>
      <c r="Q2573" s="80"/>
      <c r="R2573" s="85"/>
      <c r="S2573" s="14"/>
      <c r="T2573" s="86"/>
      <c r="U2573" s="81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00"/>
      <c r="B2574" s="77"/>
      <c r="C2574" s="78"/>
      <c r="D2574" s="81"/>
      <c r="E2574" s="99"/>
      <c r="F2574" s="80"/>
      <c r="G2574" s="80"/>
      <c r="H2574" s="80"/>
      <c r="I2574" s="80"/>
      <c r="J2574" s="79"/>
      <c r="K2574" s="81"/>
      <c r="L2574" s="82"/>
      <c r="M2574" s="83"/>
      <c r="N2574" s="84"/>
      <c r="O2574" s="84"/>
      <c r="P2574" s="83"/>
      <c r="Q2574" s="80"/>
      <c r="R2574" s="85"/>
      <c r="S2574" s="14"/>
      <c r="T2574" s="86"/>
      <c r="U2574" s="81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00"/>
      <c r="B2575" s="77"/>
      <c r="C2575" s="78"/>
      <c r="D2575" s="81"/>
      <c r="E2575" s="99"/>
      <c r="F2575" s="80"/>
      <c r="G2575" s="80"/>
      <c r="H2575" s="80"/>
      <c r="I2575" s="80"/>
      <c r="J2575" s="79"/>
      <c r="K2575" s="81"/>
      <c r="L2575" s="82"/>
      <c r="M2575" s="83"/>
      <c r="N2575" s="84"/>
      <c r="O2575" s="84"/>
      <c r="P2575" s="83"/>
      <c r="Q2575" s="80"/>
      <c r="R2575" s="85"/>
      <c r="S2575" s="14"/>
      <c r="T2575" s="86"/>
      <c r="U2575" s="81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00"/>
      <c r="B2576" s="77"/>
      <c r="C2576" s="78"/>
      <c r="D2576" s="81"/>
      <c r="E2576" s="99"/>
      <c r="F2576" s="80"/>
      <c r="G2576" s="80"/>
      <c r="H2576" s="80"/>
      <c r="I2576" s="80"/>
      <c r="J2576" s="79"/>
      <c r="K2576" s="81"/>
      <c r="L2576" s="82"/>
      <c r="M2576" s="83"/>
      <c r="N2576" s="84"/>
      <c r="O2576" s="84"/>
      <c r="P2576" s="83"/>
      <c r="Q2576" s="80"/>
      <c r="R2576" s="85"/>
      <c r="S2576" s="14"/>
      <c r="T2576" s="86"/>
      <c r="U2576" s="81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00"/>
      <c r="B2577" s="77"/>
      <c r="C2577" s="78"/>
      <c r="D2577" s="81"/>
      <c r="E2577" s="99"/>
      <c r="F2577" s="80"/>
      <c r="G2577" s="80"/>
      <c r="H2577" s="80"/>
      <c r="I2577" s="80"/>
      <c r="J2577" s="79"/>
      <c r="K2577" s="81"/>
      <c r="L2577" s="82"/>
      <c r="M2577" s="83"/>
      <c r="N2577" s="84"/>
      <c r="O2577" s="84"/>
      <c r="P2577" s="83"/>
      <c r="Q2577" s="80"/>
      <c r="R2577" s="85"/>
      <c r="S2577" s="14"/>
      <c r="T2577" s="86"/>
      <c r="U2577" s="81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00"/>
      <c r="B2578" s="77"/>
      <c r="C2578" s="78"/>
      <c r="D2578" s="81"/>
      <c r="E2578" s="99"/>
      <c r="F2578" s="80"/>
      <c r="G2578" s="80"/>
      <c r="H2578" s="80"/>
      <c r="I2578" s="80"/>
      <c r="J2578" s="79"/>
      <c r="K2578" s="81"/>
      <c r="L2578" s="82"/>
      <c r="M2578" s="83"/>
      <c r="N2578" s="84"/>
      <c r="O2578" s="84"/>
      <c r="P2578" s="83"/>
      <c r="Q2578" s="80"/>
      <c r="R2578" s="85"/>
      <c r="S2578" s="14"/>
      <c r="T2578" s="86"/>
      <c r="U2578" s="81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00"/>
      <c r="B2579" s="77"/>
      <c r="C2579" s="78"/>
      <c r="D2579" s="81"/>
      <c r="E2579" s="99"/>
      <c r="F2579" s="80"/>
      <c r="G2579" s="80"/>
      <c r="H2579" s="80"/>
      <c r="I2579" s="80"/>
      <c r="J2579" s="79"/>
      <c r="K2579" s="81"/>
      <c r="L2579" s="82"/>
      <c r="M2579" s="83"/>
      <c r="N2579" s="84"/>
      <c r="O2579" s="84"/>
      <c r="P2579" s="83"/>
      <c r="Q2579" s="80"/>
      <c r="R2579" s="85"/>
      <c r="S2579" s="14"/>
      <c r="T2579" s="86"/>
      <c r="U2579" s="81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00"/>
      <c r="B2580" s="77"/>
      <c r="C2580" s="78"/>
      <c r="D2580" s="81"/>
      <c r="E2580" s="99"/>
      <c r="F2580" s="80"/>
      <c r="G2580" s="80"/>
      <c r="H2580" s="80"/>
      <c r="I2580" s="80"/>
      <c r="J2580" s="79"/>
      <c r="K2580" s="81"/>
      <c r="L2580" s="82"/>
      <c r="M2580" s="83"/>
      <c r="N2580" s="84"/>
      <c r="O2580" s="84"/>
      <c r="P2580" s="83"/>
      <c r="Q2580" s="80"/>
      <c r="R2580" s="85"/>
      <c r="S2580" s="14"/>
      <c r="T2580" s="86"/>
      <c r="U2580" s="81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00"/>
      <c r="B2581" s="77"/>
      <c r="C2581" s="78"/>
      <c r="D2581" s="81"/>
      <c r="E2581" s="99"/>
      <c r="F2581" s="80"/>
      <c r="G2581" s="80"/>
      <c r="H2581" s="80"/>
      <c r="I2581" s="80"/>
      <c r="J2581" s="79"/>
      <c r="K2581" s="81"/>
      <c r="L2581" s="82"/>
      <c r="M2581" s="83"/>
      <c r="N2581" s="84"/>
      <c r="O2581" s="84"/>
      <c r="P2581" s="83"/>
      <c r="Q2581" s="80"/>
      <c r="R2581" s="85"/>
      <c r="S2581" s="14"/>
      <c r="T2581" s="86"/>
      <c r="U2581" s="81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00"/>
      <c r="B2582" s="77"/>
      <c r="C2582" s="78"/>
      <c r="D2582" s="81"/>
      <c r="E2582" s="99"/>
      <c r="F2582" s="80"/>
      <c r="G2582" s="80"/>
      <c r="H2582" s="80"/>
      <c r="I2582" s="80"/>
      <c r="J2582" s="79"/>
      <c r="K2582" s="81"/>
      <c r="L2582" s="82"/>
      <c r="M2582" s="83"/>
      <c r="N2582" s="84"/>
      <c r="O2582" s="84"/>
      <c r="P2582" s="83"/>
      <c r="Q2582" s="80"/>
      <c r="R2582" s="85"/>
      <c r="S2582" s="14"/>
      <c r="T2582" s="86"/>
      <c r="U2582" s="81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00"/>
      <c r="B2583" s="77"/>
      <c r="C2583" s="78"/>
      <c r="D2583" s="81"/>
      <c r="E2583" s="99"/>
      <c r="F2583" s="80"/>
      <c r="G2583" s="80"/>
      <c r="H2583" s="80"/>
      <c r="I2583" s="80"/>
      <c r="J2583" s="79"/>
      <c r="K2583" s="81"/>
      <c r="L2583" s="82"/>
      <c r="M2583" s="83"/>
      <c r="N2583" s="84"/>
      <c r="O2583" s="84"/>
      <c r="P2583" s="83"/>
      <c r="Q2583" s="80"/>
      <c r="R2583" s="85"/>
      <c r="S2583" s="14"/>
      <c r="T2583" s="86"/>
      <c r="U2583" s="81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00"/>
      <c r="B2584" s="77"/>
      <c r="C2584" s="78"/>
      <c r="D2584" s="81"/>
      <c r="E2584" s="99"/>
      <c r="F2584" s="80"/>
      <c r="G2584" s="80"/>
      <c r="H2584" s="80"/>
      <c r="I2584" s="80"/>
      <c r="J2584" s="79"/>
      <c r="K2584" s="81"/>
      <c r="L2584" s="82"/>
      <c r="M2584" s="83"/>
      <c r="N2584" s="84"/>
      <c r="O2584" s="84"/>
      <c r="P2584" s="83"/>
      <c r="Q2584" s="80"/>
      <c r="R2584" s="85"/>
      <c r="S2584" s="14"/>
      <c r="T2584" s="86"/>
      <c r="U2584" s="81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00"/>
      <c r="B2585" s="77"/>
      <c r="C2585" s="78"/>
      <c r="D2585" s="81"/>
      <c r="E2585" s="99"/>
      <c r="F2585" s="80"/>
      <c r="G2585" s="80"/>
      <c r="H2585" s="80"/>
      <c r="I2585" s="80"/>
      <c r="J2585" s="79"/>
      <c r="K2585" s="81"/>
      <c r="L2585" s="82"/>
      <c r="M2585" s="83"/>
      <c r="N2585" s="84"/>
      <c r="O2585" s="84"/>
      <c r="P2585" s="83"/>
      <c r="Q2585" s="80"/>
      <c r="R2585" s="85"/>
      <c r="S2585" s="14"/>
      <c r="T2585" s="86"/>
      <c r="U2585" s="81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00"/>
      <c r="B2586" s="77"/>
      <c r="C2586" s="78"/>
      <c r="D2586" s="81"/>
      <c r="E2586" s="99"/>
      <c r="F2586" s="80"/>
      <c r="G2586" s="80"/>
      <c r="H2586" s="80"/>
      <c r="I2586" s="80"/>
      <c r="J2586" s="79"/>
      <c r="K2586" s="81"/>
      <c r="L2586" s="82"/>
      <c r="M2586" s="83"/>
      <c r="N2586" s="84"/>
      <c r="O2586" s="84"/>
      <c r="P2586" s="83"/>
      <c r="Q2586" s="80"/>
      <c r="R2586" s="85"/>
      <c r="S2586" s="14"/>
      <c r="T2586" s="86"/>
      <c r="U2586" s="81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00"/>
      <c r="B2587" s="77"/>
      <c r="C2587" s="78"/>
      <c r="D2587" s="81"/>
      <c r="E2587" s="99"/>
      <c r="F2587" s="80"/>
      <c r="G2587" s="80"/>
      <c r="H2587" s="80"/>
      <c r="I2587" s="80"/>
      <c r="J2587" s="79"/>
      <c r="K2587" s="81"/>
      <c r="L2587" s="82"/>
      <c r="M2587" s="83"/>
      <c r="N2587" s="84"/>
      <c r="O2587" s="84"/>
      <c r="P2587" s="83"/>
      <c r="Q2587" s="80"/>
      <c r="R2587" s="85"/>
      <c r="S2587" s="14"/>
      <c r="T2587" s="86"/>
      <c r="U2587" s="81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00"/>
      <c r="B2588" s="77"/>
      <c r="C2588" s="78"/>
      <c r="D2588" s="81"/>
      <c r="E2588" s="99"/>
      <c r="F2588" s="80"/>
      <c r="G2588" s="80"/>
      <c r="H2588" s="80"/>
      <c r="I2588" s="80"/>
      <c r="J2588" s="79"/>
      <c r="K2588" s="81"/>
      <c r="L2588" s="82"/>
      <c r="M2588" s="83"/>
      <c r="N2588" s="84"/>
      <c r="O2588" s="84"/>
      <c r="P2588" s="83"/>
      <c r="Q2588" s="80"/>
      <c r="R2588" s="85"/>
      <c r="S2588" s="14"/>
      <c r="T2588" s="86"/>
      <c r="U2588" s="81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00"/>
      <c r="B2589" s="77"/>
      <c r="C2589" s="78"/>
      <c r="D2589" s="81"/>
      <c r="E2589" s="99"/>
      <c r="F2589" s="80"/>
      <c r="G2589" s="80"/>
      <c r="H2589" s="80"/>
      <c r="I2589" s="80"/>
      <c r="J2589" s="79"/>
      <c r="K2589" s="81"/>
      <c r="L2589" s="82"/>
      <c r="M2589" s="83"/>
      <c r="N2589" s="84"/>
      <c r="O2589" s="84"/>
      <c r="P2589" s="83"/>
      <c r="Q2589" s="80"/>
      <c r="R2589" s="85"/>
      <c r="S2589" s="14"/>
      <c r="T2589" s="86"/>
      <c r="U2589" s="81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00"/>
      <c r="B2590" s="77"/>
      <c r="C2590" s="78"/>
      <c r="D2590" s="81"/>
      <c r="E2590" s="99"/>
      <c r="F2590" s="80"/>
      <c r="G2590" s="80"/>
      <c r="H2590" s="80"/>
      <c r="I2590" s="80"/>
      <c r="J2590" s="79"/>
      <c r="K2590" s="81"/>
      <c r="L2590" s="82"/>
      <c r="M2590" s="83"/>
      <c r="N2590" s="84"/>
      <c r="O2590" s="84"/>
      <c r="P2590" s="83"/>
      <c r="Q2590" s="80"/>
      <c r="R2590" s="85"/>
      <c r="S2590" s="14"/>
      <c r="T2590" s="86"/>
      <c r="U2590" s="81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00"/>
      <c r="B2591" s="77"/>
      <c r="C2591" s="78"/>
      <c r="D2591" s="81"/>
      <c r="E2591" s="99"/>
      <c r="F2591" s="80"/>
      <c r="G2591" s="80"/>
      <c r="H2591" s="80"/>
      <c r="I2591" s="80"/>
      <c r="J2591" s="79"/>
      <c r="K2591" s="81"/>
      <c r="L2591" s="82"/>
      <c r="M2591" s="83"/>
      <c r="N2591" s="84"/>
      <c r="O2591" s="84"/>
      <c r="P2591" s="83"/>
      <c r="Q2591" s="80"/>
      <c r="R2591" s="85"/>
      <c r="S2591" s="14"/>
      <c r="T2591" s="86"/>
      <c r="U2591" s="81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00"/>
      <c r="B2592" s="77"/>
      <c r="C2592" s="78"/>
      <c r="D2592" s="81"/>
      <c r="E2592" s="99"/>
      <c r="F2592" s="80"/>
      <c r="G2592" s="80"/>
      <c r="H2592" s="80"/>
      <c r="I2592" s="80"/>
      <c r="J2592" s="79"/>
      <c r="K2592" s="81"/>
      <c r="L2592" s="82"/>
      <c r="M2592" s="83"/>
      <c r="N2592" s="84"/>
      <c r="O2592" s="84"/>
      <c r="P2592" s="83"/>
      <c r="Q2592" s="80"/>
      <c r="R2592" s="85"/>
      <c r="S2592" s="14"/>
      <c r="T2592" s="86"/>
      <c r="U2592" s="81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00"/>
      <c r="B2593" s="77"/>
      <c r="C2593" s="78"/>
      <c r="D2593" s="81"/>
      <c r="E2593" s="99"/>
      <c r="F2593" s="80"/>
      <c r="G2593" s="80"/>
      <c r="H2593" s="80"/>
      <c r="I2593" s="80"/>
      <c r="J2593" s="79"/>
      <c r="K2593" s="81"/>
      <c r="L2593" s="82"/>
      <c r="M2593" s="83"/>
      <c r="N2593" s="84"/>
      <c r="O2593" s="84"/>
      <c r="P2593" s="83"/>
      <c r="Q2593" s="80"/>
      <c r="R2593" s="85"/>
      <c r="S2593" s="14"/>
      <c r="T2593" s="86"/>
      <c r="U2593" s="81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00"/>
      <c r="B2594" s="77"/>
      <c r="C2594" s="78"/>
      <c r="D2594" s="81"/>
      <c r="E2594" s="99"/>
      <c r="F2594" s="80"/>
      <c r="G2594" s="80"/>
      <c r="H2594" s="80"/>
      <c r="I2594" s="80"/>
      <c r="J2594" s="79"/>
      <c r="K2594" s="81"/>
      <c r="L2594" s="82"/>
      <c r="M2594" s="83"/>
      <c r="N2594" s="84"/>
      <c r="O2594" s="84"/>
      <c r="P2594" s="83"/>
      <c r="Q2594" s="80"/>
      <c r="R2594" s="85"/>
      <c r="S2594" s="14"/>
      <c r="T2594" s="86"/>
      <c r="U2594" s="81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00"/>
      <c r="B2595" s="77"/>
      <c r="C2595" s="78"/>
      <c r="D2595" s="81"/>
      <c r="E2595" s="99"/>
      <c r="F2595" s="80"/>
      <c r="G2595" s="80"/>
      <c r="H2595" s="80"/>
      <c r="I2595" s="80"/>
      <c r="J2595" s="79"/>
      <c r="K2595" s="81"/>
      <c r="L2595" s="82"/>
      <c r="M2595" s="83"/>
      <c r="N2595" s="84"/>
      <c r="O2595" s="84"/>
      <c r="P2595" s="83"/>
      <c r="Q2595" s="80"/>
      <c r="R2595" s="85"/>
      <c r="S2595" s="14"/>
      <c r="T2595" s="86"/>
      <c r="U2595" s="81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00"/>
      <c r="B2596" s="77"/>
      <c r="C2596" s="78"/>
      <c r="D2596" s="81"/>
      <c r="E2596" s="99"/>
      <c r="F2596" s="80"/>
      <c r="G2596" s="80"/>
      <c r="H2596" s="80"/>
      <c r="I2596" s="80"/>
      <c r="J2596" s="79"/>
      <c r="K2596" s="81"/>
      <c r="L2596" s="82"/>
      <c r="M2596" s="83"/>
      <c r="N2596" s="84"/>
      <c r="O2596" s="84"/>
      <c r="P2596" s="83"/>
      <c r="Q2596" s="80"/>
      <c r="R2596" s="85"/>
      <c r="S2596" s="14"/>
      <c r="T2596" s="86"/>
      <c r="U2596" s="81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00"/>
      <c r="B2597" s="77"/>
      <c r="C2597" s="78"/>
      <c r="D2597" s="81"/>
      <c r="E2597" s="99"/>
      <c r="F2597" s="80"/>
      <c r="G2597" s="80"/>
      <c r="H2597" s="80"/>
      <c r="I2597" s="80"/>
      <c r="J2597" s="79"/>
      <c r="K2597" s="81"/>
      <c r="L2597" s="82"/>
      <c r="M2597" s="83"/>
      <c r="N2597" s="84"/>
      <c r="O2597" s="84"/>
      <c r="P2597" s="83"/>
      <c r="Q2597" s="80"/>
      <c r="R2597" s="85"/>
      <c r="S2597" s="14"/>
      <c r="T2597" s="86"/>
      <c r="U2597" s="81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00"/>
      <c r="B2598" s="77"/>
      <c r="C2598" s="78"/>
      <c r="D2598" s="81"/>
      <c r="E2598" s="99"/>
      <c r="F2598" s="80"/>
      <c r="G2598" s="80"/>
      <c r="H2598" s="80"/>
      <c r="I2598" s="80"/>
      <c r="J2598" s="79"/>
      <c r="K2598" s="81"/>
      <c r="L2598" s="82"/>
      <c r="M2598" s="83"/>
      <c r="N2598" s="84"/>
      <c r="O2598" s="84"/>
      <c r="P2598" s="83"/>
      <c r="Q2598" s="80"/>
      <c r="R2598" s="85"/>
      <c r="S2598" s="14"/>
      <c r="T2598" s="86"/>
      <c r="U2598" s="81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00"/>
      <c r="B2599" s="77"/>
      <c r="C2599" s="78"/>
      <c r="D2599" s="81"/>
      <c r="E2599" s="99"/>
      <c r="F2599" s="80"/>
      <c r="G2599" s="80"/>
      <c r="H2599" s="80"/>
      <c r="I2599" s="80"/>
      <c r="J2599" s="79"/>
      <c r="K2599" s="81"/>
      <c r="L2599" s="82"/>
      <c r="M2599" s="83"/>
      <c r="N2599" s="84"/>
      <c r="O2599" s="84"/>
      <c r="P2599" s="83"/>
      <c r="Q2599" s="80"/>
      <c r="R2599" s="85"/>
      <c r="S2599" s="14"/>
      <c r="T2599" s="86"/>
      <c r="U2599" s="81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00"/>
      <c r="B2600" s="77"/>
      <c r="C2600" s="78"/>
      <c r="D2600" s="81"/>
      <c r="E2600" s="99"/>
      <c r="F2600" s="80"/>
      <c r="G2600" s="80"/>
      <c r="H2600" s="80"/>
      <c r="I2600" s="80"/>
      <c r="J2600" s="79"/>
      <c r="K2600" s="81"/>
      <c r="L2600" s="82"/>
      <c r="M2600" s="83"/>
      <c r="N2600" s="84"/>
      <c r="O2600" s="84"/>
      <c r="P2600" s="83"/>
      <c r="Q2600" s="80"/>
      <c r="R2600" s="85"/>
      <c r="S2600" s="14"/>
      <c r="T2600" s="86"/>
      <c r="U2600" s="81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00"/>
      <c r="B2601" s="77"/>
      <c r="C2601" s="78"/>
      <c r="D2601" s="81"/>
      <c r="E2601" s="99"/>
      <c r="F2601" s="80"/>
      <c r="G2601" s="80"/>
      <c r="H2601" s="80"/>
      <c r="I2601" s="80"/>
      <c r="J2601" s="79"/>
      <c r="K2601" s="81"/>
      <c r="L2601" s="82"/>
      <c r="M2601" s="83"/>
      <c r="N2601" s="84"/>
      <c r="O2601" s="84"/>
      <c r="P2601" s="83"/>
      <c r="Q2601" s="80"/>
      <c r="R2601" s="85"/>
      <c r="S2601" s="14"/>
      <c r="T2601" s="86"/>
      <c r="U2601" s="81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00"/>
      <c r="B2602" s="77"/>
      <c r="C2602" s="78"/>
      <c r="D2602" s="81"/>
      <c r="E2602" s="99"/>
      <c r="F2602" s="80"/>
      <c r="G2602" s="80"/>
      <c r="H2602" s="80"/>
      <c r="I2602" s="80"/>
      <c r="J2602" s="79"/>
      <c r="K2602" s="81"/>
      <c r="L2602" s="82"/>
      <c r="M2602" s="83"/>
      <c r="N2602" s="84"/>
      <c r="O2602" s="84"/>
      <c r="P2602" s="83"/>
      <c r="Q2602" s="80"/>
      <c r="R2602" s="85"/>
      <c r="S2602" s="14"/>
      <c r="T2602" s="86"/>
      <c r="U2602" s="81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00"/>
      <c r="B2603" s="77"/>
      <c r="C2603" s="78"/>
      <c r="D2603" s="81"/>
      <c r="E2603" s="99"/>
      <c r="F2603" s="80"/>
      <c r="G2603" s="80"/>
      <c r="H2603" s="80"/>
      <c r="I2603" s="80"/>
      <c r="J2603" s="79"/>
      <c r="K2603" s="81"/>
      <c r="L2603" s="82"/>
      <c r="M2603" s="83"/>
      <c r="N2603" s="84"/>
      <c r="O2603" s="84"/>
      <c r="P2603" s="83"/>
      <c r="Q2603" s="80"/>
      <c r="R2603" s="85"/>
      <c r="S2603" s="14"/>
      <c r="T2603" s="86"/>
      <c r="U2603" s="81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00"/>
      <c r="B2604" s="77"/>
      <c r="C2604" s="78"/>
      <c r="D2604" s="81"/>
      <c r="E2604" s="99"/>
      <c r="F2604" s="80"/>
      <c r="G2604" s="80"/>
      <c r="H2604" s="80"/>
      <c r="I2604" s="80"/>
      <c r="J2604" s="79"/>
      <c r="K2604" s="81"/>
      <c r="L2604" s="82"/>
      <c r="M2604" s="83"/>
      <c r="N2604" s="84"/>
      <c r="O2604" s="84"/>
      <c r="P2604" s="83"/>
      <c r="Q2604" s="80"/>
      <c r="R2604" s="85"/>
      <c r="S2604" s="14"/>
      <c r="T2604" s="86"/>
      <c r="U2604" s="81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00"/>
      <c r="B2605" s="77"/>
      <c r="C2605" s="78"/>
      <c r="D2605" s="81"/>
      <c r="E2605" s="99"/>
      <c r="F2605" s="80"/>
      <c r="G2605" s="80"/>
      <c r="H2605" s="80"/>
      <c r="I2605" s="80"/>
      <c r="J2605" s="79"/>
      <c r="K2605" s="81"/>
      <c r="L2605" s="82"/>
      <c r="M2605" s="83"/>
      <c r="N2605" s="84"/>
      <c r="O2605" s="84"/>
      <c r="P2605" s="83"/>
      <c r="Q2605" s="80"/>
      <c r="R2605" s="85"/>
      <c r="S2605" s="14"/>
      <c r="T2605" s="86"/>
      <c r="U2605" s="81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00"/>
      <c r="B2606" s="77"/>
      <c r="C2606" s="78"/>
      <c r="D2606" s="81"/>
      <c r="E2606" s="99"/>
      <c r="F2606" s="80"/>
      <c r="G2606" s="80"/>
      <c r="H2606" s="80"/>
      <c r="I2606" s="80"/>
      <c r="J2606" s="79"/>
      <c r="K2606" s="81"/>
      <c r="L2606" s="82"/>
      <c r="M2606" s="83"/>
      <c r="N2606" s="84"/>
      <c r="O2606" s="84"/>
      <c r="P2606" s="83"/>
      <c r="Q2606" s="80"/>
      <c r="R2606" s="85"/>
      <c r="S2606" s="14"/>
      <c r="T2606" s="86"/>
      <c r="U2606" s="81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00"/>
      <c r="B2607" s="77"/>
      <c r="C2607" s="78"/>
      <c r="D2607" s="81"/>
      <c r="E2607" s="99"/>
      <c r="F2607" s="80"/>
      <c r="G2607" s="80"/>
      <c r="H2607" s="80"/>
      <c r="I2607" s="80"/>
      <c r="J2607" s="79"/>
      <c r="K2607" s="81"/>
      <c r="L2607" s="82"/>
      <c r="M2607" s="83"/>
      <c r="N2607" s="84"/>
      <c r="O2607" s="84"/>
      <c r="P2607" s="83"/>
      <c r="Q2607" s="80"/>
      <c r="R2607" s="85"/>
      <c r="S2607" s="14"/>
      <c r="T2607" s="86"/>
      <c r="U2607" s="81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00"/>
      <c r="B2608" s="77"/>
      <c r="C2608" s="78"/>
      <c r="D2608" s="81"/>
      <c r="E2608" s="99"/>
      <c r="F2608" s="80"/>
      <c r="G2608" s="80"/>
      <c r="H2608" s="80"/>
      <c r="I2608" s="80"/>
      <c r="J2608" s="79"/>
      <c r="K2608" s="81"/>
      <c r="L2608" s="82"/>
      <c r="M2608" s="83"/>
      <c r="N2608" s="84"/>
      <c r="O2608" s="84"/>
      <c r="P2608" s="83"/>
      <c r="Q2608" s="80"/>
      <c r="R2608" s="85"/>
      <c r="S2608" s="14"/>
      <c r="T2608" s="86"/>
      <c r="U2608" s="81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00"/>
      <c r="B2609" s="77"/>
      <c r="C2609" s="78"/>
      <c r="D2609" s="81"/>
      <c r="E2609" s="99"/>
      <c r="F2609" s="80"/>
      <c r="G2609" s="80"/>
      <c r="H2609" s="80"/>
      <c r="I2609" s="80"/>
      <c r="J2609" s="79"/>
      <c r="K2609" s="81"/>
      <c r="L2609" s="82"/>
      <c r="M2609" s="83"/>
      <c r="N2609" s="84"/>
      <c r="O2609" s="84"/>
      <c r="P2609" s="83"/>
      <c r="Q2609" s="80"/>
      <c r="R2609" s="85"/>
      <c r="S2609" s="14"/>
      <c r="T2609" s="86"/>
      <c r="U2609" s="81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00"/>
      <c r="B2610" s="77"/>
      <c r="C2610" s="78"/>
      <c r="D2610" s="81"/>
      <c r="E2610" s="99"/>
      <c r="F2610" s="80"/>
      <c r="G2610" s="80"/>
      <c r="H2610" s="80"/>
      <c r="I2610" s="80"/>
      <c r="J2610" s="79"/>
      <c r="K2610" s="81"/>
      <c r="L2610" s="82"/>
      <c r="M2610" s="83"/>
      <c r="N2610" s="84"/>
      <c r="O2610" s="84"/>
      <c r="P2610" s="83"/>
      <c r="Q2610" s="80"/>
      <c r="R2610" s="85"/>
      <c r="S2610" s="14"/>
      <c r="T2610" s="86"/>
      <c r="U2610" s="81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00"/>
      <c r="B2611" s="77"/>
      <c r="C2611" s="78"/>
      <c r="D2611" s="81"/>
      <c r="E2611" s="99"/>
      <c r="F2611" s="80"/>
      <c r="G2611" s="80"/>
      <c r="H2611" s="80"/>
      <c r="I2611" s="80"/>
      <c r="J2611" s="79"/>
      <c r="K2611" s="81"/>
      <c r="L2611" s="82"/>
      <c r="M2611" s="83"/>
      <c r="N2611" s="84"/>
      <c r="O2611" s="84"/>
      <c r="P2611" s="83"/>
      <c r="Q2611" s="80"/>
      <c r="R2611" s="85"/>
      <c r="S2611" s="14"/>
      <c r="T2611" s="86"/>
      <c r="U2611" s="81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00"/>
      <c r="B2612" s="77"/>
      <c r="C2612" s="78"/>
      <c r="D2612" s="81"/>
      <c r="E2612" s="99"/>
      <c r="F2612" s="80"/>
      <c r="G2612" s="80"/>
      <c r="H2612" s="80"/>
      <c r="I2612" s="80"/>
      <c r="J2612" s="79"/>
      <c r="K2612" s="81"/>
      <c r="L2612" s="82"/>
      <c r="M2612" s="83"/>
      <c r="N2612" s="84"/>
      <c r="O2612" s="84"/>
      <c r="P2612" s="83"/>
      <c r="Q2612" s="80"/>
      <c r="R2612" s="85"/>
      <c r="S2612" s="14"/>
      <c r="T2612" s="86"/>
      <c r="U2612" s="81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00"/>
      <c r="B2613" s="77"/>
      <c r="C2613" s="78"/>
      <c r="D2613" s="78"/>
      <c r="E2613" s="79"/>
      <c r="F2613" s="80"/>
      <c r="G2613" s="80"/>
      <c r="H2613" s="80"/>
      <c r="I2613" s="80"/>
      <c r="J2613" s="79"/>
      <c r="K2613" s="81"/>
      <c r="L2613" s="82"/>
      <c r="M2613" s="83"/>
      <c r="N2613" s="84"/>
      <c r="O2613" s="84"/>
      <c r="P2613" s="83"/>
      <c r="Q2613" s="80"/>
      <c r="R2613" s="85"/>
      <c r="S2613" s="80"/>
      <c r="T2613" s="86"/>
      <c r="U2613" s="81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76"/>
      <c r="B2614" s="77"/>
      <c r="C2614" s="78"/>
      <c r="D2614" s="78"/>
      <c r="E2614" s="79"/>
      <c r="F2614" s="80"/>
      <c r="G2614" s="80"/>
      <c r="H2614" s="80"/>
      <c r="I2614" s="80"/>
      <c r="J2614" s="79"/>
      <c r="K2614" s="81"/>
      <c r="L2614" s="82"/>
      <c r="M2614" s="83"/>
      <c r="N2614" s="84"/>
      <c r="O2614" s="84"/>
      <c r="P2614" s="83"/>
      <c r="Q2614" s="80"/>
      <c r="R2614" s="85"/>
      <c r="S2614" s="80"/>
      <c r="T2614" s="86"/>
      <c r="U2614" s="81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76"/>
      <c r="B2615" s="77"/>
      <c r="C2615" s="78"/>
      <c r="D2615" s="78"/>
      <c r="E2615" s="79"/>
      <c r="F2615" s="80"/>
      <c r="G2615" s="80"/>
      <c r="H2615" s="80"/>
      <c r="I2615" s="80"/>
      <c r="J2615" s="79"/>
      <c r="K2615" s="81"/>
      <c r="L2615" s="82"/>
      <c r="M2615" s="83"/>
      <c r="N2615" s="84"/>
      <c r="O2615" s="84"/>
      <c r="P2615" s="83"/>
      <c r="Q2615" s="80"/>
      <c r="R2615" s="85"/>
      <c r="S2615" s="80"/>
      <c r="T2615" s="86"/>
      <c r="U2615" s="81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76"/>
      <c r="B2616" s="77"/>
      <c r="C2616" s="78"/>
      <c r="D2616" s="78"/>
      <c r="E2616" s="79"/>
      <c r="F2616" s="80"/>
      <c r="G2616" s="80"/>
      <c r="H2616" s="80"/>
      <c r="I2616" s="80"/>
      <c r="J2616" s="79"/>
      <c r="K2616" s="81"/>
      <c r="L2616" s="82"/>
      <c r="M2616" s="83"/>
      <c r="N2616" s="84"/>
      <c r="O2616" s="84"/>
      <c r="P2616" s="83"/>
      <c r="Q2616" s="80"/>
      <c r="R2616" s="85"/>
      <c r="S2616" s="80"/>
      <c r="T2616" s="86"/>
      <c r="U2616" s="81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76"/>
      <c r="B2617" s="77"/>
      <c r="C2617" s="78"/>
      <c r="D2617" s="78"/>
      <c r="E2617" s="79"/>
      <c r="F2617" s="80"/>
      <c r="G2617" s="80"/>
      <c r="H2617" s="80"/>
      <c r="I2617" s="80"/>
      <c r="J2617" s="79"/>
      <c r="K2617" s="81"/>
      <c r="L2617" s="82"/>
      <c r="M2617" s="83"/>
      <c r="N2617" s="84"/>
      <c r="O2617" s="84"/>
      <c r="P2617" s="83"/>
      <c r="Q2617" s="80"/>
      <c r="R2617" s="85"/>
      <c r="S2617" s="80"/>
      <c r="T2617" s="86"/>
      <c r="U2617" s="81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76"/>
      <c r="B2618" s="77"/>
      <c r="C2618" s="78"/>
      <c r="D2618" s="78"/>
      <c r="E2618" s="79"/>
      <c r="F2618" s="80"/>
      <c r="G2618" s="80"/>
      <c r="H2618" s="80"/>
      <c r="I2618" s="80"/>
      <c r="J2618" s="79"/>
      <c r="K2618" s="81"/>
      <c r="L2618" s="82"/>
      <c r="M2618" s="83"/>
      <c r="N2618" s="84"/>
      <c r="O2618" s="84"/>
      <c r="P2618" s="83"/>
      <c r="Q2618" s="80"/>
      <c r="R2618" s="85"/>
      <c r="S2618" s="80"/>
      <c r="T2618" s="86"/>
      <c r="U2618" s="81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76"/>
      <c r="B2619" s="77"/>
      <c r="C2619" s="78"/>
      <c r="D2619" s="78"/>
      <c r="E2619" s="79"/>
      <c r="F2619" s="80"/>
      <c r="G2619" s="80"/>
      <c r="H2619" s="80"/>
      <c r="I2619" s="80"/>
      <c r="J2619" s="79"/>
      <c r="K2619" s="81"/>
      <c r="L2619" s="82"/>
      <c r="M2619" s="83"/>
      <c r="N2619" s="84"/>
      <c r="O2619" s="84"/>
      <c r="P2619" s="83"/>
      <c r="Q2619" s="80"/>
      <c r="R2619" s="85"/>
      <c r="S2619" s="80"/>
      <c r="T2619" s="86"/>
      <c r="U2619" s="81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76"/>
      <c r="B2620" s="77"/>
      <c r="C2620" s="78"/>
      <c r="D2620" s="78"/>
      <c r="E2620" s="79"/>
      <c r="F2620" s="80"/>
      <c r="G2620" s="80"/>
      <c r="H2620" s="80"/>
      <c r="I2620" s="80"/>
      <c r="J2620" s="79"/>
      <c r="K2620" s="81"/>
      <c r="L2620" s="82"/>
      <c r="M2620" s="83"/>
      <c r="N2620" s="84"/>
      <c r="O2620" s="84"/>
      <c r="P2620" s="83"/>
      <c r="Q2620" s="80"/>
      <c r="R2620" s="85"/>
      <c r="S2620" s="80"/>
      <c r="T2620" s="86"/>
      <c r="U2620" s="81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76"/>
      <c r="B2621" s="77"/>
      <c r="C2621" s="78"/>
      <c r="D2621" s="78"/>
      <c r="E2621" s="79"/>
      <c r="F2621" s="80"/>
      <c r="G2621" s="80"/>
      <c r="H2621" s="80"/>
      <c r="I2621" s="80"/>
      <c r="J2621" s="79"/>
      <c r="K2621" s="81"/>
      <c r="L2621" s="82"/>
      <c r="M2621" s="83"/>
      <c r="N2621" s="84"/>
      <c r="O2621" s="84"/>
      <c r="P2621" s="83"/>
      <c r="Q2621" s="80"/>
      <c r="R2621" s="85"/>
      <c r="S2621" s="80"/>
      <c r="T2621" s="86"/>
      <c r="U2621" s="81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76"/>
      <c r="B2622" s="77"/>
      <c r="C2622" s="78"/>
      <c r="D2622" s="78"/>
      <c r="E2622" s="79"/>
      <c r="F2622" s="80"/>
      <c r="G2622" s="80"/>
      <c r="H2622" s="80"/>
      <c r="I2622" s="80"/>
      <c r="J2622" s="79"/>
      <c r="K2622" s="81"/>
      <c r="L2622" s="82"/>
      <c r="M2622" s="83"/>
      <c r="N2622" s="84"/>
      <c r="O2622" s="84"/>
      <c r="P2622" s="83"/>
      <c r="Q2622" s="80"/>
      <c r="R2622" s="85"/>
      <c r="S2622" s="80"/>
      <c r="T2622" s="86"/>
      <c r="U2622" s="81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76"/>
      <c r="B2623" s="77"/>
      <c r="C2623" s="78"/>
      <c r="D2623" s="78"/>
      <c r="E2623" s="79"/>
      <c r="F2623" s="80"/>
      <c r="G2623" s="80"/>
      <c r="H2623" s="80"/>
      <c r="I2623" s="80"/>
      <c r="J2623" s="79"/>
      <c r="K2623" s="81"/>
      <c r="L2623" s="82"/>
      <c r="M2623" s="83"/>
      <c r="N2623" s="84"/>
      <c r="O2623" s="84"/>
      <c r="P2623" s="83"/>
      <c r="Q2623" s="80"/>
      <c r="R2623" s="85"/>
      <c r="S2623" s="80"/>
      <c r="T2623" s="86"/>
      <c r="U2623" s="81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76"/>
      <c r="B2624" s="77"/>
      <c r="C2624" s="78"/>
      <c r="D2624" s="78"/>
      <c r="E2624" s="79"/>
      <c r="F2624" s="80"/>
      <c r="G2624" s="80"/>
      <c r="H2624" s="80"/>
      <c r="I2624" s="80"/>
      <c r="J2624" s="79"/>
      <c r="K2624" s="81"/>
      <c r="L2624" s="82"/>
      <c r="M2624" s="83"/>
      <c r="N2624" s="84"/>
      <c r="O2624" s="84"/>
      <c r="P2624" s="83"/>
      <c r="Q2624" s="80"/>
      <c r="R2624" s="85"/>
      <c r="S2624" s="80"/>
      <c r="T2624" s="86"/>
      <c r="U2624" s="81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76"/>
      <c r="B2625" s="77"/>
      <c r="C2625" s="78"/>
      <c r="D2625" s="78"/>
      <c r="E2625" s="79"/>
      <c r="F2625" s="80"/>
      <c r="G2625" s="80"/>
      <c r="H2625" s="80"/>
      <c r="I2625" s="80"/>
      <c r="J2625" s="79"/>
      <c r="K2625" s="81"/>
      <c r="L2625" s="82"/>
      <c r="M2625" s="83"/>
      <c r="N2625" s="84"/>
      <c r="O2625" s="84"/>
      <c r="P2625" s="83"/>
      <c r="Q2625" s="80"/>
      <c r="R2625" s="85"/>
      <c r="S2625" s="80"/>
      <c r="T2625" s="86"/>
      <c r="U2625" s="81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76"/>
      <c r="B2626" s="77"/>
      <c r="C2626" s="78"/>
      <c r="D2626" s="78"/>
      <c r="E2626" s="79"/>
      <c r="F2626" s="80"/>
      <c r="G2626" s="80"/>
      <c r="H2626" s="80"/>
      <c r="I2626" s="80"/>
      <c r="J2626" s="79"/>
      <c r="K2626" s="81"/>
      <c r="L2626" s="82"/>
      <c r="M2626" s="83"/>
      <c r="N2626" s="84"/>
      <c r="O2626" s="84"/>
      <c r="P2626" s="83"/>
      <c r="Q2626" s="80"/>
      <c r="R2626" s="85"/>
      <c r="S2626" s="80"/>
      <c r="T2626" s="86"/>
      <c r="U2626" s="81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76"/>
      <c r="B2627" s="77"/>
      <c r="C2627" s="78"/>
      <c r="D2627" s="78"/>
      <c r="E2627" s="79"/>
      <c r="F2627" s="80"/>
      <c r="G2627" s="80"/>
      <c r="H2627" s="80"/>
      <c r="I2627" s="80"/>
      <c r="J2627" s="79"/>
      <c r="K2627" s="81"/>
      <c r="L2627" s="82"/>
      <c r="M2627" s="83"/>
      <c r="N2627" s="84"/>
      <c r="O2627" s="84"/>
      <c r="P2627" s="83"/>
      <c r="Q2627" s="80"/>
      <c r="R2627" s="85"/>
      <c r="S2627" s="80"/>
      <c r="T2627" s="86"/>
      <c r="U2627" s="81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76"/>
      <c r="B2628" s="77"/>
      <c r="C2628" s="78"/>
      <c r="D2628" s="78"/>
      <c r="E2628" s="79"/>
      <c r="F2628" s="80"/>
      <c r="G2628" s="80"/>
      <c r="H2628" s="80"/>
      <c r="I2628" s="80"/>
      <c r="J2628" s="79"/>
      <c r="K2628" s="81"/>
      <c r="L2628" s="82"/>
      <c r="M2628" s="83"/>
      <c r="N2628" s="84"/>
      <c r="O2628" s="84"/>
      <c r="P2628" s="83"/>
      <c r="Q2628" s="80"/>
      <c r="R2628" s="85"/>
      <c r="S2628" s="80"/>
      <c r="T2628" s="86"/>
      <c r="U2628" s="81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76"/>
      <c r="B2629" s="77"/>
      <c r="C2629" s="78"/>
      <c r="D2629" s="78"/>
      <c r="E2629" s="79"/>
      <c r="F2629" s="80"/>
      <c r="G2629" s="80"/>
      <c r="H2629" s="80"/>
      <c r="I2629" s="80"/>
      <c r="J2629" s="79"/>
      <c r="K2629" s="81"/>
      <c r="L2629" s="82"/>
      <c r="M2629" s="83"/>
      <c r="N2629" s="84"/>
      <c r="O2629" s="84"/>
      <c r="P2629" s="83"/>
      <c r="Q2629" s="80"/>
      <c r="R2629" s="85"/>
      <c r="S2629" s="80"/>
      <c r="T2629" s="86"/>
      <c r="U2629" s="81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76"/>
      <c r="B2630" s="77"/>
      <c r="C2630" s="78"/>
      <c r="D2630" s="78"/>
      <c r="E2630" s="79"/>
      <c r="F2630" s="80"/>
      <c r="G2630" s="80"/>
      <c r="H2630" s="80"/>
      <c r="I2630" s="80"/>
      <c r="J2630" s="79"/>
      <c r="K2630" s="81"/>
      <c r="L2630" s="82"/>
      <c r="M2630" s="83"/>
      <c r="N2630" s="84"/>
      <c r="O2630" s="84"/>
      <c r="P2630" s="83"/>
      <c r="Q2630" s="80"/>
      <c r="R2630" s="85"/>
      <c r="S2630" s="80"/>
      <c r="T2630" s="86"/>
      <c r="U2630" s="81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76"/>
      <c r="B2631" s="77"/>
      <c r="C2631" s="78"/>
      <c r="D2631" s="78"/>
      <c r="E2631" s="79"/>
      <c r="F2631" s="80"/>
      <c r="G2631" s="80"/>
      <c r="H2631" s="80"/>
      <c r="I2631" s="80"/>
      <c r="J2631" s="79"/>
      <c r="K2631" s="81"/>
      <c r="L2631" s="82"/>
      <c r="M2631" s="83"/>
      <c r="N2631" s="84"/>
      <c r="O2631" s="84"/>
      <c r="P2631" s="83"/>
      <c r="Q2631" s="80"/>
      <c r="R2631" s="85"/>
      <c r="S2631" s="80"/>
      <c r="T2631" s="86"/>
      <c r="U2631" s="81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76"/>
      <c r="B2632" s="77"/>
      <c r="C2632" s="78"/>
      <c r="D2632" s="78"/>
      <c r="E2632" s="79"/>
      <c r="F2632" s="80"/>
      <c r="G2632" s="80"/>
      <c r="H2632" s="80"/>
      <c r="I2632" s="80"/>
      <c r="J2632" s="79"/>
      <c r="K2632" s="81"/>
      <c r="L2632" s="82"/>
      <c r="M2632" s="83"/>
      <c r="N2632" s="84"/>
      <c r="O2632" s="84"/>
      <c r="P2632" s="83"/>
      <c r="Q2632" s="80"/>
      <c r="R2632" s="85"/>
      <c r="S2632" s="80"/>
      <c r="T2632" s="86"/>
      <c r="U2632" s="81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76"/>
      <c r="B2633" s="77"/>
      <c r="C2633" s="78"/>
      <c r="D2633" s="78"/>
      <c r="E2633" s="79"/>
      <c r="F2633" s="80"/>
      <c r="G2633" s="80"/>
      <c r="H2633" s="80"/>
      <c r="I2633" s="80"/>
      <c r="J2633" s="79"/>
      <c r="K2633" s="81"/>
      <c r="L2633" s="82"/>
      <c r="M2633" s="83"/>
      <c r="N2633" s="84"/>
      <c r="O2633" s="84"/>
      <c r="P2633" s="83"/>
      <c r="Q2633" s="80"/>
      <c r="R2633" s="85"/>
      <c r="S2633" s="80"/>
      <c r="T2633" s="86"/>
      <c r="U2633" s="81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76"/>
      <c r="B2634" s="77"/>
      <c r="C2634" s="78"/>
      <c r="D2634" s="78"/>
      <c r="E2634" s="79"/>
      <c r="F2634" s="80"/>
      <c r="G2634" s="80"/>
      <c r="H2634" s="80"/>
      <c r="I2634" s="80"/>
      <c r="J2634" s="79"/>
      <c r="K2634" s="81"/>
      <c r="L2634" s="82"/>
      <c r="M2634" s="83"/>
      <c r="N2634" s="84"/>
      <c r="O2634" s="84"/>
      <c r="P2634" s="83"/>
      <c r="Q2634" s="80"/>
      <c r="R2634" s="85"/>
      <c r="S2634" s="80"/>
      <c r="T2634" s="86"/>
      <c r="U2634" s="81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76"/>
      <c r="B2635" s="77"/>
      <c r="C2635" s="78"/>
      <c r="D2635" s="78"/>
      <c r="E2635" s="79"/>
      <c r="F2635" s="80"/>
      <c r="G2635" s="80"/>
      <c r="H2635" s="80"/>
      <c r="I2635" s="80"/>
      <c r="J2635" s="79"/>
      <c r="K2635" s="81"/>
      <c r="L2635" s="82"/>
      <c r="M2635" s="83"/>
      <c r="N2635" s="84"/>
      <c r="O2635" s="84"/>
      <c r="P2635" s="83"/>
      <c r="Q2635" s="80"/>
      <c r="R2635" s="85"/>
      <c r="S2635" s="80"/>
      <c r="T2635" s="86"/>
      <c r="U2635" s="81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76"/>
      <c r="B2636" s="77"/>
      <c r="C2636" s="78"/>
      <c r="D2636" s="78"/>
      <c r="E2636" s="79"/>
      <c r="F2636" s="80"/>
      <c r="G2636" s="80"/>
      <c r="H2636" s="80"/>
      <c r="I2636" s="80"/>
      <c r="J2636" s="79"/>
      <c r="K2636" s="81"/>
      <c r="L2636" s="82"/>
      <c r="M2636" s="83"/>
      <c r="N2636" s="84"/>
      <c r="O2636" s="84"/>
      <c r="P2636" s="83"/>
      <c r="Q2636" s="80"/>
      <c r="R2636" s="85"/>
      <c r="S2636" s="80"/>
      <c r="T2636" s="86"/>
      <c r="U2636" s="81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76"/>
      <c r="B2637" s="77"/>
      <c r="C2637" s="78"/>
      <c r="D2637" s="78"/>
      <c r="E2637" s="79"/>
      <c r="F2637" s="80"/>
      <c r="G2637" s="80"/>
      <c r="H2637" s="80"/>
      <c r="I2637" s="80"/>
      <c r="J2637" s="79"/>
      <c r="K2637" s="81"/>
      <c r="L2637" s="82"/>
      <c r="M2637" s="83"/>
      <c r="N2637" s="84"/>
      <c r="O2637" s="84"/>
      <c r="P2637" s="83"/>
      <c r="Q2637" s="80"/>
      <c r="R2637" s="85"/>
      <c r="S2637" s="80"/>
      <c r="T2637" s="86"/>
      <c r="U2637" s="81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76"/>
      <c r="B2638" s="77"/>
      <c r="C2638" s="78"/>
      <c r="D2638" s="78"/>
      <c r="E2638" s="79"/>
      <c r="F2638" s="80"/>
      <c r="G2638" s="80"/>
      <c r="H2638" s="80"/>
      <c r="I2638" s="80"/>
      <c r="J2638" s="79"/>
      <c r="K2638" s="81"/>
      <c r="L2638" s="82"/>
      <c r="M2638" s="83"/>
      <c r="N2638" s="84"/>
      <c r="O2638" s="84"/>
      <c r="P2638" s="83"/>
      <c r="Q2638" s="80"/>
      <c r="R2638" s="85"/>
      <c r="S2638" s="80"/>
      <c r="T2638" s="86"/>
      <c r="U2638" s="81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76"/>
      <c r="B2639" s="77"/>
      <c r="C2639" s="78"/>
      <c r="D2639" s="78"/>
      <c r="E2639" s="79"/>
      <c r="F2639" s="80"/>
      <c r="G2639" s="80"/>
      <c r="H2639" s="80"/>
      <c r="I2639" s="80"/>
      <c r="J2639" s="79"/>
      <c r="K2639" s="81"/>
      <c r="L2639" s="82"/>
      <c r="M2639" s="83"/>
      <c r="N2639" s="84"/>
      <c r="O2639" s="84"/>
      <c r="P2639" s="83"/>
      <c r="Q2639" s="80"/>
      <c r="R2639" s="85"/>
      <c r="S2639" s="80"/>
      <c r="T2639" s="86"/>
      <c r="U2639" s="81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76"/>
      <c r="B2640" s="77"/>
      <c r="C2640" s="78"/>
      <c r="D2640" s="78"/>
      <c r="E2640" s="79"/>
      <c r="F2640" s="80"/>
      <c r="G2640" s="80"/>
      <c r="H2640" s="80"/>
      <c r="I2640" s="80"/>
      <c r="J2640" s="79"/>
      <c r="K2640" s="81"/>
      <c r="L2640" s="82"/>
      <c r="M2640" s="83"/>
      <c r="N2640" s="84"/>
      <c r="O2640" s="84"/>
      <c r="P2640" s="83"/>
      <c r="Q2640" s="80"/>
      <c r="R2640" s="85"/>
      <c r="S2640" s="80"/>
      <c r="T2640" s="86"/>
      <c r="U2640" s="81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76"/>
      <c r="B2641" s="77"/>
      <c r="C2641" s="78"/>
      <c r="D2641" s="78"/>
      <c r="E2641" s="79"/>
      <c r="F2641" s="80"/>
      <c r="G2641" s="80"/>
      <c r="H2641" s="80"/>
      <c r="I2641" s="80"/>
      <c r="J2641" s="79"/>
      <c r="K2641" s="81"/>
      <c r="L2641" s="82"/>
      <c r="M2641" s="83"/>
      <c r="N2641" s="84"/>
      <c r="O2641" s="84"/>
      <c r="P2641" s="83"/>
      <c r="Q2641" s="80"/>
      <c r="R2641" s="85"/>
      <c r="S2641" s="80"/>
      <c r="T2641" s="86"/>
      <c r="U2641" s="81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76"/>
      <c r="B2642" s="77"/>
      <c r="C2642" s="78"/>
      <c r="D2642" s="78"/>
      <c r="E2642" s="79"/>
      <c r="F2642" s="80"/>
      <c r="G2642" s="80"/>
      <c r="H2642" s="80"/>
      <c r="I2642" s="80"/>
      <c r="J2642" s="79"/>
      <c r="K2642" s="81"/>
      <c r="L2642" s="82"/>
      <c r="M2642" s="83"/>
      <c r="N2642" s="84"/>
      <c r="O2642" s="84"/>
      <c r="P2642" s="83"/>
      <c r="Q2642" s="80"/>
      <c r="R2642" s="85"/>
      <c r="S2642" s="80"/>
      <c r="T2642" s="86"/>
      <c r="U2642" s="81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76"/>
      <c r="B2643" s="77"/>
      <c r="C2643" s="78"/>
      <c r="D2643" s="78"/>
      <c r="E2643" s="79"/>
      <c r="F2643" s="80"/>
      <c r="G2643" s="80"/>
      <c r="H2643" s="80"/>
      <c r="I2643" s="80"/>
      <c r="J2643" s="79"/>
      <c r="K2643" s="81"/>
      <c r="L2643" s="82"/>
      <c r="M2643" s="83"/>
      <c r="N2643" s="84"/>
      <c r="O2643" s="84"/>
      <c r="P2643" s="83"/>
      <c r="Q2643" s="80"/>
      <c r="R2643" s="85"/>
      <c r="S2643" s="80"/>
      <c r="T2643" s="86"/>
      <c r="U2643" s="81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76"/>
      <c r="B2644" s="77"/>
      <c r="C2644" s="78"/>
      <c r="D2644" s="78"/>
      <c r="E2644" s="79"/>
      <c r="F2644" s="80"/>
      <c r="G2644" s="80"/>
      <c r="H2644" s="80"/>
      <c r="I2644" s="80"/>
      <c r="J2644" s="79"/>
      <c r="K2644" s="81"/>
      <c r="L2644" s="82"/>
      <c r="M2644" s="83"/>
      <c r="N2644" s="84"/>
      <c r="O2644" s="84"/>
      <c r="P2644" s="83"/>
      <c r="Q2644" s="80"/>
      <c r="R2644" s="85"/>
      <c r="S2644" s="80"/>
      <c r="T2644" s="86"/>
      <c r="U2644" s="81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76"/>
      <c r="B2645" s="77"/>
      <c r="C2645" s="78"/>
      <c r="D2645" s="78"/>
      <c r="E2645" s="79"/>
      <c r="F2645" s="80"/>
      <c r="G2645" s="80"/>
      <c r="H2645" s="80"/>
      <c r="I2645" s="80"/>
      <c r="J2645" s="79"/>
      <c r="K2645" s="81"/>
      <c r="L2645" s="82"/>
      <c r="M2645" s="83"/>
      <c r="N2645" s="84"/>
      <c r="O2645" s="84"/>
      <c r="P2645" s="83"/>
      <c r="Q2645" s="80"/>
      <c r="R2645" s="85"/>
      <c r="S2645" s="80"/>
      <c r="T2645" s="86"/>
      <c r="U2645" s="81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76"/>
      <c r="B2646" s="77"/>
      <c r="C2646" s="78"/>
      <c r="D2646" s="78"/>
      <c r="E2646" s="79"/>
      <c r="F2646" s="80"/>
      <c r="G2646" s="80"/>
      <c r="H2646" s="80"/>
      <c r="I2646" s="80"/>
      <c r="J2646" s="79"/>
      <c r="K2646" s="81"/>
      <c r="L2646" s="82"/>
      <c r="M2646" s="83"/>
      <c r="N2646" s="84"/>
      <c r="O2646" s="84"/>
      <c r="P2646" s="83"/>
      <c r="Q2646" s="80"/>
      <c r="R2646" s="85"/>
      <c r="S2646" s="80"/>
      <c r="T2646" s="86"/>
      <c r="U2646" s="81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76"/>
      <c r="B2647" s="77"/>
      <c r="C2647" s="78"/>
      <c r="D2647" s="78"/>
      <c r="E2647" s="79"/>
      <c r="F2647" s="80"/>
      <c r="G2647" s="80"/>
      <c r="H2647" s="80"/>
      <c r="I2647" s="80"/>
      <c r="J2647" s="79"/>
      <c r="K2647" s="81"/>
      <c r="L2647" s="82"/>
      <c r="M2647" s="83"/>
      <c r="N2647" s="84"/>
      <c r="O2647" s="84"/>
      <c r="P2647" s="83"/>
      <c r="Q2647" s="80"/>
      <c r="R2647" s="85"/>
      <c r="S2647" s="80"/>
      <c r="T2647" s="86"/>
      <c r="U2647" s="81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76"/>
      <c r="B2648" s="77"/>
      <c r="C2648" s="78"/>
      <c r="D2648" s="78"/>
      <c r="E2648" s="79"/>
      <c r="F2648" s="80"/>
      <c r="G2648" s="80"/>
      <c r="H2648" s="80"/>
      <c r="I2648" s="80"/>
      <c r="J2648" s="79"/>
      <c r="K2648" s="81"/>
      <c r="L2648" s="82"/>
      <c r="M2648" s="83"/>
      <c r="N2648" s="84"/>
      <c r="O2648" s="84"/>
      <c r="P2648" s="83"/>
      <c r="Q2648" s="80"/>
      <c r="R2648" s="85"/>
      <c r="S2648" s="80"/>
      <c r="T2648" s="86"/>
      <c r="U2648" s="81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76"/>
      <c r="B2649" s="77"/>
      <c r="C2649" s="78"/>
      <c r="D2649" s="78"/>
      <c r="E2649" s="79"/>
      <c r="F2649" s="80"/>
      <c r="G2649" s="80"/>
      <c r="H2649" s="80"/>
      <c r="I2649" s="80"/>
      <c r="J2649" s="79"/>
      <c r="K2649" s="81"/>
      <c r="L2649" s="82"/>
      <c r="M2649" s="83"/>
      <c r="N2649" s="84"/>
      <c r="O2649" s="84"/>
      <c r="P2649" s="83"/>
      <c r="Q2649" s="80"/>
      <c r="R2649" s="85"/>
      <c r="S2649" s="80"/>
      <c r="T2649" s="86"/>
      <c r="U2649" s="81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76"/>
      <c r="B2650" s="77"/>
      <c r="C2650" s="78"/>
      <c r="D2650" s="78"/>
      <c r="E2650" s="79"/>
      <c r="F2650" s="80"/>
      <c r="G2650" s="80"/>
      <c r="H2650" s="80"/>
      <c r="I2650" s="80"/>
      <c r="J2650" s="79"/>
      <c r="K2650" s="81"/>
      <c r="L2650" s="82"/>
      <c r="M2650" s="83"/>
      <c r="N2650" s="84"/>
      <c r="O2650" s="84"/>
      <c r="P2650" s="83"/>
      <c r="Q2650" s="80"/>
      <c r="R2650" s="85"/>
      <c r="S2650" s="80"/>
      <c r="T2650" s="86"/>
      <c r="U2650" s="81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76"/>
      <c r="B2651" s="77"/>
      <c r="C2651" s="78"/>
      <c r="D2651" s="78"/>
      <c r="E2651" s="79"/>
      <c r="F2651" s="80"/>
      <c r="G2651" s="80"/>
      <c r="H2651" s="80"/>
      <c r="I2651" s="80"/>
      <c r="J2651" s="79"/>
      <c r="K2651" s="81"/>
      <c r="L2651" s="82"/>
      <c r="M2651" s="83"/>
      <c r="N2651" s="84"/>
      <c r="O2651" s="84"/>
      <c r="P2651" s="83"/>
      <c r="Q2651" s="80"/>
      <c r="R2651" s="85"/>
      <c r="S2651" s="80"/>
      <c r="T2651" s="86"/>
      <c r="U2651" s="81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76"/>
      <c r="B2652" s="77"/>
      <c r="C2652" s="78"/>
      <c r="D2652" s="78"/>
      <c r="E2652" s="79"/>
      <c r="F2652" s="80"/>
      <c r="G2652" s="80"/>
      <c r="H2652" s="80"/>
      <c r="I2652" s="80"/>
      <c r="J2652" s="79"/>
      <c r="K2652" s="81"/>
      <c r="L2652" s="82"/>
      <c r="M2652" s="83"/>
      <c r="N2652" s="84"/>
      <c r="O2652" s="84"/>
      <c r="P2652" s="83"/>
      <c r="Q2652" s="80"/>
      <c r="R2652" s="85"/>
      <c r="S2652" s="80"/>
      <c r="T2652" s="86"/>
      <c r="U2652" s="81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76"/>
      <c r="B2653" s="77"/>
      <c r="C2653" s="78"/>
      <c r="D2653" s="78"/>
      <c r="E2653" s="79"/>
      <c r="F2653" s="80"/>
      <c r="G2653" s="80"/>
      <c r="H2653" s="80"/>
      <c r="I2653" s="80"/>
      <c r="J2653" s="79"/>
      <c r="K2653" s="81"/>
      <c r="L2653" s="82"/>
      <c r="M2653" s="83"/>
      <c r="N2653" s="84"/>
      <c r="O2653" s="84"/>
      <c r="P2653" s="83"/>
      <c r="Q2653" s="80"/>
      <c r="R2653" s="85"/>
      <c r="S2653" s="80"/>
      <c r="T2653" s="86"/>
      <c r="U2653" s="81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76"/>
      <c r="B2654" s="77"/>
      <c r="C2654" s="78"/>
      <c r="D2654" s="78"/>
      <c r="E2654" s="79"/>
      <c r="F2654" s="80"/>
      <c r="G2654" s="80"/>
      <c r="H2654" s="80"/>
      <c r="I2654" s="80"/>
      <c r="J2654" s="79"/>
      <c r="K2654" s="81"/>
      <c r="L2654" s="82"/>
      <c r="M2654" s="83"/>
      <c r="N2654" s="84"/>
      <c r="O2654" s="84"/>
      <c r="P2654" s="83"/>
      <c r="Q2654" s="80"/>
      <c r="R2654" s="85"/>
      <c r="S2654" s="80"/>
      <c r="T2654" s="86"/>
      <c r="U2654" s="81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76"/>
      <c r="B2655" s="77"/>
      <c r="C2655" s="78"/>
      <c r="D2655" s="78"/>
      <c r="E2655" s="79"/>
      <c r="F2655" s="80"/>
      <c r="G2655" s="80"/>
      <c r="H2655" s="80"/>
      <c r="I2655" s="80"/>
      <c r="J2655" s="79"/>
      <c r="K2655" s="81"/>
      <c r="L2655" s="82"/>
      <c r="M2655" s="83"/>
      <c r="N2655" s="84"/>
      <c r="O2655" s="84"/>
      <c r="P2655" s="83"/>
      <c r="Q2655" s="80"/>
      <c r="R2655" s="85"/>
      <c r="S2655" s="80"/>
      <c r="T2655" s="86"/>
      <c r="U2655" s="81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76"/>
      <c r="B2656" s="77"/>
      <c r="C2656" s="78"/>
      <c r="D2656" s="78"/>
      <c r="E2656" s="79"/>
      <c r="F2656" s="80"/>
      <c r="G2656" s="80"/>
      <c r="H2656" s="80"/>
      <c r="I2656" s="80"/>
      <c r="J2656" s="79"/>
      <c r="K2656" s="81"/>
      <c r="L2656" s="82"/>
      <c r="M2656" s="83"/>
      <c r="N2656" s="84"/>
      <c r="O2656" s="84"/>
      <c r="P2656" s="83"/>
      <c r="Q2656" s="80"/>
      <c r="R2656" s="85"/>
      <c r="S2656" s="80"/>
      <c r="T2656" s="86"/>
      <c r="U2656" s="81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76"/>
      <c r="B2657" s="77"/>
      <c r="C2657" s="78"/>
      <c r="D2657" s="78"/>
      <c r="E2657" s="79"/>
      <c r="F2657" s="80"/>
      <c r="G2657" s="80"/>
      <c r="H2657" s="80"/>
      <c r="I2657" s="80"/>
      <c r="J2657" s="79"/>
      <c r="K2657" s="81"/>
      <c r="L2657" s="82"/>
      <c r="M2657" s="83"/>
      <c r="N2657" s="84"/>
      <c r="O2657" s="84"/>
      <c r="P2657" s="83"/>
      <c r="Q2657" s="80"/>
      <c r="R2657" s="85"/>
      <c r="S2657" s="80"/>
      <c r="T2657" s="86"/>
      <c r="U2657" s="81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76"/>
      <c r="B2658" s="77"/>
      <c r="C2658" s="78"/>
      <c r="D2658" s="78"/>
      <c r="E2658" s="79"/>
      <c r="F2658" s="80"/>
      <c r="G2658" s="80"/>
      <c r="H2658" s="80"/>
      <c r="I2658" s="80"/>
      <c r="J2658" s="79"/>
      <c r="K2658" s="81"/>
      <c r="L2658" s="82"/>
      <c r="M2658" s="83"/>
      <c r="N2658" s="84"/>
      <c r="O2658" s="84"/>
      <c r="P2658" s="83"/>
      <c r="Q2658" s="80"/>
      <c r="R2658" s="85"/>
      <c r="S2658" s="80"/>
      <c r="T2658" s="86"/>
      <c r="U2658" s="81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76"/>
      <c r="B2659" s="77"/>
      <c r="C2659" s="78"/>
      <c r="D2659" s="78"/>
      <c r="E2659" s="79"/>
      <c r="F2659" s="80"/>
      <c r="G2659" s="80"/>
      <c r="H2659" s="80"/>
      <c r="I2659" s="80"/>
      <c r="J2659" s="79"/>
      <c r="K2659" s="81"/>
      <c r="L2659" s="82"/>
      <c r="M2659" s="83"/>
      <c r="N2659" s="84"/>
      <c r="O2659" s="84"/>
      <c r="P2659" s="83"/>
      <c r="Q2659" s="80"/>
      <c r="R2659" s="85"/>
      <c r="S2659" s="80"/>
      <c r="T2659" s="86"/>
      <c r="U2659" s="81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76"/>
      <c r="B2660" s="77"/>
      <c r="C2660" s="78"/>
      <c r="D2660" s="78"/>
      <c r="E2660" s="79"/>
      <c r="F2660" s="80"/>
      <c r="G2660" s="80"/>
      <c r="H2660" s="80"/>
      <c r="I2660" s="80"/>
      <c r="J2660" s="79"/>
      <c r="K2660" s="81"/>
      <c r="L2660" s="82"/>
      <c r="M2660" s="83"/>
      <c r="N2660" s="84"/>
      <c r="O2660" s="84"/>
      <c r="P2660" s="83"/>
      <c r="Q2660" s="80"/>
      <c r="R2660" s="85"/>
      <c r="S2660" s="80"/>
      <c r="T2660" s="86"/>
      <c r="U2660" s="81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76"/>
      <c r="B2661" s="77"/>
      <c r="C2661" s="78"/>
      <c r="D2661" s="78"/>
      <c r="E2661" s="79"/>
      <c r="F2661" s="80"/>
      <c r="G2661" s="80"/>
      <c r="H2661" s="80"/>
      <c r="I2661" s="80"/>
      <c r="J2661" s="79"/>
      <c r="K2661" s="81"/>
      <c r="L2661" s="82"/>
      <c r="M2661" s="83"/>
      <c r="N2661" s="84"/>
      <c r="O2661" s="84"/>
      <c r="P2661" s="83"/>
      <c r="Q2661" s="80"/>
      <c r="R2661" s="85"/>
      <c r="S2661" s="80"/>
      <c r="T2661" s="86"/>
      <c r="U2661" s="81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76"/>
      <c r="B2662" s="77"/>
      <c r="C2662" s="78"/>
      <c r="D2662" s="78"/>
      <c r="E2662" s="79"/>
      <c r="F2662" s="80"/>
      <c r="G2662" s="80"/>
      <c r="H2662" s="80"/>
      <c r="I2662" s="80"/>
      <c r="J2662" s="79"/>
      <c r="K2662" s="81"/>
      <c r="L2662" s="82"/>
      <c r="M2662" s="83"/>
      <c r="N2662" s="84"/>
      <c r="O2662" s="84"/>
      <c r="P2662" s="83"/>
      <c r="Q2662" s="80"/>
      <c r="R2662" s="85"/>
      <c r="S2662" s="80"/>
      <c r="T2662" s="86"/>
      <c r="U2662" s="81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76"/>
      <c r="B2663" s="77"/>
      <c r="C2663" s="78"/>
      <c r="D2663" s="78"/>
      <c r="E2663" s="79"/>
      <c r="F2663" s="80"/>
      <c r="G2663" s="80"/>
      <c r="H2663" s="80"/>
      <c r="I2663" s="80"/>
      <c r="J2663" s="79"/>
      <c r="K2663" s="81"/>
      <c r="L2663" s="82"/>
      <c r="M2663" s="83"/>
      <c r="N2663" s="84"/>
      <c r="O2663" s="84"/>
      <c r="P2663" s="83"/>
      <c r="Q2663" s="80"/>
      <c r="R2663" s="85"/>
      <c r="S2663" s="80"/>
      <c r="T2663" s="86"/>
      <c r="U2663" s="81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76"/>
      <c r="B2664" s="77"/>
      <c r="C2664" s="78"/>
      <c r="D2664" s="78"/>
      <c r="E2664" s="79"/>
      <c r="F2664" s="80"/>
      <c r="G2664" s="80"/>
      <c r="H2664" s="80"/>
      <c r="I2664" s="80"/>
      <c r="J2664" s="79"/>
      <c r="K2664" s="81"/>
      <c r="L2664" s="82"/>
      <c r="M2664" s="83"/>
      <c r="N2664" s="84"/>
      <c r="O2664" s="84"/>
      <c r="P2664" s="83"/>
      <c r="Q2664" s="80"/>
      <c r="R2664" s="85"/>
      <c r="S2664" s="80"/>
      <c r="T2664" s="86"/>
      <c r="U2664" s="81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76"/>
      <c r="B2665" s="77"/>
      <c r="C2665" s="78"/>
      <c r="D2665" s="78"/>
      <c r="E2665" s="79"/>
      <c r="F2665" s="80"/>
      <c r="G2665" s="80"/>
      <c r="H2665" s="80"/>
      <c r="I2665" s="80"/>
      <c r="J2665" s="79"/>
      <c r="K2665" s="81"/>
      <c r="L2665" s="82"/>
      <c r="M2665" s="83"/>
      <c r="N2665" s="84"/>
      <c r="O2665" s="84"/>
      <c r="P2665" s="83"/>
      <c r="Q2665" s="80"/>
      <c r="R2665" s="85"/>
      <c r="S2665" s="80"/>
      <c r="T2665" s="86"/>
      <c r="U2665" s="81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76"/>
      <c r="B2666" s="77"/>
      <c r="C2666" s="78"/>
      <c r="D2666" s="78"/>
      <c r="E2666" s="79"/>
      <c r="F2666" s="80"/>
      <c r="G2666" s="80"/>
      <c r="H2666" s="80"/>
      <c r="I2666" s="80"/>
      <c r="J2666" s="79"/>
      <c r="K2666" s="81"/>
      <c r="L2666" s="82"/>
      <c r="M2666" s="83"/>
      <c r="N2666" s="84"/>
      <c r="O2666" s="84"/>
      <c r="P2666" s="83"/>
      <c r="Q2666" s="80"/>
      <c r="R2666" s="85"/>
      <c r="S2666" s="80"/>
      <c r="T2666" s="86"/>
      <c r="U2666" s="81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76"/>
      <c r="B2667" s="77"/>
      <c r="C2667" s="78"/>
      <c r="D2667" s="78"/>
      <c r="E2667" s="79"/>
      <c r="F2667" s="80"/>
      <c r="G2667" s="80"/>
      <c r="H2667" s="80"/>
      <c r="I2667" s="80"/>
      <c r="J2667" s="79"/>
      <c r="K2667" s="81"/>
      <c r="L2667" s="82"/>
      <c r="M2667" s="83"/>
      <c r="N2667" s="84"/>
      <c r="O2667" s="84"/>
      <c r="P2667" s="83"/>
      <c r="Q2667" s="80"/>
      <c r="R2667" s="85"/>
      <c r="S2667" s="80"/>
      <c r="T2667" s="86"/>
      <c r="U2667" s="81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76"/>
      <c r="B2668" s="77"/>
      <c r="C2668" s="78"/>
      <c r="D2668" s="78"/>
      <c r="E2668" s="79"/>
      <c r="F2668" s="80"/>
      <c r="G2668" s="80"/>
      <c r="H2668" s="80"/>
      <c r="I2668" s="80"/>
      <c r="J2668" s="79"/>
      <c r="K2668" s="81"/>
      <c r="L2668" s="82"/>
      <c r="M2668" s="83"/>
      <c r="N2668" s="84"/>
      <c r="O2668" s="84"/>
      <c r="P2668" s="83"/>
      <c r="Q2668" s="80"/>
      <c r="R2668" s="85"/>
      <c r="S2668" s="80"/>
      <c r="T2668" s="86"/>
      <c r="U2668" s="81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76"/>
      <c r="B2669" s="77"/>
      <c r="C2669" s="78"/>
      <c r="D2669" s="78"/>
      <c r="E2669" s="79"/>
      <c r="F2669" s="80"/>
      <c r="G2669" s="80"/>
      <c r="H2669" s="80"/>
      <c r="I2669" s="80"/>
      <c r="J2669" s="79"/>
      <c r="K2669" s="81"/>
      <c r="L2669" s="82"/>
      <c r="M2669" s="83"/>
      <c r="N2669" s="84"/>
      <c r="O2669" s="84"/>
      <c r="P2669" s="83"/>
      <c r="Q2669" s="80"/>
      <c r="R2669" s="85"/>
      <c r="S2669" s="80"/>
      <c r="T2669" s="86"/>
      <c r="U2669" s="81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76"/>
      <c r="B2670" s="77"/>
      <c r="C2670" s="78"/>
      <c r="D2670" s="78"/>
      <c r="E2670" s="79"/>
      <c r="F2670" s="80"/>
      <c r="G2670" s="80"/>
      <c r="H2670" s="80"/>
      <c r="I2670" s="80"/>
      <c r="J2670" s="79"/>
      <c r="K2670" s="81"/>
      <c r="L2670" s="82"/>
      <c r="M2670" s="83"/>
      <c r="N2670" s="84"/>
      <c r="O2670" s="84"/>
      <c r="P2670" s="83"/>
      <c r="Q2670" s="80"/>
      <c r="R2670" s="85"/>
      <c r="S2670" s="80"/>
      <c r="T2670" s="86"/>
      <c r="U2670" s="81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76"/>
      <c r="B2671" s="77"/>
      <c r="C2671" s="78"/>
      <c r="D2671" s="78"/>
      <c r="E2671" s="79"/>
      <c r="F2671" s="80"/>
      <c r="G2671" s="80"/>
      <c r="H2671" s="80"/>
      <c r="I2671" s="80"/>
      <c r="J2671" s="79"/>
      <c r="K2671" s="81"/>
      <c r="L2671" s="82"/>
      <c r="M2671" s="83"/>
      <c r="N2671" s="84"/>
      <c r="O2671" s="84"/>
      <c r="P2671" s="83"/>
      <c r="Q2671" s="80"/>
      <c r="R2671" s="85"/>
      <c r="S2671" s="80"/>
      <c r="T2671" s="86"/>
      <c r="U2671" s="81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76"/>
      <c r="B2672" s="77"/>
      <c r="C2672" s="78"/>
      <c r="D2672" s="78"/>
      <c r="E2672" s="79"/>
      <c r="F2672" s="80"/>
      <c r="G2672" s="80"/>
      <c r="H2672" s="80"/>
      <c r="I2672" s="80"/>
      <c r="J2672" s="79"/>
      <c r="K2672" s="81"/>
      <c r="L2672" s="82"/>
      <c r="M2672" s="83"/>
      <c r="N2672" s="84"/>
      <c r="O2672" s="84"/>
      <c r="P2672" s="83"/>
      <c r="Q2672" s="80"/>
      <c r="R2672" s="85"/>
      <c r="S2672" s="80"/>
      <c r="T2672" s="86"/>
      <c r="U2672" s="81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76"/>
      <c r="B2673" s="77"/>
      <c r="C2673" s="78"/>
      <c r="D2673" s="78"/>
      <c r="E2673" s="79"/>
      <c r="F2673" s="80"/>
      <c r="G2673" s="80"/>
      <c r="H2673" s="80"/>
      <c r="I2673" s="80"/>
      <c r="J2673" s="79"/>
      <c r="K2673" s="81"/>
      <c r="L2673" s="82"/>
      <c r="M2673" s="83"/>
      <c r="N2673" s="84"/>
      <c r="O2673" s="84"/>
      <c r="P2673" s="83"/>
      <c r="Q2673" s="80"/>
      <c r="R2673" s="85"/>
      <c r="S2673" s="80"/>
      <c r="T2673" s="86"/>
      <c r="U2673" s="81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76"/>
      <c r="B2674" s="77"/>
      <c r="C2674" s="78"/>
      <c r="D2674" s="78"/>
      <c r="E2674" s="79"/>
      <c r="F2674" s="80"/>
      <c r="G2674" s="80"/>
      <c r="H2674" s="80"/>
      <c r="I2674" s="80"/>
      <c r="J2674" s="79"/>
      <c r="K2674" s="81"/>
      <c r="L2674" s="82"/>
      <c r="M2674" s="83"/>
      <c r="N2674" s="84"/>
      <c r="O2674" s="84"/>
      <c r="P2674" s="83"/>
      <c r="Q2674" s="80"/>
      <c r="R2674" s="85"/>
      <c r="S2674" s="80"/>
      <c r="T2674" s="86"/>
      <c r="U2674" s="81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76"/>
      <c r="B2675" s="77"/>
      <c r="C2675" s="78"/>
      <c r="D2675" s="78"/>
      <c r="E2675" s="79"/>
      <c r="F2675" s="80"/>
      <c r="G2675" s="80"/>
      <c r="H2675" s="80"/>
      <c r="I2675" s="80"/>
      <c r="J2675" s="79"/>
      <c r="K2675" s="81"/>
      <c r="L2675" s="82"/>
      <c r="M2675" s="83"/>
      <c r="N2675" s="84"/>
      <c r="O2675" s="84"/>
      <c r="P2675" s="83"/>
      <c r="Q2675" s="80"/>
      <c r="R2675" s="85"/>
      <c r="S2675" s="80"/>
      <c r="T2675" s="86"/>
      <c r="U2675" s="81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76"/>
      <c r="B2676" s="77"/>
      <c r="C2676" s="78"/>
      <c r="D2676" s="78"/>
      <c r="E2676" s="79"/>
      <c r="F2676" s="80"/>
      <c r="G2676" s="80"/>
      <c r="H2676" s="80"/>
      <c r="I2676" s="80"/>
      <c r="J2676" s="79"/>
      <c r="K2676" s="81"/>
      <c r="L2676" s="82"/>
      <c r="M2676" s="83"/>
      <c r="N2676" s="84"/>
      <c r="O2676" s="84"/>
      <c r="P2676" s="83"/>
      <c r="Q2676" s="80"/>
      <c r="R2676" s="85"/>
      <c r="S2676" s="80"/>
      <c r="T2676" s="86"/>
      <c r="U2676" s="81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76"/>
      <c r="B2677" s="77"/>
      <c r="C2677" s="78"/>
      <c r="D2677" s="78"/>
      <c r="E2677" s="79"/>
      <c r="F2677" s="80"/>
      <c r="G2677" s="80"/>
      <c r="H2677" s="80"/>
      <c r="I2677" s="80"/>
      <c r="J2677" s="79"/>
      <c r="K2677" s="81"/>
      <c r="L2677" s="82"/>
      <c r="M2677" s="83"/>
      <c r="N2677" s="84"/>
      <c r="O2677" s="84"/>
      <c r="P2677" s="83"/>
      <c r="Q2677" s="80"/>
      <c r="R2677" s="85"/>
      <c r="S2677" s="80"/>
      <c r="T2677" s="86"/>
      <c r="U2677" s="81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76"/>
      <c r="B2678" s="77"/>
      <c r="C2678" s="78"/>
      <c r="D2678" s="78"/>
      <c r="E2678" s="79"/>
      <c r="F2678" s="80"/>
      <c r="G2678" s="80"/>
      <c r="H2678" s="80"/>
      <c r="I2678" s="80"/>
      <c r="J2678" s="79"/>
      <c r="K2678" s="81"/>
      <c r="L2678" s="82"/>
      <c r="M2678" s="83"/>
      <c r="N2678" s="84"/>
      <c r="O2678" s="84"/>
      <c r="P2678" s="83"/>
      <c r="Q2678" s="80"/>
      <c r="R2678" s="85"/>
      <c r="S2678" s="80"/>
      <c r="T2678" s="86"/>
      <c r="U2678" s="81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76"/>
      <c r="B2679" s="77"/>
      <c r="C2679" s="78"/>
      <c r="D2679" s="78"/>
      <c r="E2679" s="79"/>
      <c r="F2679" s="80"/>
      <c r="G2679" s="80"/>
      <c r="H2679" s="80"/>
      <c r="I2679" s="80"/>
      <c r="J2679" s="79"/>
      <c r="K2679" s="81"/>
      <c r="L2679" s="82"/>
      <c r="M2679" s="83"/>
      <c r="N2679" s="84"/>
      <c r="O2679" s="84"/>
      <c r="P2679" s="83"/>
      <c r="Q2679" s="80"/>
      <c r="R2679" s="85"/>
      <c r="S2679" s="80"/>
      <c r="T2679" s="86"/>
      <c r="U2679" s="81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76"/>
      <c r="B2680" s="77"/>
      <c r="C2680" s="78"/>
      <c r="D2680" s="78"/>
      <c r="E2680" s="79"/>
      <c r="F2680" s="80"/>
      <c r="G2680" s="80"/>
      <c r="H2680" s="80"/>
      <c r="I2680" s="80"/>
      <c r="J2680" s="79"/>
      <c r="K2680" s="81"/>
      <c r="L2680" s="82"/>
      <c r="M2680" s="83"/>
      <c r="N2680" s="84"/>
      <c r="O2680" s="84"/>
      <c r="P2680" s="83"/>
      <c r="Q2680" s="80"/>
      <c r="R2680" s="85"/>
      <c r="S2680" s="80"/>
      <c r="T2680" s="86"/>
      <c r="U2680" s="81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76"/>
      <c r="B2681" s="77"/>
      <c r="C2681" s="78"/>
      <c r="D2681" s="78"/>
      <c r="E2681" s="79"/>
      <c r="F2681" s="80"/>
      <c r="G2681" s="80"/>
      <c r="H2681" s="80"/>
      <c r="I2681" s="80"/>
      <c r="J2681" s="79"/>
      <c r="K2681" s="81"/>
      <c r="L2681" s="82"/>
      <c r="M2681" s="83"/>
      <c r="N2681" s="84"/>
      <c r="O2681" s="84"/>
      <c r="P2681" s="83"/>
      <c r="Q2681" s="80"/>
      <c r="R2681" s="85"/>
      <c r="S2681" s="80"/>
      <c r="T2681" s="86"/>
      <c r="U2681" s="81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76"/>
      <c r="B2682" s="77"/>
      <c r="C2682" s="78"/>
      <c r="D2682" s="78"/>
      <c r="E2682" s="79"/>
      <c r="F2682" s="80"/>
      <c r="G2682" s="80"/>
      <c r="H2682" s="80"/>
      <c r="I2682" s="80"/>
      <c r="J2682" s="79"/>
      <c r="K2682" s="81"/>
      <c r="L2682" s="82"/>
      <c r="M2682" s="83"/>
      <c r="N2682" s="84"/>
      <c r="O2682" s="84"/>
      <c r="P2682" s="83"/>
      <c r="Q2682" s="80"/>
      <c r="R2682" s="85"/>
      <c r="S2682" s="80"/>
      <c r="T2682" s="86"/>
      <c r="U2682" s="81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76"/>
      <c r="B2683" s="77"/>
      <c r="C2683" s="78"/>
      <c r="D2683" s="78"/>
      <c r="E2683" s="79"/>
      <c r="F2683" s="80"/>
      <c r="G2683" s="80"/>
      <c r="H2683" s="80"/>
      <c r="I2683" s="80"/>
      <c r="J2683" s="79"/>
      <c r="K2683" s="81"/>
      <c r="L2683" s="82"/>
      <c r="M2683" s="83"/>
      <c r="N2683" s="84"/>
      <c r="O2683" s="84"/>
      <c r="P2683" s="83"/>
      <c r="Q2683" s="80"/>
      <c r="R2683" s="85"/>
      <c r="S2683" s="80"/>
      <c r="T2683" s="86"/>
      <c r="U2683" s="81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76"/>
      <c r="B2684" s="77"/>
      <c r="C2684" s="78"/>
      <c r="D2684" s="78"/>
      <c r="E2684" s="79"/>
      <c r="F2684" s="80"/>
      <c r="G2684" s="80"/>
      <c r="H2684" s="80"/>
      <c r="I2684" s="80"/>
      <c r="J2684" s="79"/>
      <c r="K2684" s="81"/>
      <c r="L2684" s="82"/>
      <c r="M2684" s="83"/>
      <c r="N2684" s="84"/>
      <c r="O2684" s="84"/>
      <c r="P2684" s="83"/>
      <c r="Q2684" s="80"/>
      <c r="R2684" s="85"/>
      <c r="S2684" s="80"/>
      <c r="T2684" s="86"/>
      <c r="U2684" s="81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76"/>
      <c r="B2685" s="77"/>
      <c r="C2685" s="78"/>
      <c r="D2685" s="78"/>
      <c r="E2685" s="79"/>
      <c r="F2685" s="80"/>
      <c r="G2685" s="80"/>
      <c r="H2685" s="80"/>
      <c r="I2685" s="80"/>
      <c r="J2685" s="79"/>
      <c r="K2685" s="81"/>
      <c r="L2685" s="82"/>
      <c r="M2685" s="83"/>
      <c r="N2685" s="84"/>
      <c r="O2685" s="84"/>
      <c r="P2685" s="83"/>
      <c r="Q2685" s="80"/>
      <c r="R2685" s="85"/>
      <c r="S2685" s="80"/>
      <c r="T2685" s="86"/>
      <c r="U2685" s="81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76"/>
      <c r="B2686" s="77"/>
      <c r="C2686" s="78"/>
      <c r="D2686" s="78"/>
      <c r="E2686" s="79"/>
      <c r="F2686" s="80"/>
      <c r="G2686" s="80"/>
      <c r="H2686" s="80"/>
      <c r="I2686" s="80"/>
      <c r="J2686" s="79"/>
      <c r="K2686" s="81"/>
      <c r="L2686" s="82"/>
      <c r="M2686" s="83"/>
      <c r="N2686" s="84"/>
      <c r="O2686" s="84"/>
      <c r="P2686" s="83"/>
      <c r="Q2686" s="80"/>
      <c r="R2686" s="85"/>
      <c r="S2686" s="80"/>
      <c r="T2686" s="86"/>
      <c r="U2686" s="81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76"/>
      <c r="B2687" s="77"/>
      <c r="C2687" s="78"/>
      <c r="D2687" s="78"/>
      <c r="E2687" s="79"/>
      <c r="F2687" s="80"/>
      <c r="G2687" s="80"/>
      <c r="H2687" s="80"/>
      <c r="I2687" s="80"/>
      <c r="J2687" s="79"/>
      <c r="K2687" s="81"/>
      <c r="L2687" s="82"/>
      <c r="M2687" s="83"/>
      <c r="N2687" s="84"/>
      <c r="O2687" s="84"/>
      <c r="P2687" s="83"/>
      <c r="Q2687" s="80"/>
      <c r="R2687" s="85"/>
      <c r="S2687" s="80"/>
      <c r="T2687" s="86"/>
      <c r="U2687" s="81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76"/>
      <c r="B2688" s="77"/>
      <c r="C2688" s="78"/>
      <c r="D2688" s="78"/>
      <c r="E2688" s="79"/>
      <c r="F2688" s="80"/>
      <c r="G2688" s="80"/>
      <c r="H2688" s="80"/>
      <c r="I2688" s="80"/>
      <c r="J2688" s="79"/>
      <c r="K2688" s="81"/>
      <c r="L2688" s="82"/>
      <c r="M2688" s="83"/>
      <c r="N2688" s="84"/>
      <c r="O2688" s="84"/>
      <c r="P2688" s="83"/>
      <c r="Q2688" s="80"/>
      <c r="R2688" s="85"/>
      <c r="S2688" s="80"/>
      <c r="T2688" s="86"/>
      <c r="U2688" s="81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76"/>
      <c r="B2689" s="77"/>
      <c r="C2689" s="78"/>
      <c r="D2689" s="78"/>
      <c r="E2689" s="79"/>
      <c r="F2689" s="80"/>
      <c r="G2689" s="80"/>
      <c r="H2689" s="80"/>
      <c r="I2689" s="80"/>
      <c r="J2689" s="79"/>
      <c r="K2689" s="81"/>
      <c r="L2689" s="82"/>
      <c r="M2689" s="83"/>
      <c r="N2689" s="84"/>
      <c r="O2689" s="84"/>
      <c r="P2689" s="83"/>
      <c r="Q2689" s="80"/>
      <c r="R2689" s="85"/>
      <c r="S2689" s="80"/>
      <c r="T2689" s="86"/>
      <c r="U2689" s="81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76"/>
      <c r="B2690" s="77"/>
      <c r="C2690" s="78"/>
      <c r="D2690" s="78"/>
      <c r="E2690" s="79"/>
      <c r="F2690" s="80"/>
      <c r="G2690" s="80"/>
      <c r="H2690" s="80"/>
      <c r="I2690" s="80"/>
      <c r="J2690" s="79"/>
      <c r="K2690" s="81"/>
      <c r="L2690" s="82"/>
      <c r="M2690" s="83"/>
      <c r="N2690" s="84"/>
      <c r="O2690" s="84"/>
      <c r="P2690" s="83"/>
      <c r="Q2690" s="80"/>
      <c r="R2690" s="85"/>
      <c r="S2690" s="80"/>
      <c r="T2690" s="86"/>
      <c r="U2690" s="81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76"/>
      <c r="B2691" s="77"/>
      <c r="C2691" s="78"/>
      <c r="D2691" s="78"/>
      <c r="E2691" s="79"/>
      <c r="F2691" s="80"/>
      <c r="G2691" s="80"/>
      <c r="H2691" s="80"/>
      <c r="I2691" s="80"/>
      <c r="J2691" s="79"/>
      <c r="K2691" s="81"/>
      <c r="L2691" s="82"/>
      <c r="M2691" s="83"/>
      <c r="N2691" s="84"/>
      <c r="O2691" s="84"/>
      <c r="P2691" s="83"/>
      <c r="Q2691" s="80"/>
      <c r="R2691" s="85"/>
      <c r="S2691" s="80"/>
      <c r="T2691" s="86"/>
      <c r="U2691" s="81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76"/>
      <c r="B2692" s="77"/>
      <c r="C2692" s="78"/>
      <c r="D2692" s="78"/>
      <c r="E2692" s="79"/>
      <c r="F2692" s="80"/>
      <c r="G2692" s="80"/>
      <c r="H2692" s="80"/>
      <c r="I2692" s="80"/>
      <c r="J2692" s="79"/>
      <c r="K2692" s="81"/>
      <c r="L2692" s="82"/>
      <c r="M2692" s="83"/>
      <c r="N2692" s="84"/>
      <c r="O2692" s="84"/>
      <c r="P2692" s="83"/>
      <c r="Q2692" s="80"/>
      <c r="R2692" s="85"/>
      <c r="S2692" s="80"/>
      <c r="T2692" s="86"/>
      <c r="U2692" s="81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76"/>
      <c r="B2693" s="77"/>
      <c r="C2693" s="78"/>
      <c r="D2693" s="78"/>
      <c r="E2693" s="79"/>
      <c r="F2693" s="80"/>
      <c r="G2693" s="80"/>
      <c r="H2693" s="80"/>
      <c r="I2693" s="80"/>
      <c r="J2693" s="79"/>
      <c r="K2693" s="81"/>
      <c r="L2693" s="82"/>
      <c r="M2693" s="83"/>
      <c r="N2693" s="84"/>
      <c r="O2693" s="84"/>
      <c r="P2693" s="83"/>
      <c r="Q2693" s="80"/>
      <c r="R2693" s="85"/>
      <c r="S2693" s="80"/>
      <c r="T2693" s="86"/>
      <c r="U2693" s="81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76"/>
      <c r="B2694" s="77"/>
      <c r="C2694" s="78"/>
      <c r="D2694" s="78"/>
      <c r="E2694" s="79"/>
      <c r="F2694" s="80"/>
      <c r="G2694" s="80"/>
      <c r="H2694" s="80"/>
      <c r="I2694" s="80"/>
      <c r="J2694" s="79"/>
      <c r="K2694" s="81"/>
      <c r="L2694" s="82"/>
      <c r="M2694" s="83"/>
      <c r="N2694" s="84"/>
      <c r="O2694" s="84"/>
      <c r="P2694" s="83"/>
      <c r="Q2694" s="80"/>
      <c r="R2694" s="85"/>
      <c r="S2694" s="80"/>
      <c r="T2694" s="86"/>
      <c r="U2694" s="81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76"/>
      <c r="B2695" s="77"/>
      <c r="C2695" s="78"/>
      <c r="D2695" s="78"/>
      <c r="E2695" s="79"/>
      <c r="F2695" s="80"/>
      <c r="G2695" s="80"/>
      <c r="H2695" s="80"/>
      <c r="I2695" s="80"/>
      <c r="J2695" s="79"/>
      <c r="K2695" s="81"/>
      <c r="L2695" s="82"/>
      <c r="M2695" s="83"/>
      <c r="N2695" s="84"/>
      <c r="O2695" s="84"/>
      <c r="P2695" s="83"/>
      <c r="Q2695" s="80"/>
      <c r="R2695" s="85"/>
      <c r="S2695" s="80"/>
      <c r="T2695" s="86"/>
      <c r="U2695" s="81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76"/>
      <c r="B2696" s="77"/>
      <c r="C2696" s="78"/>
      <c r="D2696" s="78"/>
      <c r="E2696" s="79"/>
      <c r="F2696" s="80"/>
      <c r="G2696" s="80"/>
      <c r="H2696" s="80"/>
      <c r="I2696" s="80"/>
      <c r="J2696" s="79"/>
      <c r="K2696" s="81"/>
      <c r="L2696" s="82"/>
      <c r="M2696" s="83"/>
      <c r="N2696" s="84"/>
      <c r="O2696" s="84"/>
      <c r="P2696" s="83"/>
      <c r="Q2696" s="80"/>
      <c r="R2696" s="85"/>
      <c r="S2696" s="80"/>
      <c r="T2696" s="86"/>
      <c r="U2696" s="81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76"/>
      <c r="B2697" s="77"/>
      <c r="C2697" s="78"/>
      <c r="D2697" s="78"/>
      <c r="E2697" s="79"/>
      <c r="F2697" s="80"/>
      <c r="G2697" s="80"/>
      <c r="H2697" s="80"/>
      <c r="I2697" s="80"/>
      <c r="J2697" s="79"/>
      <c r="K2697" s="81"/>
      <c r="L2697" s="82"/>
      <c r="M2697" s="83"/>
      <c r="N2697" s="84"/>
      <c r="O2697" s="84"/>
      <c r="P2697" s="83"/>
      <c r="Q2697" s="80"/>
      <c r="R2697" s="85"/>
      <c r="S2697" s="80"/>
      <c r="T2697" s="86"/>
      <c r="U2697" s="81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76"/>
      <c r="B2698" s="77"/>
      <c r="C2698" s="78"/>
      <c r="D2698" s="78"/>
      <c r="E2698" s="79"/>
      <c r="F2698" s="80"/>
      <c r="G2698" s="80"/>
      <c r="H2698" s="80"/>
      <c r="I2698" s="80"/>
      <c r="J2698" s="79"/>
      <c r="K2698" s="81"/>
      <c r="L2698" s="82"/>
      <c r="M2698" s="83"/>
      <c r="N2698" s="84"/>
      <c r="O2698" s="84"/>
      <c r="P2698" s="83"/>
      <c r="Q2698" s="80"/>
      <c r="R2698" s="85"/>
      <c r="S2698" s="80"/>
      <c r="T2698" s="86"/>
      <c r="U2698" s="81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76"/>
      <c r="B2699" s="77"/>
      <c r="C2699" s="78"/>
      <c r="D2699" s="78"/>
      <c r="E2699" s="79"/>
      <c r="F2699" s="80"/>
      <c r="G2699" s="80"/>
      <c r="H2699" s="80"/>
      <c r="I2699" s="80"/>
      <c r="J2699" s="79"/>
      <c r="K2699" s="81"/>
      <c r="L2699" s="82"/>
      <c r="M2699" s="83"/>
      <c r="N2699" s="84"/>
      <c r="O2699" s="84"/>
      <c r="P2699" s="83"/>
      <c r="Q2699" s="80"/>
      <c r="R2699" s="85"/>
      <c r="S2699" s="80"/>
      <c r="T2699" s="86"/>
      <c r="U2699" s="81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76"/>
      <c r="B2700" s="77"/>
      <c r="C2700" s="78"/>
      <c r="D2700" s="78"/>
      <c r="E2700" s="79"/>
      <c r="F2700" s="80"/>
      <c r="G2700" s="80"/>
      <c r="H2700" s="80"/>
      <c r="I2700" s="80"/>
      <c r="J2700" s="79"/>
      <c r="K2700" s="81"/>
      <c r="L2700" s="82"/>
      <c r="M2700" s="83"/>
      <c r="N2700" s="84"/>
      <c r="O2700" s="84"/>
      <c r="P2700" s="83"/>
      <c r="Q2700" s="80"/>
      <c r="R2700" s="85"/>
      <c r="S2700" s="80"/>
      <c r="T2700" s="86"/>
      <c r="U2700" s="81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76"/>
      <c r="B2701" s="77"/>
      <c r="C2701" s="78"/>
      <c r="D2701" s="78"/>
      <c r="E2701" s="79"/>
      <c r="F2701" s="80"/>
      <c r="G2701" s="80"/>
      <c r="H2701" s="80"/>
      <c r="I2701" s="80"/>
      <c r="J2701" s="79"/>
      <c r="K2701" s="81"/>
      <c r="L2701" s="82"/>
      <c r="M2701" s="83"/>
      <c r="N2701" s="84"/>
      <c r="O2701" s="84"/>
      <c r="P2701" s="83"/>
      <c r="Q2701" s="80"/>
      <c r="R2701" s="85"/>
      <c r="S2701" s="80"/>
      <c r="T2701" s="86"/>
      <c r="U2701" s="81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76"/>
      <c r="B2702" s="77"/>
      <c r="C2702" s="78"/>
      <c r="D2702" s="78"/>
      <c r="E2702" s="79"/>
      <c r="F2702" s="80"/>
      <c r="G2702" s="80"/>
      <c r="H2702" s="80"/>
      <c r="I2702" s="80"/>
      <c r="J2702" s="79"/>
      <c r="K2702" s="81"/>
      <c r="L2702" s="82"/>
      <c r="M2702" s="83"/>
      <c r="N2702" s="84"/>
      <c r="O2702" s="84"/>
      <c r="P2702" s="83"/>
      <c r="Q2702" s="80"/>
      <c r="R2702" s="85"/>
      <c r="S2702" s="80"/>
      <c r="T2702" s="86"/>
      <c r="U2702" s="81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76"/>
      <c r="B2703" s="77"/>
      <c r="C2703" s="78"/>
      <c r="D2703" s="78"/>
      <c r="E2703" s="79"/>
      <c r="F2703" s="80"/>
      <c r="G2703" s="80"/>
      <c r="H2703" s="80"/>
      <c r="I2703" s="80"/>
      <c r="J2703" s="79"/>
      <c r="K2703" s="81"/>
      <c r="L2703" s="82"/>
      <c r="M2703" s="83"/>
      <c r="N2703" s="84"/>
      <c r="O2703" s="84"/>
      <c r="P2703" s="83"/>
      <c r="Q2703" s="80"/>
      <c r="R2703" s="85"/>
      <c r="S2703" s="80"/>
      <c r="T2703" s="86"/>
      <c r="U2703" s="81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76"/>
      <c r="B2704" s="77"/>
      <c r="C2704" s="78"/>
      <c r="D2704" s="78"/>
      <c r="E2704" s="79"/>
      <c r="F2704" s="80"/>
      <c r="G2704" s="80"/>
      <c r="H2704" s="80"/>
      <c r="I2704" s="80"/>
      <c r="J2704" s="79"/>
      <c r="K2704" s="81"/>
      <c r="L2704" s="82"/>
      <c r="M2704" s="83"/>
      <c r="N2704" s="84"/>
      <c r="O2704" s="84"/>
      <c r="P2704" s="83"/>
      <c r="Q2704" s="80"/>
      <c r="R2704" s="85"/>
      <c r="S2704" s="80"/>
      <c r="T2704" s="86"/>
      <c r="U2704" s="81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76"/>
      <c r="B2705" s="77"/>
      <c r="C2705" s="78"/>
      <c r="D2705" s="78"/>
      <c r="E2705" s="79"/>
      <c r="F2705" s="80"/>
      <c r="G2705" s="80"/>
      <c r="H2705" s="80"/>
      <c r="I2705" s="80"/>
      <c r="J2705" s="79"/>
      <c r="K2705" s="81"/>
      <c r="L2705" s="82"/>
      <c r="M2705" s="83"/>
      <c r="N2705" s="84"/>
      <c r="O2705" s="84"/>
      <c r="P2705" s="83"/>
      <c r="Q2705" s="80"/>
      <c r="R2705" s="85"/>
      <c r="S2705" s="80"/>
      <c r="T2705" s="86"/>
      <c r="U2705" s="81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76"/>
      <c r="B2706" s="77"/>
      <c r="C2706" s="78"/>
      <c r="D2706" s="78"/>
      <c r="E2706" s="79"/>
      <c r="F2706" s="80"/>
      <c r="G2706" s="80"/>
      <c r="H2706" s="80"/>
      <c r="I2706" s="80"/>
      <c r="J2706" s="79"/>
      <c r="K2706" s="81"/>
      <c r="L2706" s="82"/>
      <c r="M2706" s="83"/>
      <c r="N2706" s="84"/>
      <c r="O2706" s="84"/>
      <c r="P2706" s="83"/>
      <c r="Q2706" s="80"/>
      <c r="R2706" s="85"/>
      <c r="S2706" s="80"/>
      <c r="T2706" s="86"/>
      <c r="U2706" s="81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76"/>
      <c r="B2707" s="77"/>
      <c r="C2707" s="78"/>
      <c r="D2707" s="78"/>
      <c r="E2707" s="79"/>
      <c r="F2707" s="80"/>
      <c r="G2707" s="80"/>
      <c r="H2707" s="80"/>
      <c r="I2707" s="80"/>
      <c r="J2707" s="79"/>
      <c r="K2707" s="81"/>
      <c r="L2707" s="82"/>
      <c r="M2707" s="83"/>
      <c r="N2707" s="84"/>
      <c r="O2707" s="84"/>
      <c r="P2707" s="83"/>
      <c r="Q2707" s="80"/>
      <c r="R2707" s="85"/>
      <c r="S2707" s="80"/>
      <c r="T2707" s="86"/>
      <c r="U2707" s="81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76"/>
      <c r="B2708" s="77"/>
      <c r="C2708" s="78"/>
      <c r="D2708" s="78"/>
      <c r="E2708" s="79"/>
      <c r="F2708" s="80"/>
      <c r="G2708" s="80"/>
      <c r="H2708" s="80"/>
      <c r="I2708" s="80"/>
      <c r="J2708" s="79"/>
      <c r="K2708" s="81"/>
      <c r="L2708" s="82"/>
      <c r="M2708" s="83"/>
      <c r="N2708" s="84"/>
      <c r="O2708" s="84"/>
      <c r="P2708" s="83"/>
      <c r="Q2708" s="80"/>
      <c r="R2708" s="85"/>
      <c r="S2708" s="80"/>
      <c r="T2708" s="86"/>
      <c r="U2708" s="81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76"/>
      <c r="B2709" s="77"/>
      <c r="C2709" s="78"/>
      <c r="D2709" s="78"/>
      <c r="E2709" s="79"/>
      <c r="F2709" s="80"/>
      <c r="G2709" s="80"/>
      <c r="H2709" s="80"/>
      <c r="I2709" s="80"/>
      <c r="J2709" s="79"/>
      <c r="K2709" s="81"/>
      <c r="L2709" s="82"/>
      <c r="M2709" s="83"/>
      <c r="N2709" s="84"/>
      <c r="O2709" s="84"/>
      <c r="P2709" s="83"/>
      <c r="Q2709" s="80"/>
      <c r="R2709" s="85"/>
      <c r="S2709" s="80"/>
      <c r="T2709" s="86"/>
      <c r="U2709" s="81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76"/>
      <c r="B2710" s="77"/>
      <c r="C2710" s="78"/>
      <c r="D2710" s="78"/>
      <c r="E2710" s="79"/>
      <c r="F2710" s="80"/>
      <c r="G2710" s="80"/>
      <c r="H2710" s="80"/>
      <c r="I2710" s="80"/>
      <c r="J2710" s="79"/>
      <c r="K2710" s="81"/>
      <c r="L2710" s="82"/>
      <c r="M2710" s="83"/>
      <c r="N2710" s="84"/>
      <c r="O2710" s="84"/>
      <c r="P2710" s="83"/>
      <c r="Q2710" s="80"/>
      <c r="R2710" s="85"/>
      <c r="S2710" s="80"/>
      <c r="T2710" s="86"/>
      <c r="U2710" s="81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76"/>
      <c r="B2711" s="77"/>
      <c r="C2711" s="78"/>
      <c r="D2711" s="78"/>
      <c r="E2711" s="79"/>
      <c r="F2711" s="80"/>
      <c r="G2711" s="80"/>
      <c r="H2711" s="80"/>
      <c r="I2711" s="80"/>
      <c r="J2711" s="79"/>
      <c r="K2711" s="81"/>
      <c r="L2711" s="82"/>
      <c r="M2711" s="83"/>
      <c r="N2711" s="84"/>
      <c r="O2711" s="84"/>
      <c r="P2711" s="83"/>
      <c r="Q2711" s="80"/>
      <c r="R2711" s="85"/>
      <c r="S2711" s="80"/>
      <c r="T2711" s="86"/>
      <c r="U2711" s="81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76"/>
      <c r="B2712" s="77"/>
      <c r="C2712" s="78"/>
      <c r="D2712" s="78"/>
      <c r="E2712" s="79"/>
      <c r="F2712" s="80"/>
      <c r="G2712" s="80"/>
      <c r="H2712" s="80"/>
      <c r="I2712" s="80"/>
      <c r="J2712" s="79"/>
      <c r="K2712" s="81"/>
      <c r="L2712" s="82"/>
      <c r="M2712" s="83"/>
      <c r="N2712" s="84"/>
      <c r="O2712" s="84"/>
      <c r="P2712" s="83"/>
      <c r="Q2712" s="80"/>
      <c r="R2712" s="85"/>
      <c r="S2712" s="80"/>
      <c r="T2712" s="86"/>
      <c r="U2712" s="81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76"/>
      <c r="B2713" s="77"/>
      <c r="C2713" s="78"/>
      <c r="D2713" s="78"/>
      <c r="E2713" s="79"/>
      <c r="F2713" s="80"/>
      <c r="G2713" s="80"/>
      <c r="H2713" s="80"/>
      <c r="I2713" s="80"/>
      <c r="J2713" s="79"/>
      <c r="K2713" s="81"/>
      <c r="L2713" s="82"/>
      <c r="M2713" s="83"/>
      <c r="N2713" s="84"/>
      <c r="O2713" s="84"/>
      <c r="P2713" s="83"/>
      <c r="Q2713" s="80"/>
      <c r="R2713" s="85"/>
      <c r="S2713" s="80"/>
      <c r="T2713" s="86"/>
      <c r="U2713" s="81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76"/>
      <c r="B2714" s="77"/>
      <c r="C2714" s="78"/>
      <c r="D2714" s="78"/>
      <c r="E2714" s="79"/>
      <c r="F2714" s="80"/>
      <c r="G2714" s="80"/>
      <c r="H2714" s="80"/>
      <c r="I2714" s="80"/>
      <c r="J2714" s="79"/>
      <c r="K2714" s="81"/>
      <c r="L2714" s="82"/>
      <c r="M2714" s="83"/>
      <c r="N2714" s="84"/>
      <c r="O2714" s="84"/>
      <c r="P2714" s="83"/>
      <c r="Q2714" s="80"/>
      <c r="R2714" s="85"/>
      <c r="S2714" s="80"/>
      <c r="T2714" s="86"/>
      <c r="U2714" s="81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76"/>
      <c r="B2715" s="77"/>
      <c r="C2715" s="78"/>
      <c r="D2715" s="78"/>
      <c r="E2715" s="79"/>
      <c r="F2715" s="80"/>
      <c r="G2715" s="80"/>
      <c r="H2715" s="80"/>
      <c r="I2715" s="80"/>
      <c r="J2715" s="79"/>
      <c r="K2715" s="81"/>
      <c r="L2715" s="82"/>
      <c r="M2715" s="83"/>
      <c r="N2715" s="84"/>
      <c r="O2715" s="84"/>
      <c r="P2715" s="83"/>
      <c r="Q2715" s="80"/>
      <c r="R2715" s="85"/>
      <c r="S2715" s="80"/>
      <c r="T2715" s="86"/>
      <c r="U2715" s="81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76"/>
      <c r="B2716" s="77"/>
      <c r="C2716" s="78"/>
      <c r="D2716" s="78"/>
      <c r="E2716" s="79"/>
      <c r="F2716" s="80"/>
      <c r="G2716" s="80"/>
      <c r="H2716" s="80"/>
      <c r="I2716" s="80"/>
      <c r="J2716" s="79"/>
      <c r="K2716" s="81"/>
      <c r="L2716" s="82"/>
      <c r="M2716" s="83"/>
      <c r="N2716" s="84"/>
      <c r="O2716" s="84"/>
      <c r="P2716" s="83"/>
      <c r="Q2716" s="80"/>
      <c r="R2716" s="85"/>
      <c r="S2716" s="80"/>
      <c r="T2716" s="86"/>
      <c r="U2716" s="81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76"/>
      <c r="B2717" s="77"/>
      <c r="C2717" s="78"/>
      <c r="D2717" s="78"/>
      <c r="E2717" s="79"/>
      <c r="F2717" s="80"/>
      <c r="G2717" s="80"/>
      <c r="H2717" s="80"/>
      <c r="I2717" s="80"/>
      <c r="J2717" s="79"/>
      <c r="K2717" s="81"/>
      <c r="L2717" s="82"/>
      <c r="M2717" s="83"/>
      <c r="N2717" s="84"/>
      <c r="O2717" s="84"/>
      <c r="P2717" s="83"/>
      <c r="Q2717" s="80"/>
      <c r="R2717" s="85"/>
      <c r="S2717" s="80"/>
      <c r="T2717" s="86"/>
      <c r="U2717" s="81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76"/>
      <c r="B2718" s="77"/>
      <c r="C2718" s="78"/>
      <c r="D2718" s="78"/>
      <c r="E2718" s="79"/>
      <c r="F2718" s="80"/>
      <c r="G2718" s="80"/>
      <c r="H2718" s="80"/>
      <c r="I2718" s="80"/>
      <c r="J2718" s="79"/>
      <c r="K2718" s="81"/>
      <c r="L2718" s="82"/>
      <c r="M2718" s="83"/>
      <c r="N2718" s="84"/>
      <c r="O2718" s="84"/>
      <c r="P2718" s="83"/>
      <c r="Q2718" s="80"/>
      <c r="R2718" s="85"/>
      <c r="S2718" s="80"/>
      <c r="T2718" s="86"/>
      <c r="U2718" s="81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76"/>
      <c r="B2719" s="77"/>
      <c r="C2719" s="78"/>
      <c r="D2719" s="78"/>
      <c r="E2719" s="79"/>
      <c r="F2719" s="80"/>
      <c r="G2719" s="80"/>
      <c r="H2719" s="80"/>
      <c r="I2719" s="80"/>
      <c r="J2719" s="79"/>
      <c r="K2719" s="81"/>
      <c r="L2719" s="82"/>
      <c r="M2719" s="83"/>
      <c r="N2719" s="84"/>
      <c r="O2719" s="84"/>
      <c r="P2719" s="83"/>
      <c r="Q2719" s="80"/>
      <c r="R2719" s="85"/>
      <c r="S2719" s="80"/>
      <c r="T2719" s="86"/>
      <c r="U2719" s="81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76"/>
      <c r="B2720" s="77"/>
      <c r="C2720" s="78"/>
      <c r="D2720" s="78"/>
      <c r="E2720" s="79"/>
      <c r="F2720" s="80"/>
      <c r="G2720" s="80"/>
      <c r="H2720" s="80"/>
      <c r="I2720" s="80"/>
      <c r="J2720" s="79"/>
      <c r="K2720" s="81"/>
      <c r="L2720" s="82"/>
      <c r="M2720" s="83"/>
      <c r="N2720" s="84"/>
      <c r="O2720" s="84"/>
      <c r="P2720" s="83"/>
      <c r="Q2720" s="80"/>
      <c r="R2720" s="85"/>
      <c r="S2720" s="80"/>
      <c r="T2720" s="86"/>
      <c r="U2720" s="81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76"/>
      <c r="B2721" s="77"/>
      <c r="C2721" s="78"/>
      <c r="D2721" s="78"/>
      <c r="E2721" s="79"/>
      <c r="F2721" s="80"/>
      <c r="G2721" s="80"/>
      <c r="H2721" s="80"/>
      <c r="I2721" s="80"/>
      <c r="J2721" s="79"/>
      <c r="K2721" s="81"/>
      <c r="L2721" s="82"/>
      <c r="M2721" s="83"/>
      <c r="N2721" s="84"/>
      <c r="O2721" s="84"/>
      <c r="P2721" s="83"/>
      <c r="Q2721" s="80"/>
      <c r="R2721" s="85"/>
      <c r="S2721" s="80"/>
      <c r="T2721" s="86"/>
      <c r="U2721" s="81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76"/>
      <c r="B2722" s="77"/>
      <c r="C2722" s="78"/>
      <c r="D2722" s="78"/>
      <c r="E2722" s="79"/>
      <c r="F2722" s="80"/>
      <c r="G2722" s="80"/>
      <c r="H2722" s="80"/>
      <c r="I2722" s="80"/>
      <c r="J2722" s="79"/>
      <c r="K2722" s="81"/>
      <c r="L2722" s="82"/>
      <c r="M2722" s="83"/>
      <c r="N2722" s="84"/>
      <c r="O2722" s="84"/>
      <c r="P2722" s="83"/>
      <c r="Q2722" s="80"/>
      <c r="R2722" s="85"/>
      <c r="S2722" s="80"/>
      <c r="T2722" s="86"/>
      <c r="U2722" s="81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76"/>
      <c r="B2723" s="77"/>
      <c r="C2723" s="78"/>
      <c r="D2723" s="78"/>
      <c r="E2723" s="79"/>
      <c r="F2723" s="80"/>
      <c r="G2723" s="80"/>
      <c r="H2723" s="80"/>
      <c r="I2723" s="80"/>
      <c r="J2723" s="79"/>
      <c r="K2723" s="81"/>
      <c r="L2723" s="82"/>
      <c r="M2723" s="83"/>
      <c r="N2723" s="84"/>
      <c r="O2723" s="84"/>
      <c r="P2723" s="83"/>
      <c r="Q2723" s="80"/>
      <c r="R2723" s="85"/>
      <c r="S2723" s="80"/>
      <c r="T2723" s="86"/>
      <c r="U2723" s="81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76"/>
      <c r="B2724" s="77"/>
      <c r="C2724" s="78"/>
      <c r="D2724" s="78"/>
      <c r="E2724" s="79"/>
      <c r="F2724" s="80"/>
      <c r="G2724" s="80"/>
      <c r="H2724" s="80"/>
      <c r="I2724" s="80"/>
      <c r="J2724" s="79"/>
      <c r="K2724" s="81"/>
      <c r="L2724" s="82"/>
      <c r="M2724" s="83"/>
      <c r="N2724" s="84"/>
      <c r="O2724" s="84"/>
      <c r="P2724" s="83"/>
      <c r="Q2724" s="80"/>
      <c r="R2724" s="85"/>
      <c r="S2724" s="80"/>
      <c r="T2724" s="86"/>
      <c r="U2724" s="81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76"/>
      <c r="B2725" s="77"/>
      <c r="C2725" s="78"/>
      <c r="D2725" s="78"/>
      <c r="E2725" s="79"/>
      <c r="F2725" s="80"/>
      <c r="G2725" s="80"/>
      <c r="H2725" s="80"/>
      <c r="I2725" s="80"/>
      <c r="J2725" s="79"/>
      <c r="K2725" s="81"/>
      <c r="L2725" s="82"/>
      <c r="M2725" s="83"/>
      <c r="N2725" s="84"/>
      <c r="O2725" s="84"/>
      <c r="P2725" s="83"/>
      <c r="Q2725" s="80"/>
      <c r="R2725" s="85"/>
      <c r="S2725" s="80"/>
      <c r="T2725" s="86"/>
      <c r="U2725" s="81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76"/>
      <c r="B2726" s="77"/>
      <c r="C2726" s="78"/>
      <c r="D2726" s="78"/>
      <c r="E2726" s="79"/>
      <c r="F2726" s="80"/>
      <c r="G2726" s="80"/>
      <c r="H2726" s="80"/>
      <c r="I2726" s="80"/>
      <c r="J2726" s="79"/>
      <c r="K2726" s="81"/>
      <c r="L2726" s="82"/>
      <c r="M2726" s="83"/>
      <c r="N2726" s="84"/>
      <c r="O2726" s="84"/>
      <c r="P2726" s="83"/>
      <c r="Q2726" s="80"/>
      <c r="R2726" s="85"/>
      <c r="S2726" s="80"/>
      <c r="T2726" s="86"/>
      <c r="U2726" s="81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76"/>
      <c r="B2727" s="77"/>
      <c r="C2727" s="78"/>
      <c r="D2727" s="78"/>
      <c r="E2727" s="79"/>
      <c r="F2727" s="80"/>
      <c r="G2727" s="80"/>
      <c r="H2727" s="80"/>
      <c r="I2727" s="80"/>
      <c r="J2727" s="79"/>
      <c r="K2727" s="81"/>
      <c r="L2727" s="82"/>
      <c r="M2727" s="83"/>
      <c r="N2727" s="84"/>
      <c r="O2727" s="84"/>
      <c r="P2727" s="83"/>
      <c r="Q2727" s="80"/>
      <c r="R2727" s="85"/>
      <c r="S2727" s="80"/>
      <c r="T2727" s="86"/>
      <c r="U2727" s="81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76"/>
      <c r="B2728" s="77"/>
      <c r="C2728" s="78"/>
      <c r="D2728" s="78"/>
      <c r="E2728" s="79"/>
      <c r="F2728" s="80"/>
      <c r="G2728" s="80"/>
      <c r="H2728" s="80"/>
      <c r="I2728" s="80"/>
      <c r="J2728" s="79"/>
      <c r="K2728" s="81"/>
      <c r="L2728" s="82"/>
      <c r="M2728" s="83"/>
      <c r="N2728" s="84"/>
      <c r="O2728" s="84"/>
      <c r="P2728" s="83"/>
      <c r="Q2728" s="80"/>
      <c r="R2728" s="85"/>
      <c r="S2728" s="80"/>
      <c r="T2728" s="86"/>
      <c r="U2728" s="81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76"/>
      <c r="B2729" s="77"/>
      <c r="C2729" s="78"/>
      <c r="D2729" s="78"/>
      <c r="E2729" s="79"/>
      <c r="F2729" s="80"/>
      <c r="G2729" s="80"/>
      <c r="H2729" s="80"/>
      <c r="I2729" s="80"/>
      <c r="J2729" s="79"/>
      <c r="K2729" s="81"/>
      <c r="L2729" s="82"/>
      <c r="M2729" s="83"/>
      <c r="N2729" s="84"/>
      <c r="O2729" s="84"/>
      <c r="P2729" s="83"/>
      <c r="Q2729" s="80"/>
      <c r="R2729" s="85"/>
      <c r="S2729" s="80"/>
      <c r="T2729" s="86"/>
      <c r="U2729" s="81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76"/>
      <c r="B2730" s="77"/>
      <c r="C2730" s="78"/>
      <c r="D2730" s="78"/>
      <c r="E2730" s="79"/>
      <c r="F2730" s="80"/>
      <c r="G2730" s="80"/>
      <c r="H2730" s="80"/>
      <c r="I2730" s="80"/>
      <c r="J2730" s="79"/>
      <c r="K2730" s="81"/>
      <c r="L2730" s="82"/>
      <c r="M2730" s="83"/>
      <c r="N2730" s="84"/>
      <c r="O2730" s="84"/>
      <c r="P2730" s="83"/>
      <c r="Q2730" s="80"/>
      <c r="R2730" s="85"/>
      <c r="S2730" s="80"/>
      <c r="T2730" s="86"/>
      <c r="U2730" s="81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76"/>
      <c r="B2731" s="77"/>
      <c r="C2731" s="78"/>
      <c r="D2731" s="78"/>
      <c r="E2731" s="79"/>
      <c r="F2731" s="80"/>
      <c r="G2731" s="80"/>
      <c r="H2731" s="80"/>
      <c r="I2731" s="80"/>
      <c r="J2731" s="79"/>
      <c r="K2731" s="81"/>
      <c r="L2731" s="82"/>
      <c r="M2731" s="83"/>
      <c r="N2731" s="84"/>
      <c r="O2731" s="84"/>
      <c r="P2731" s="83"/>
      <c r="Q2731" s="80"/>
      <c r="R2731" s="85"/>
      <c r="S2731" s="80"/>
      <c r="T2731" s="86"/>
      <c r="U2731" s="81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76"/>
      <c r="B2732" s="77"/>
      <c r="C2732" s="78"/>
      <c r="D2732" s="78"/>
      <c r="E2732" s="79"/>
      <c r="F2732" s="80"/>
      <c r="G2732" s="80"/>
      <c r="H2732" s="80"/>
      <c r="I2732" s="80"/>
      <c r="J2732" s="79"/>
      <c r="K2732" s="81"/>
      <c r="L2732" s="82"/>
      <c r="M2732" s="83"/>
      <c r="N2732" s="84"/>
      <c r="O2732" s="84"/>
      <c r="P2732" s="83"/>
      <c r="Q2732" s="80"/>
      <c r="R2732" s="85"/>
      <c r="S2732" s="80"/>
      <c r="T2732" s="86"/>
      <c r="U2732" s="81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76"/>
      <c r="B2733" s="77"/>
      <c r="C2733" s="78"/>
      <c r="D2733" s="78"/>
      <c r="E2733" s="79"/>
      <c r="F2733" s="80"/>
      <c r="G2733" s="80"/>
      <c r="H2733" s="80"/>
      <c r="I2733" s="80"/>
      <c r="J2733" s="79"/>
      <c r="K2733" s="81"/>
      <c r="L2733" s="82"/>
      <c r="M2733" s="83"/>
      <c r="N2733" s="84"/>
      <c r="O2733" s="84"/>
      <c r="P2733" s="83"/>
      <c r="Q2733" s="80"/>
      <c r="R2733" s="85"/>
      <c r="S2733" s="80"/>
      <c r="T2733" s="86"/>
      <c r="U2733" s="81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76"/>
      <c r="B2734" s="77"/>
      <c r="C2734" s="78"/>
      <c r="D2734" s="78"/>
      <c r="E2734" s="79"/>
      <c r="F2734" s="80"/>
      <c r="G2734" s="80"/>
      <c r="H2734" s="80"/>
      <c r="I2734" s="80"/>
      <c r="J2734" s="79"/>
      <c r="K2734" s="81"/>
      <c r="L2734" s="82"/>
      <c r="M2734" s="83"/>
      <c r="N2734" s="84"/>
      <c r="O2734" s="84"/>
      <c r="P2734" s="83"/>
      <c r="Q2734" s="80"/>
      <c r="R2734" s="85"/>
      <c r="S2734" s="80"/>
      <c r="T2734" s="86"/>
      <c r="U2734" s="81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76"/>
      <c r="B2735" s="77"/>
      <c r="C2735" s="78"/>
      <c r="D2735" s="78"/>
      <c r="E2735" s="79"/>
      <c r="F2735" s="80"/>
      <c r="G2735" s="80"/>
      <c r="H2735" s="80"/>
      <c r="I2735" s="80"/>
      <c r="J2735" s="79"/>
      <c r="K2735" s="81"/>
      <c r="L2735" s="82"/>
      <c r="M2735" s="83"/>
      <c r="N2735" s="84"/>
      <c r="O2735" s="84"/>
      <c r="P2735" s="83"/>
      <c r="Q2735" s="80"/>
      <c r="R2735" s="85"/>
      <c r="S2735" s="80"/>
      <c r="T2735" s="86"/>
      <c r="U2735" s="81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76"/>
      <c r="B2736" s="77"/>
      <c r="C2736" s="78"/>
      <c r="D2736" s="78"/>
      <c r="E2736" s="79"/>
      <c r="F2736" s="80"/>
      <c r="G2736" s="80"/>
      <c r="H2736" s="80"/>
      <c r="I2736" s="80"/>
      <c r="J2736" s="79"/>
      <c r="K2736" s="81"/>
      <c r="L2736" s="82"/>
      <c r="M2736" s="83"/>
      <c r="N2736" s="84"/>
      <c r="O2736" s="84"/>
      <c r="P2736" s="83"/>
      <c r="Q2736" s="80"/>
      <c r="R2736" s="85"/>
      <c r="S2736" s="80"/>
      <c r="T2736" s="86"/>
      <c r="U2736" s="81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76"/>
      <c r="B2737" s="77"/>
      <c r="C2737" s="78"/>
      <c r="D2737" s="78"/>
      <c r="E2737" s="79"/>
      <c r="F2737" s="80"/>
      <c r="G2737" s="80"/>
      <c r="H2737" s="80"/>
      <c r="I2737" s="80"/>
      <c r="J2737" s="79"/>
      <c r="K2737" s="81"/>
      <c r="L2737" s="82"/>
      <c r="M2737" s="83"/>
      <c r="N2737" s="84"/>
      <c r="O2737" s="84"/>
      <c r="P2737" s="83"/>
      <c r="Q2737" s="80"/>
      <c r="R2737" s="85"/>
      <c r="S2737" s="80"/>
      <c r="T2737" s="86"/>
      <c r="U2737" s="81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76"/>
      <c r="B2738" s="77"/>
      <c r="C2738" s="78"/>
      <c r="D2738" s="78"/>
      <c r="E2738" s="79"/>
      <c r="F2738" s="80"/>
      <c r="G2738" s="80"/>
      <c r="H2738" s="80"/>
      <c r="I2738" s="80"/>
      <c r="J2738" s="79"/>
      <c r="K2738" s="81"/>
      <c r="L2738" s="82"/>
      <c r="M2738" s="83"/>
      <c r="N2738" s="84"/>
      <c r="O2738" s="84"/>
      <c r="P2738" s="83"/>
      <c r="Q2738" s="80"/>
      <c r="R2738" s="85"/>
      <c r="S2738" s="80"/>
      <c r="T2738" s="86"/>
      <c r="U2738" s="81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76"/>
      <c r="B2739" s="77"/>
      <c r="C2739" s="78"/>
      <c r="D2739" s="78"/>
      <c r="E2739" s="79"/>
      <c r="F2739" s="80"/>
      <c r="G2739" s="80"/>
      <c r="H2739" s="80"/>
      <c r="I2739" s="80"/>
      <c r="J2739" s="79"/>
      <c r="K2739" s="81"/>
      <c r="L2739" s="82"/>
      <c r="M2739" s="83"/>
      <c r="N2739" s="84"/>
      <c r="O2739" s="84"/>
      <c r="P2739" s="83"/>
      <c r="Q2739" s="80"/>
      <c r="R2739" s="85"/>
      <c r="S2739" s="80"/>
      <c r="T2739" s="86"/>
      <c r="U2739" s="81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76"/>
      <c r="B2740" s="77"/>
      <c r="C2740" s="78"/>
      <c r="D2740" s="78"/>
      <c r="E2740" s="79"/>
      <c r="F2740" s="80"/>
      <c r="G2740" s="80"/>
      <c r="H2740" s="80"/>
      <c r="I2740" s="80"/>
      <c r="J2740" s="79"/>
      <c r="K2740" s="81"/>
      <c r="L2740" s="82"/>
      <c r="M2740" s="83"/>
      <c r="N2740" s="84"/>
      <c r="O2740" s="84"/>
      <c r="P2740" s="83"/>
      <c r="Q2740" s="80"/>
      <c r="R2740" s="85"/>
      <c r="S2740" s="80"/>
      <c r="T2740" s="86"/>
      <c r="U2740" s="81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76"/>
      <c r="B2741" s="77"/>
      <c r="C2741" s="78"/>
      <c r="D2741" s="78"/>
      <c r="E2741" s="79"/>
      <c r="F2741" s="80"/>
      <c r="G2741" s="80"/>
      <c r="H2741" s="80"/>
      <c r="I2741" s="80"/>
      <c r="J2741" s="79"/>
      <c r="K2741" s="81"/>
      <c r="L2741" s="82"/>
      <c r="M2741" s="83"/>
      <c r="N2741" s="84"/>
      <c r="O2741" s="84"/>
      <c r="P2741" s="83"/>
      <c r="Q2741" s="80"/>
      <c r="R2741" s="85"/>
      <c r="S2741" s="80"/>
      <c r="T2741" s="86"/>
      <c r="U2741" s="81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76"/>
      <c r="B2742" s="77"/>
      <c r="C2742" s="78"/>
      <c r="D2742" s="78"/>
      <c r="E2742" s="79"/>
      <c r="F2742" s="80"/>
      <c r="G2742" s="80"/>
      <c r="H2742" s="80"/>
      <c r="I2742" s="80"/>
      <c r="J2742" s="79"/>
      <c r="K2742" s="81"/>
      <c r="L2742" s="82"/>
      <c r="M2742" s="83"/>
      <c r="N2742" s="84"/>
      <c r="O2742" s="84"/>
      <c r="P2742" s="83"/>
      <c r="Q2742" s="80"/>
      <c r="R2742" s="85"/>
      <c r="S2742" s="80"/>
      <c r="T2742" s="86"/>
      <c r="U2742" s="81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76"/>
      <c r="B2743" s="77"/>
      <c r="C2743" s="78"/>
      <c r="D2743" s="78"/>
      <c r="E2743" s="79"/>
      <c r="F2743" s="80"/>
      <c r="G2743" s="80"/>
      <c r="H2743" s="80"/>
      <c r="I2743" s="80"/>
      <c r="J2743" s="79"/>
      <c r="K2743" s="81"/>
      <c r="L2743" s="82"/>
      <c r="M2743" s="83"/>
      <c r="N2743" s="84"/>
      <c r="O2743" s="84"/>
      <c r="P2743" s="83"/>
      <c r="Q2743" s="80"/>
      <c r="R2743" s="85"/>
      <c r="S2743" s="80"/>
      <c r="T2743" s="86"/>
      <c r="U2743" s="81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76"/>
      <c r="B2744" s="77"/>
      <c r="C2744" s="78"/>
      <c r="D2744" s="78"/>
      <c r="E2744" s="79"/>
      <c r="F2744" s="80"/>
      <c r="G2744" s="80"/>
      <c r="H2744" s="80"/>
      <c r="I2744" s="80"/>
      <c r="J2744" s="79"/>
      <c r="K2744" s="81"/>
      <c r="L2744" s="82"/>
      <c r="M2744" s="83"/>
      <c r="N2744" s="84"/>
      <c r="O2744" s="84"/>
      <c r="P2744" s="83"/>
      <c r="Q2744" s="80"/>
      <c r="R2744" s="85"/>
      <c r="S2744" s="80"/>
      <c r="T2744" s="86"/>
      <c r="U2744" s="81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76"/>
      <c r="B2745" s="77"/>
      <c r="C2745" s="78"/>
      <c r="D2745" s="78"/>
      <c r="E2745" s="79"/>
      <c r="F2745" s="80"/>
      <c r="G2745" s="80"/>
      <c r="H2745" s="80"/>
      <c r="I2745" s="80"/>
      <c r="J2745" s="79"/>
      <c r="K2745" s="81"/>
      <c r="L2745" s="82"/>
      <c r="M2745" s="83"/>
      <c r="N2745" s="84"/>
      <c r="O2745" s="84"/>
      <c r="P2745" s="83"/>
      <c r="Q2745" s="80"/>
      <c r="R2745" s="85"/>
      <c r="S2745" s="80"/>
      <c r="T2745" s="86"/>
      <c r="U2745" s="81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76"/>
      <c r="B2746" s="77"/>
      <c r="C2746" s="78"/>
      <c r="D2746" s="78"/>
      <c r="E2746" s="79"/>
      <c r="F2746" s="80"/>
      <c r="G2746" s="80"/>
      <c r="H2746" s="80"/>
      <c r="I2746" s="80"/>
      <c r="J2746" s="79"/>
      <c r="K2746" s="81"/>
      <c r="L2746" s="82"/>
      <c r="M2746" s="83"/>
      <c r="N2746" s="84"/>
      <c r="O2746" s="84"/>
      <c r="P2746" s="83"/>
      <c r="Q2746" s="80"/>
      <c r="R2746" s="85"/>
      <c r="S2746" s="80"/>
      <c r="T2746" s="86"/>
      <c r="U2746" s="81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76"/>
      <c r="B2747" s="77"/>
      <c r="C2747" s="78"/>
      <c r="D2747" s="78"/>
      <c r="E2747" s="79"/>
      <c r="F2747" s="80"/>
      <c r="G2747" s="80"/>
      <c r="H2747" s="80"/>
      <c r="I2747" s="80"/>
      <c r="J2747" s="79"/>
      <c r="K2747" s="81"/>
      <c r="L2747" s="82"/>
      <c r="M2747" s="83"/>
      <c r="N2747" s="84"/>
      <c r="O2747" s="84"/>
      <c r="P2747" s="83"/>
      <c r="Q2747" s="80"/>
      <c r="R2747" s="85"/>
      <c r="S2747" s="80"/>
      <c r="T2747" s="86"/>
      <c r="U2747" s="81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76"/>
      <c r="B2748" s="77"/>
      <c r="C2748" s="78"/>
      <c r="D2748" s="78"/>
      <c r="E2748" s="79"/>
      <c r="F2748" s="80"/>
      <c r="G2748" s="80"/>
      <c r="H2748" s="80"/>
      <c r="I2748" s="80"/>
      <c r="J2748" s="79"/>
      <c r="K2748" s="81"/>
      <c r="L2748" s="82"/>
      <c r="M2748" s="83"/>
      <c r="N2748" s="84"/>
      <c r="O2748" s="84"/>
      <c r="P2748" s="83"/>
      <c r="Q2748" s="80"/>
      <c r="R2748" s="85"/>
      <c r="S2748" s="80"/>
      <c r="T2748" s="86"/>
      <c r="U2748" s="81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76"/>
      <c r="B2749" s="77"/>
      <c r="C2749" s="78"/>
      <c r="D2749" s="78"/>
      <c r="E2749" s="79"/>
      <c r="F2749" s="80"/>
      <c r="G2749" s="80"/>
      <c r="H2749" s="80"/>
      <c r="I2749" s="80"/>
      <c r="J2749" s="79"/>
      <c r="K2749" s="81"/>
      <c r="L2749" s="82"/>
      <c r="M2749" s="83"/>
      <c r="N2749" s="84"/>
      <c r="O2749" s="84"/>
      <c r="P2749" s="83"/>
      <c r="Q2749" s="80"/>
      <c r="R2749" s="85"/>
      <c r="S2749" s="80"/>
      <c r="T2749" s="86"/>
      <c r="U2749" s="81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87"/>
      <c r="B2750" s="88"/>
      <c r="C2750" s="89"/>
      <c r="D2750" s="89"/>
      <c r="E2750" s="90"/>
      <c r="F2750" s="91"/>
      <c r="G2750" s="91"/>
      <c r="H2750" s="91"/>
      <c r="I2750" s="91"/>
      <c r="J2750" s="90"/>
      <c r="K2750" s="92"/>
      <c r="L2750" s="93"/>
      <c r="M2750" s="94"/>
      <c r="N2750" s="95"/>
      <c r="O2750" s="95"/>
      <c r="P2750" s="94"/>
      <c r="Q2750" s="91"/>
      <c r="R2750" s="96"/>
      <c r="S2750" s="91"/>
      <c r="T2750" s="97"/>
      <c r="U2750" s="92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76"/>
      <c r="B2751" s="77"/>
      <c r="C2751" s="78"/>
      <c r="D2751" s="78"/>
      <c r="E2751" s="79"/>
      <c r="F2751" s="80"/>
      <c r="G2751" s="80"/>
      <c r="H2751" s="80"/>
      <c r="I2751" s="80"/>
      <c r="J2751" s="79"/>
      <c r="K2751" s="81"/>
      <c r="L2751" s="82"/>
      <c r="M2751" s="83"/>
      <c r="N2751" s="84"/>
      <c r="O2751" s="84"/>
      <c r="P2751" s="83"/>
      <c r="Q2751" s="80"/>
      <c r="R2751" s="85"/>
      <c r="S2751" s="80"/>
      <c r="T2751" s="86"/>
      <c r="U2751" s="81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76"/>
      <c r="B2752" s="77"/>
      <c r="C2752" s="78"/>
      <c r="D2752" s="78"/>
      <c r="E2752" s="79"/>
      <c r="F2752" s="80"/>
      <c r="G2752" s="80"/>
      <c r="H2752" s="80"/>
      <c r="I2752" s="80"/>
      <c r="J2752" s="79"/>
      <c r="K2752" s="81"/>
      <c r="L2752" s="82"/>
      <c r="M2752" s="83"/>
      <c r="N2752" s="84"/>
      <c r="O2752" s="84"/>
      <c r="P2752" s="83"/>
      <c r="Q2752" s="80"/>
      <c r="R2752" s="85"/>
      <c r="S2752" s="80"/>
      <c r="T2752" s="86"/>
      <c r="U2752" s="81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76"/>
      <c r="B2753" s="77"/>
      <c r="C2753" s="78"/>
      <c r="D2753" s="78"/>
      <c r="E2753" s="79"/>
      <c r="F2753" s="80"/>
      <c r="G2753" s="80"/>
      <c r="H2753" s="80"/>
      <c r="I2753" s="80"/>
      <c r="J2753" s="79"/>
      <c r="K2753" s="81"/>
      <c r="L2753" s="82"/>
      <c r="M2753" s="83"/>
      <c r="N2753" s="84"/>
      <c r="O2753" s="84"/>
      <c r="P2753" s="83"/>
      <c r="Q2753" s="80"/>
      <c r="R2753" s="85"/>
      <c r="S2753" s="80"/>
      <c r="T2753" s="86"/>
      <c r="U2753" s="81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76"/>
      <c r="B2754" s="77"/>
      <c r="C2754" s="78"/>
      <c r="D2754" s="78"/>
      <c r="E2754" s="79"/>
      <c r="F2754" s="80"/>
      <c r="G2754" s="80"/>
      <c r="H2754" s="80"/>
      <c r="I2754" s="80"/>
      <c r="J2754" s="79"/>
      <c r="K2754" s="81"/>
      <c r="L2754" s="82"/>
      <c r="M2754" s="83"/>
      <c r="N2754" s="84"/>
      <c r="O2754" s="84"/>
      <c r="P2754" s="83"/>
      <c r="Q2754" s="80"/>
      <c r="R2754" s="85"/>
      <c r="S2754" s="80"/>
      <c r="T2754" s="86"/>
      <c r="U2754" s="81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76"/>
      <c r="B2755" s="77"/>
      <c r="C2755" s="78"/>
      <c r="D2755" s="78"/>
      <c r="E2755" s="79"/>
      <c r="F2755" s="80"/>
      <c r="G2755" s="80"/>
      <c r="H2755" s="80"/>
      <c r="I2755" s="80"/>
      <c r="J2755" s="79"/>
      <c r="K2755" s="81"/>
      <c r="L2755" s="82"/>
      <c r="M2755" s="83"/>
      <c r="N2755" s="84"/>
      <c r="O2755" s="84"/>
      <c r="P2755" s="83"/>
      <c r="Q2755" s="80"/>
      <c r="R2755" s="85"/>
      <c r="S2755" s="80"/>
      <c r="T2755" s="86"/>
      <c r="U2755" s="81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76"/>
      <c r="B2756" s="77"/>
      <c r="C2756" s="78"/>
      <c r="D2756" s="78"/>
      <c r="E2756" s="79"/>
      <c r="F2756" s="80"/>
      <c r="G2756" s="80"/>
      <c r="H2756" s="80"/>
      <c r="I2756" s="80"/>
      <c r="J2756" s="79"/>
      <c r="K2756" s="81"/>
      <c r="L2756" s="82"/>
      <c r="M2756" s="83"/>
      <c r="N2756" s="84"/>
      <c r="O2756" s="84"/>
      <c r="P2756" s="83"/>
      <c r="Q2756" s="80"/>
      <c r="R2756" s="85"/>
      <c r="S2756" s="80"/>
      <c r="T2756" s="86"/>
      <c r="U2756" s="81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76"/>
      <c r="B2757" s="77"/>
      <c r="C2757" s="78"/>
      <c r="D2757" s="78"/>
      <c r="E2757" s="79"/>
      <c r="F2757" s="80"/>
      <c r="G2757" s="80"/>
      <c r="H2757" s="80"/>
      <c r="I2757" s="80"/>
      <c r="J2757" s="79"/>
      <c r="K2757" s="81"/>
      <c r="L2757" s="82"/>
      <c r="M2757" s="83"/>
      <c r="N2757" s="84"/>
      <c r="O2757" s="84"/>
      <c r="P2757" s="83"/>
      <c r="Q2757" s="80"/>
      <c r="R2757" s="85"/>
      <c r="S2757" s="80"/>
      <c r="T2757" s="86"/>
      <c r="U2757" s="81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76"/>
      <c r="B2758" s="77"/>
      <c r="C2758" s="78"/>
      <c r="D2758" s="78"/>
      <c r="E2758" s="79"/>
      <c r="F2758" s="80"/>
      <c r="G2758" s="80"/>
      <c r="H2758" s="80"/>
      <c r="I2758" s="80"/>
      <c r="J2758" s="79"/>
      <c r="K2758" s="81"/>
      <c r="L2758" s="82"/>
      <c r="M2758" s="83"/>
      <c r="N2758" s="84"/>
      <c r="O2758" s="84"/>
      <c r="P2758" s="83"/>
      <c r="Q2758" s="80"/>
      <c r="R2758" s="85"/>
      <c r="S2758" s="80"/>
      <c r="T2758" s="86"/>
      <c r="U2758" s="81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76"/>
      <c r="B2759" s="77"/>
      <c r="C2759" s="78"/>
      <c r="D2759" s="78"/>
      <c r="E2759" s="79"/>
      <c r="F2759" s="80"/>
      <c r="G2759" s="80"/>
      <c r="H2759" s="80"/>
      <c r="I2759" s="80"/>
      <c r="J2759" s="79"/>
      <c r="K2759" s="81"/>
      <c r="L2759" s="82"/>
      <c r="M2759" s="83"/>
      <c r="N2759" s="84"/>
      <c r="O2759" s="84"/>
      <c r="P2759" s="83"/>
      <c r="Q2759" s="80"/>
      <c r="R2759" s="85"/>
      <c r="S2759" s="80"/>
      <c r="T2759" s="86"/>
      <c r="U2759" s="81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76"/>
      <c r="B2760" s="77"/>
      <c r="C2760" s="78"/>
      <c r="D2760" s="78"/>
      <c r="E2760" s="79"/>
      <c r="F2760" s="80"/>
      <c r="G2760" s="80"/>
      <c r="H2760" s="80"/>
      <c r="I2760" s="80"/>
      <c r="J2760" s="79"/>
      <c r="K2760" s="81"/>
      <c r="L2760" s="82"/>
      <c r="M2760" s="83"/>
      <c r="N2760" s="84"/>
      <c r="O2760" s="84"/>
      <c r="P2760" s="83"/>
      <c r="Q2760" s="80"/>
      <c r="R2760" s="85"/>
      <c r="S2760" s="80"/>
      <c r="T2760" s="86"/>
      <c r="U2760" s="81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76"/>
      <c r="B2761" s="77"/>
      <c r="C2761" s="78"/>
      <c r="D2761" s="78"/>
      <c r="E2761" s="79"/>
      <c r="F2761" s="80"/>
      <c r="G2761" s="80"/>
      <c r="H2761" s="80"/>
      <c r="I2761" s="80"/>
      <c r="J2761" s="79"/>
      <c r="K2761" s="81"/>
      <c r="L2761" s="82"/>
      <c r="M2761" s="83"/>
      <c r="N2761" s="84"/>
      <c r="O2761" s="84"/>
      <c r="P2761" s="83"/>
      <c r="Q2761" s="80"/>
      <c r="R2761" s="85"/>
      <c r="S2761" s="80"/>
      <c r="T2761" s="86"/>
      <c r="U2761" s="81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76"/>
      <c r="B2762" s="77"/>
      <c r="C2762" s="78"/>
      <c r="D2762" s="78"/>
      <c r="E2762" s="79"/>
      <c r="F2762" s="80"/>
      <c r="G2762" s="80"/>
      <c r="H2762" s="80"/>
      <c r="I2762" s="80"/>
      <c r="J2762" s="79"/>
      <c r="K2762" s="81"/>
      <c r="L2762" s="82"/>
      <c r="M2762" s="83"/>
      <c r="N2762" s="84"/>
      <c r="O2762" s="84"/>
      <c r="P2762" s="83"/>
      <c r="Q2762" s="80"/>
      <c r="R2762" s="85"/>
      <c r="S2762" s="80"/>
      <c r="T2762" s="86"/>
      <c r="U2762" s="81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76"/>
      <c r="B2763" s="77"/>
      <c r="C2763" s="78"/>
      <c r="D2763" s="78"/>
      <c r="E2763" s="79"/>
      <c r="F2763" s="80"/>
      <c r="G2763" s="80"/>
      <c r="H2763" s="80"/>
      <c r="I2763" s="80"/>
      <c r="J2763" s="79"/>
      <c r="K2763" s="81"/>
      <c r="L2763" s="82"/>
      <c r="M2763" s="83"/>
      <c r="N2763" s="84"/>
      <c r="O2763" s="84"/>
      <c r="P2763" s="83"/>
      <c r="Q2763" s="80"/>
      <c r="R2763" s="85"/>
      <c r="S2763" s="80"/>
      <c r="T2763" s="86"/>
      <c r="U2763" s="81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76"/>
      <c r="B2764" s="77"/>
      <c r="C2764" s="78"/>
      <c r="D2764" s="78"/>
      <c r="E2764" s="79"/>
      <c r="F2764" s="80"/>
      <c r="G2764" s="80"/>
      <c r="H2764" s="80"/>
      <c r="I2764" s="80"/>
      <c r="J2764" s="79"/>
      <c r="K2764" s="81"/>
      <c r="L2764" s="82"/>
      <c r="M2764" s="83"/>
      <c r="N2764" s="84"/>
      <c r="O2764" s="84"/>
      <c r="P2764" s="83"/>
      <c r="Q2764" s="80"/>
      <c r="R2764" s="85"/>
      <c r="S2764" s="80"/>
      <c r="T2764" s="86"/>
      <c r="U2764" s="81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76"/>
      <c r="B2765" s="77"/>
      <c r="C2765" s="78"/>
      <c r="D2765" s="78"/>
      <c r="E2765" s="79"/>
      <c r="F2765" s="80"/>
      <c r="G2765" s="80"/>
      <c r="H2765" s="80"/>
      <c r="I2765" s="80"/>
      <c r="J2765" s="79"/>
      <c r="K2765" s="81"/>
      <c r="L2765" s="82"/>
      <c r="M2765" s="83"/>
      <c r="N2765" s="84"/>
      <c r="O2765" s="84"/>
      <c r="P2765" s="83"/>
      <c r="Q2765" s="80"/>
      <c r="R2765" s="85"/>
      <c r="S2765" s="80"/>
      <c r="T2765" s="86"/>
      <c r="U2765" s="81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76"/>
      <c r="B2766" s="77"/>
      <c r="C2766" s="78"/>
      <c r="D2766" s="78"/>
      <c r="E2766" s="79"/>
      <c r="F2766" s="80"/>
      <c r="G2766" s="80"/>
      <c r="H2766" s="80"/>
      <c r="I2766" s="80"/>
      <c r="J2766" s="79"/>
      <c r="K2766" s="81"/>
      <c r="L2766" s="82"/>
      <c r="M2766" s="83"/>
      <c r="N2766" s="84"/>
      <c r="O2766" s="84"/>
      <c r="P2766" s="83"/>
      <c r="Q2766" s="80"/>
      <c r="R2766" s="85"/>
      <c r="S2766" s="80"/>
      <c r="T2766" s="86"/>
      <c r="U2766" s="81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76"/>
      <c r="B2767" s="77"/>
      <c r="C2767" s="78"/>
      <c r="D2767" s="78"/>
      <c r="E2767" s="79"/>
      <c r="F2767" s="80"/>
      <c r="G2767" s="80"/>
      <c r="H2767" s="80"/>
      <c r="I2767" s="80"/>
      <c r="J2767" s="79"/>
      <c r="K2767" s="81"/>
      <c r="L2767" s="82"/>
      <c r="M2767" s="83"/>
      <c r="N2767" s="84"/>
      <c r="O2767" s="84"/>
      <c r="P2767" s="83"/>
      <c r="Q2767" s="80"/>
      <c r="R2767" s="85"/>
      <c r="S2767" s="80"/>
      <c r="T2767" s="86"/>
      <c r="U2767" s="81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76"/>
      <c r="B2768" s="77"/>
      <c r="C2768" s="78"/>
      <c r="D2768" s="78"/>
      <c r="E2768" s="79"/>
      <c r="F2768" s="80"/>
      <c r="G2768" s="80"/>
      <c r="H2768" s="80"/>
      <c r="I2768" s="80"/>
      <c r="J2768" s="79"/>
      <c r="K2768" s="81"/>
      <c r="L2768" s="82"/>
      <c r="M2768" s="83"/>
      <c r="N2768" s="84"/>
      <c r="O2768" s="84"/>
      <c r="P2768" s="83"/>
      <c r="Q2768" s="80"/>
      <c r="R2768" s="85"/>
      <c r="S2768" s="80"/>
      <c r="T2768" s="86"/>
      <c r="U2768" s="81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76"/>
      <c r="B2769" s="77"/>
      <c r="C2769" s="78"/>
      <c r="D2769" s="78"/>
      <c r="E2769" s="79"/>
      <c r="F2769" s="80"/>
      <c r="G2769" s="80"/>
      <c r="H2769" s="80"/>
      <c r="I2769" s="80"/>
      <c r="J2769" s="79"/>
      <c r="K2769" s="81"/>
      <c r="L2769" s="82"/>
      <c r="M2769" s="83"/>
      <c r="N2769" s="84"/>
      <c r="O2769" s="84"/>
      <c r="P2769" s="83"/>
      <c r="Q2769" s="80"/>
      <c r="R2769" s="85"/>
      <c r="S2769" s="80"/>
      <c r="T2769" s="86"/>
      <c r="U2769" s="81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76"/>
      <c r="B2770" s="77"/>
      <c r="C2770" s="78"/>
      <c r="D2770" s="78"/>
      <c r="E2770" s="79"/>
      <c r="F2770" s="80"/>
      <c r="G2770" s="80"/>
      <c r="H2770" s="80"/>
      <c r="I2770" s="80"/>
      <c r="J2770" s="79"/>
      <c r="K2770" s="81"/>
      <c r="L2770" s="82"/>
      <c r="M2770" s="83"/>
      <c r="N2770" s="84"/>
      <c r="O2770" s="84"/>
      <c r="P2770" s="83"/>
      <c r="Q2770" s="80"/>
      <c r="R2770" s="85"/>
      <c r="S2770" s="80"/>
      <c r="T2770" s="86"/>
      <c r="U2770" s="81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76"/>
      <c r="B2771" s="77"/>
      <c r="C2771" s="78"/>
      <c r="D2771" s="78"/>
      <c r="E2771" s="79"/>
      <c r="F2771" s="80"/>
      <c r="G2771" s="80"/>
      <c r="H2771" s="80"/>
      <c r="I2771" s="80"/>
      <c r="J2771" s="79"/>
      <c r="K2771" s="81"/>
      <c r="L2771" s="82"/>
      <c r="M2771" s="83"/>
      <c r="N2771" s="84"/>
      <c r="O2771" s="84"/>
      <c r="P2771" s="83"/>
      <c r="Q2771" s="80"/>
      <c r="R2771" s="85"/>
      <c r="S2771" s="80"/>
      <c r="T2771" s="86"/>
      <c r="U2771" s="81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76"/>
      <c r="B2772" s="77"/>
      <c r="C2772" s="78"/>
      <c r="D2772" s="78"/>
      <c r="E2772" s="79"/>
      <c r="F2772" s="80"/>
      <c r="G2772" s="80"/>
      <c r="H2772" s="80"/>
      <c r="I2772" s="80"/>
      <c r="J2772" s="79"/>
      <c r="K2772" s="81"/>
      <c r="L2772" s="82"/>
      <c r="M2772" s="83"/>
      <c r="N2772" s="84"/>
      <c r="O2772" s="84"/>
      <c r="P2772" s="83"/>
      <c r="Q2772" s="80"/>
      <c r="R2772" s="85"/>
      <c r="S2772" s="80"/>
      <c r="T2772" s="86"/>
      <c r="U2772" s="81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76"/>
      <c r="B2773" s="77"/>
      <c r="C2773" s="78"/>
      <c r="D2773" s="78"/>
      <c r="E2773" s="79"/>
      <c r="F2773" s="80"/>
      <c r="G2773" s="80"/>
      <c r="H2773" s="80"/>
      <c r="I2773" s="80"/>
      <c r="J2773" s="79"/>
      <c r="K2773" s="81"/>
      <c r="L2773" s="82"/>
      <c r="M2773" s="83"/>
      <c r="N2773" s="84"/>
      <c r="O2773" s="84"/>
      <c r="P2773" s="83"/>
      <c r="Q2773" s="80"/>
      <c r="R2773" s="85"/>
      <c r="S2773" s="80"/>
      <c r="T2773" s="86"/>
      <c r="U2773" s="81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76"/>
      <c r="B2774" s="77"/>
      <c r="C2774" s="78"/>
      <c r="D2774" s="78"/>
      <c r="E2774" s="79"/>
      <c r="F2774" s="80"/>
      <c r="G2774" s="80"/>
      <c r="H2774" s="80"/>
      <c r="I2774" s="80"/>
      <c r="J2774" s="79"/>
      <c r="K2774" s="81"/>
      <c r="L2774" s="82"/>
      <c r="M2774" s="83"/>
      <c r="N2774" s="84"/>
      <c r="O2774" s="84"/>
      <c r="P2774" s="83"/>
      <c r="Q2774" s="80"/>
      <c r="R2774" s="85"/>
      <c r="S2774" s="80"/>
      <c r="T2774" s="86"/>
      <c r="U2774" s="81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76"/>
      <c r="B2775" s="77"/>
      <c r="C2775" s="78"/>
      <c r="D2775" s="78"/>
      <c r="E2775" s="79"/>
      <c r="F2775" s="80"/>
      <c r="G2775" s="80"/>
      <c r="H2775" s="80"/>
      <c r="I2775" s="80"/>
      <c r="J2775" s="79"/>
      <c r="K2775" s="81"/>
      <c r="L2775" s="82"/>
      <c r="M2775" s="83"/>
      <c r="N2775" s="84"/>
      <c r="O2775" s="84"/>
      <c r="P2775" s="83"/>
      <c r="Q2775" s="80"/>
      <c r="R2775" s="85"/>
      <c r="S2775" s="80"/>
      <c r="T2775" s="86"/>
      <c r="U2775" s="81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76"/>
      <c r="B2776" s="77"/>
      <c r="C2776" s="78"/>
      <c r="D2776" s="78"/>
      <c r="E2776" s="79"/>
      <c r="F2776" s="80"/>
      <c r="G2776" s="80"/>
      <c r="H2776" s="80"/>
      <c r="I2776" s="80"/>
      <c r="J2776" s="79"/>
      <c r="K2776" s="81"/>
      <c r="L2776" s="82"/>
      <c r="M2776" s="83"/>
      <c r="N2776" s="84"/>
      <c r="O2776" s="84"/>
      <c r="P2776" s="83"/>
      <c r="Q2776" s="80"/>
      <c r="R2776" s="85"/>
      <c r="S2776" s="80"/>
      <c r="T2776" s="86"/>
      <c r="U2776" s="81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76"/>
      <c r="B2777" s="77"/>
      <c r="C2777" s="78"/>
      <c r="D2777" s="78"/>
      <c r="E2777" s="79"/>
      <c r="F2777" s="80"/>
      <c r="G2777" s="80"/>
      <c r="H2777" s="80"/>
      <c r="I2777" s="80"/>
      <c r="J2777" s="79"/>
      <c r="K2777" s="81"/>
      <c r="L2777" s="82"/>
      <c r="M2777" s="83"/>
      <c r="N2777" s="84"/>
      <c r="O2777" s="84"/>
      <c r="P2777" s="83"/>
      <c r="Q2777" s="80"/>
      <c r="R2777" s="85"/>
      <c r="S2777" s="80"/>
      <c r="T2777" s="86"/>
      <c r="U2777" s="81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76"/>
      <c r="B2778" s="77"/>
      <c r="C2778" s="78"/>
      <c r="D2778" s="78"/>
      <c r="E2778" s="79"/>
      <c r="F2778" s="80"/>
      <c r="G2778" s="80"/>
      <c r="H2778" s="80"/>
      <c r="I2778" s="80"/>
      <c r="J2778" s="79"/>
      <c r="K2778" s="81"/>
      <c r="L2778" s="82"/>
      <c r="M2778" s="83"/>
      <c r="N2778" s="84"/>
      <c r="O2778" s="84"/>
      <c r="P2778" s="83"/>
      <c r="Q2778" s="80"/>
      <c r="R2778" s="85"/>
      <c r="S2778" s="80"/>
      <c r="T2778" s="86"/>
      <c r="U2778" s="81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76"/>
      <c r="B2779" s="77"/>
      <c r="C2779" s="78"/>
      <c r="D2779" s="78"/>
      <c r="E2779" s="79"/>
      <c r="F2779" s="80"/>
      <c r="G2779" s="80"/>
      <c r="H2779" s="80"/>
      <c r="I2779" s="80"/>
      <c r="J2779" s="79"/>
      <c r="K2779" s="81"/>
      <c r="L2779" s="82"/>
      <c r="M2779" s="83"/>
      <c r="N2779" s="84"/>
      <c r="O2779" s="84"/>
      <c r="P2779" s="83"/>
      <c r="Q2779" s="80"/>
      <c r="R2779" s="85"/>
      <c r="S2779" s="80"/>
      <c r="T2779" s="86"/>
      <c r="U2779" s="81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76"/>
      <c r="B2780" s="77"/>
      <c r="C2780" s="78"/>
      <c r="D2780" s="78"/>
      <c r="E2780" s="79"/>
      <c r="F2780" s="80"/>
      <c r="G2780" s="80"/>
      <c r="H2780" s="80"/>
      <c r="I2780" s="80"/>
      <c r="J2780" s="79"/>
      <c r="K2780" s="81"/>
      <c r="L2780" s="82"/>
      <c r="M2780" s="83"/>
      <c r="N2780" s="84"/>
      <c r="O2780" s="84"/>
      <c r="P2780" s="83"/>
      <c r="Q2780" s="80"/>
      <c r="R2780" s="85"/>
      <c r="S2780" s="80"/>
      <c r="T2780" s="86"/>
      <c r="U2780" s="81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76"/>
      <c r="B2781" s="77"/>
      <c r="C2781" s="78"/>
      <c r="D2781" s="78"/>
      <c r="E2781" s="79"/>
      <c r="F2781" s="80"/>
      <c r="G2781" s="80"/>
      <c r="H2781" s="80"/>
      <c r="I2781" s="80"/>
      <c r="J2781" s="79"/>
      <c r="K2781" s="81"/>
      <c r="L2781" s="82"/>
      <c r="M2781" s="83"/>
      <c r="N2781" s="84"/>
      <c r="O2781" s="84"/>
      <c r="P2781" s="83"/>
      <c r="Q2781" s="80"/>
      <c r="R2781" s="85"/>
      <c r="S2781" s="80"/>
      <c r="T2781" s="86"/>
      <c r="U2781" s="81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76"/>
      <c r="B2782" s="77"/>
      <c r="C2782" s="78"/>
      <c r="D2782" s="78"/>
      <c r="E2782" s="79"/>
      <c r="F2782" s="80"/>
      <c r="G2782" s="80"/>
      <c r="H2782" s="80"/>
      <c r="I2782" s="80"/>
      <c r="J2782" s="79"/>
      <c r="K2782" s="81"/>
      <c r="L2782" s="82"/>
      <c r="M2782" s="83"/>
      <c r="N2782" s="84"/>
      <c r="O2782" s="84"/>
      <c r="P2782" s="83"/>
      <c r="Q2782" s="80"/>
      <c r="R2782" s="85"/>
      <c r="S2782" s="80"/>
      <c r="T2782" s="86"/>
      <c r="U2782" s="81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76"/>
      <c r="B2783" s="77"/>
      <c r="C2783" s="78"/>
      <c r="D2783" s="78"/>
      <c r="E2783" s="79"/>
      <c r="F2783" s="80"/>
      <c r="G2783" s="80"/>
      <c r="H2783" s="80"/>
      <c r="I2783" s="80"/>
      <c r="J2783" s="79"/>
      <c r="K2783" s="81"/>
      <c r="L2783" s="82"/>
      <c r="M2783" s="83"/>
      <c r="N2783" s="84"/>
      <c r="O2783" s="84"/>
      <c r="P2783" s="83"/>
      <c r="Q2783" s="80"/>
      <c r="R2783" s="85"/>
      <c r="S2783" s="80"/>
      <c r="T2783" s="86"/>
      <c r="U2783" s="81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76"/>
      <c r="B2784" s="77"/>
      <c r="C2784" s="78"/>
      <c r="D2784" s="78"/>
      <c r="E2784" s="79"/>
      <c r="F2784" s="80"/>
      <c r="G2784" s="80"/>
      <c r="H2784" s="80"/>
      <c r="I2784" s="80"/>
      <c r="J2784" s="79"/>
      <c r="K2784" s="81"/>
      <c r="L2784" s="82"/>
      <c r="M2784" s="83"/>
      <c r="N2784" s="84"/>
      <c r="O2784" s="84"/>
      <c r="P2784" s="83"/>
      <c r="Q2784" s="80"/>
      <c r="R2784" s="85"/>
      <c r="S2784" s="80"/>
      <c r="T2784" s="86"/>
      <c r="U2784" s="81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76"/>
      <c r="B2785" s="77"/>
      <c r="C2785" s="78"/>
      <c r="D2785" s="78"/>
      <c r="E2785" s="79"/>
      <c r="F2785" s="80"/>
      <c r="G2785" s="80"/>
      <c r="H2785" s="80"/>
      <c r="I2785" s="80"/>
      <c r="J2785" s="79"/>
      <c r="K2785" s="81"/>
      <c r="L2785" s="82"/>
      <c r="M2785" s="83"/>
      <c r="N2785" s="84"/>
      <c r="O2785" s="84"/>
      <c r="P2785" s="83"/>
      <c r="Q2785" s="80"/>
      <c r="R2785" s="85"/>
      <c r="S2785" s="80"/>
      <c r="T2785" s="86"/>
      <c r="U2785" s="81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76"/>
      <c r="B2786" s="77"/>
      <c r="C2786" s="78"/>
      <c r="D2786" s="78"/>
      <c r="E2786" s="79"/>
      <c r="F2786" s="80"/>
      <c r="G2786" s="80"/>
      <c r="H2786" s="80"/>
      <c r="I2786" s="80"/>
      <c r="J2786" s="79"/>
      <c r="K2786" s="81"/>
      <c r="L2786" s="82"/>
      <c r="M2786" s="83"/>
      <c r="N2786" s="84"/>
      <c r="O2786" s="84"/>
      <c r="P2786" s="83"/>
      <c r="Q2786" s="80"/>
      <c r="R2786" s="85"/>
      <c r="S2786" s="80"/>
      <c r="T2786" s="86"/>
      <c r="U2786" s="81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76"/>
      <c r="B2787" s="77"/>
      <c r="C2787" s="78"/>
      <c r="D2787" s="78"/>
      <c r="E2787" s="79"/>
      <c r="F2787" s="80"/>
      <c r="G2787" s="80"/>
      <c r="H2787" s="80"/>
      <c r="I2787" s="80"/>
      <c r="J2787" s="79"/>
      <c r="K2787" s="81"/>
      <c r="L2787" s="82"/>
      <c r="M2787" s="83"/>
      <c r="N2787" s="84"/>
      <c r="O2787" s="84"/>
      <c r="P2787" s="83"/>
      <c r="Q2787" s="80"/>
      <c r="R2787" s="85"/>
      <c r="S2787" s="80"/>
      <c r="T2787" s="86"/>
      <c r="U2787" s="81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76"/>
      <c r="B2788" s="77"/>
      <c r="C2788" s="78"/>
      <c r="D2788" s="78"/>
      <c r="E2788" s="79"/>
      <c r="F2788" s="80"/>
      <c r="G2788" s="80"/>
      <c r="H2788" s="80"/>
      <c r="I2788" s="80"/>
      <c r="J2788" s="79"/>
      <c r="K2788" s="81"/>
      <c r="L2788" s="82"/>
      <c r="M2788" s="83"/>
      <c r="N2788" s="84"/>
      <c r="O2788" s="84"/>
      <c r="P2788" s="83"/>
      <c r="Q2788" s="80"/>
      <c r="R2788" s="85"/>
      <c r="S2788" s="80"/>
      <c r="T2788" s="86"/>
      <c r="U2788" s="81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76"/>
      <c r="B2789" s="77"/>
      <c r="C2789" s="78"/>
      <c r="D2789" s="78"/>
      <c r="E2789" s="79"/>
      <c r="F2789" s="80"/>
      <c r="G2789" s="80"/>
      <c r="H2789" s="80"/>
      <c r="I2789" s="80"/>
      <c r="J2789" s="79"/>
      <c r="K2789" s="81"/>
      <c r="L2789" s="82"/>
      <c r="M2789" s="83"/>
      <c r="N2789" s="84"/>
      <c r="O2789" s="84"/>
      <c r="P2789" s="83"/>
      <c r="Q2789" s="80"/>
      <c r="R2789" s="85"/>
      <c r="S2789" s="80"/>
      <c r="T2789" s="86"/>
      <c r="U2789" s="81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76"/>
      <c r="B2790" s="77"/>
      <c r="C2790" s="78"/>
      <c r="D2790" s="78"/>
      <c r="E2790" s="79"/>
      <c r="F2790" s="80"/>
      <c r="G2790" s="80"/>
      <c r="H2790" s="80"/>
      <c r="I2790" s="80"/>
      <c r="J2790" s="79"/>
      <c r="K2790" s="81"/>
      <c r="L2790" s="82"/>
      <c r="M2790" s="83"/>
      <c r="N2790" s="84"/>
      <c r="O2790" s="84"/>
      <c r="P2790" s="83"/>
      <c r="Q2790" s="80"/>
      <c r="R2790" s="85"/>
      <c r="S2790" s="80"/>
      <c r="T2790" s="86"/>
      <c r="U2790" s="81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76"/>
      <c r="B2791" s="77"/>
      <c r="C2791" s="78"/>
      <c r="D2791" s="78"/>
      <c r="E2791" s="79"/>
      <c r="F2791" s="80"/>
      <c r="G2791" s="80"/>
      <c r="H2791" s="80"/>
      <c r="I2791" s="80"/>
      <c r="J2791" s="79"/>
      <c r="K2791" s="81"/>
      <c r="L2791" s="82"/>
      <c r="M2791" s="83"/>
      <c r="N2791" s="84"/>
      <c r="O2791" s="84"/>
      <c r="P2791" s="83"/>
      <c r="Q2791" s="80"/>
      <c r="R2791" s="85"/>
      <c r="S2791" s="80"/>
      <c r="T2791" s="86"/>
      <c r="U2791" s="81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76"/>
      <c r="B2792" s="77"/>
      <c r="C2792" s="78"/>
      <c r="D2792" s="78"/>
      <c r="E2792" s="79"/>
      <c r="F2792" s="80"/>
      <c r="G2792" s="80"/>
      <c r="H2792" s="80"/>
      <c r="I2792" s="80"/>
      <c r="J2792" s="79"/>
      <c r="K2792" s="81"/>
      <c r="L2792" s="82"/>
      <c r="M2792" s="83"/>
      <c r="N2792" s="84"/>
      <c r="O2792" s="84"/>
      <c r="P2792" s="83"/>
      <c r="Q2792" s="80"/>
      <c r="R2792" s="85"/>
      <c r="S2792" s="80"/>
      <c r="T2792" s="86"/>
      <c r="U2792" s="81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76"/>
      <c r="B2793" s="77"/>
      <c r="C2793" s="78"/>
      <c r="D2793" s="78"/>
      <c r="E2793" s="79"/>
      <c r="F2793" s="80"/>
      <c r="G2793" s="80"/>
      <c r="H2793" s="80"/>
      <c r="I2793" s="80"/>
      <c r="J2793" s="79"/>
      <c r="K2793" s="81"/>
      <c r="L2793" s="82"/>
      <c r="M2793" s="83"/>
      <c r="N2793" s="84"/>
      <c r="O2793" s="84"/>
      <c r="P2793" s="83"/>
      <c r="Q2793" s="80"/>
      <c r="R2793" s="85"/>
      <c r="S2793" s="80"/>
      <c r="T2793" s="86"/>
      <c r="U2793" s="81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76"/>
      <c r="B2794" s="77"/>
      <c r="C2794" s="78"/>
      <c r="D2794" s="78"/>
      <c r="E2794" s="79"/>
      <c r="F2794" s="80"/>
      <c r="G2794" s="80"/>
      <c r="H2794" s="80"/>
      <c r="I2794" s="80"/>
      <c r="J2794" s="79"/>
      <c r="K2794" s="81"/>
      <c r="L2794" s="82"/>
      <c r="M2794" s="83"/>
      <c r="N2794" s="84"/>
      <c r="O2794" s="84"/>
      <c r="P2794" s="83"/>
      <c r="Q2794" s="80"/>
      <c r="R2794" s="85"/>
      <c r="S2794" s="80"/>
      <c r="T2794" s="86"/>
      <c r="U2794" s="81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76"/>
      <c r="B2795" s="77"/>
      <c r="C2795" s="78"/>
      <c r="D2795" s="78"/>
      <c r="E2795" s="79"/>
      <c r="F2795" s="80"/>
      <c r="G2795" s="80"/>
      <c r="H2795" s="80"/>
      <c r="I2795" s="80"/>
      <c r="J2795" s="79"/>
      <c r="K2795" s="81"/>
      <c r="L2795" s="82"/>
      <c r="M2795" s="83"/>
      <c r="N2795" s="84"/>
      <c r="O2795" s="84"/>
      <c r="P2795" s="83"/>
      <c r="Q2795" s="80"/>
      <c r="R2795" s="85"/>
      <c r="S2795" s="80"/>
      <c r="T2795" s="86"/>
      <c r="U2795" s="81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76"/>
      <c r="B2796" s="77"/>
      <c r="C2796" s="78"/>
      <c r="D2796" s="78"/>
      <c r="E2796" s="79"/>
      <c r="F2796" s="80"/>
      <c r="G2796" s="80"/>
      <c r="H2796" s="80"/>
      <c r="I2796" s="80"/>
      <c r="J2796" s="79"/>
      <c r="K2796" s="81"/>
      <c r="L2796" s="82"/>
      <c r="M2796" s="83"/>
      <c r="N2796" s="84"/>
      <c r="O2796" s="84"/>
      <c r="P2796" s="83"/>
      <c r="Q2796" s="80"/>
      <c r="R2796" s="85"/>
      <c r="S2796" s="80"/>
      <c r="T2796" s="86"/>
      <c r="U2796" s="81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76"/>
      <c r="B2797" s="77"/>
      <c r="C2797" s="78"/>
      <c r="D2797" s="78"/>
      <c r="E2797" s="79"/>
      <c r="F2797" s="80"/>
      <c r="G2797" s="80"/>
      <c r="H2797" s="80"/>
      <c r="I2797" s="80"/>
      <c r="J2797" s="79"/>
      <c r="K2797" s="81"/>
      <c r="L2797" s="82"/>
      <c r="M2797" s="83"/>
      <c r="N2797" s="84"/>
      <c r="O2797" s="84"/>
      <c r="P2797" s="83"/>
      <c r="Q2797" s="80"/>
      <c r="R2797" s="85"/>
      <c r="S2797" s="80"/>
      <c r="T2797" s="86"/>
      <c r="U2797" s="81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76"/>
      <c r="B2798" s="77"/>
      <c r="C2798" s="78"/>
      <c r="D2798" s="78"/>
      <c r="E2798" s="79"/>
      <c r="F2798" s="80"/>
      <c r="G2798" s="80"/>
      <c r="H2798" s="80"/>
      <c r="I2798" s="80"/>
      <c r="J2798" s="79"/>
      <c r="K2798" s="81"/>
      <c r="L2798" s="82"/>
      <c r="M2798" s="83"/>
      <c r="N2798" s="84"/>
      <c r="O2798" s="84"/>
      <c r="P2798" s="83"/>
      <c r="Q2798" s="80"/>
      <c r="R2798" s="85"/>
      <c r="S2798" s="80"/>
      <c r="T2798" s="86"/>
      <c r="U2798" s="81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76"/>
      <c r="B2799" s="77"/>
      <c r="C2799" s="78"/>
      <c r="D2799" s="78"/>
      <c r="E2799" s="79"/>
      <c r="F2799" s="80"/>
      <c r="G2799" s="80"/>
      <c r="H2799" s="80"/>
      <c r="I2799" s="80"/>
      <c r="J2799" s="79"/>
      <c r="K2799" s="81"/>
      <c r="L2799" s="82"/>
      <c r="M2799" s="83"/>
      <c r="N2799" s="84"/>
      <c r="O2799" s="84"/>
      <c r="P2799" s="83"/>
      <c r="Q2799" s="80"/>
      <c r="R2799" s="85"/>
      <c r="S2799" s="80"/>
      <c r="T2799" s="86"/>
      <c r="U2799" s="81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76"/>
      <c r="B2800" s="77"/>
      <c r="C2800" s="78"/>
      <c r="D2800" s="78"/>
      <c r="E2800" s="79"/>
      <c r="F2800" s="80"/>
      <c r="G2800" s="80"/>
      <c r="H2800" s="80"/>
      <c r="I2800" s="80"/>
      <c r="J2800" s="79"/>
      <c r="K2800" s="81"/>
      <c r="L2800" s="82"/>
      <c r="M2800" s="83"/>
      <c r="N2800" s="84"/>
      <c r="O2800" s="84"/>
      <c r="P2800" s="83"/>
      <c r="Q2800" s="80"/>
      <c r="R2800" s="85"/>
      <c r="S2800" s="80"/>
      <c r="T2800" s="86"/>
      <c r="U2800" s="81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76"/>
      <c r="B2801" s="77"/>
      <c r="C2801" s="78"/>
      <c r="D2801" s="78"/>
      <c r="E2801" s="79"/>
      <c r="F2801" s="80"/>
      <c r="G2801" s="80"/>
      <c r="H2801" s="80"/>
      <c r="I2801" s="80"/>
      <c r="J2801" s="79"/>
      <c r="K2801" s="81"/>
      <c r="L2801" s="82"/>
      <c r="M2801" s="83"/>
      <c r="N2801" s="84"/>
      <c r="O2801" s="84"/>
      <c r="P2801" s="83"/>
      <c r="Q2801" s="80"/>
      <c r="R2801" s="85"/>
      <c r="S2801" s="80"/>
      <c r="T2801" s="86"/>
      <c r="U2801" s="81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76"/>
      <c r="B2802" s="77"/>
      <c r="C2802" s="78"/>
      <c r="D2802" s="78"/>
      <c r="E2802" s="79"/>
      <c r="F2802" s="80"/>
      <c r="G2802" s="80"/>
      <c r="H2802" s="80"/>
      <c r="I2802" s="80"/>
      <c r="J2802" s="79"/>
      <c r="K2802" s="81"/>
      <c r="L2802" s="82"/>
      <c r="M2802" s="83"/>
      <c r="N2802" s="84"/>
      <c r="O2802" s="84"/>
      <c r="P2802" s="83"/>
      <c r="Q2802" s="80"/>
      <c r="R2802" s="85"/>
      <c r="S2802" s="80"/>
      <c r="T2802" s="86"/>
      <c r="U2802" s="81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76"/>
      <c r="B2803" s="77"/>
      <c r="C2803" s="78"/>
      <c r="D2803" s="78"/>
      <c r="E2803" s="79"/>
      <c r="F2803" s="80"/>
      <c r="G2803" s="80"/>
      <c r="H2803" s="80"/>
      <c r="I2803" s="80"/>
      <c r="J2803" s="79"/>
      <c r="K2803" s="81"/>
      <c r="L2803" s="82"/>
      <c r="M2803" s="83"/>
      <c r="N2803" s="84"/>
      <c r="O2803" s="84"/>
      <c r="P2803" s="83"/>
      <c r="Q2803" s="80"/>
      <c r="R2803" s="85"/>
      <c r="S2803" s="80"/>
      <c r="T2803" s="86"/>
      <c r="U2803" s="81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76"/>
      <c r="B2804" s="77"/>
      <c r="C2804" s="78"/>
      <c r="D2804" s="78"/>
      <c r="E2804" s="79"/>
      <c r="F2804" s="80"/>
      <c r="G2804" s="80"/>
      <c r="H2804" s="80"/>
      <c r="I2804" s="80"/>
      <c r="J2804" s="79"/>
      <c r="K2804" s="81"/>
      <c r="L2804" s="82"/>
      <c r="M2804" s="83"/>
      <c r="N2804" s="84"/>
      <c r="O2804" s="84"/>
      <c r="P2804" s="83"/>
      <c r="Q2804" s="80"/>
      <c r="R2804" s="85"/>
      <c r="S2804" s="80"/>
      <c r="T2804" s="86"/>
      <c r="U2804" s="81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76"/>
      <c r="B2805" s="77"/>
      <c r="C2805" s="78"/>
      <c r="D2805" s="78"/>
      <c r="E2805" s="79"/>
      <c r="F2805" s="80"/>
      <c r="G2805" s="80"/>
      <c r="H2805" s="80"/>
      <c r="I2805" s="80"/>
      <c r="J2805" s="79"/>
      <c r="K2805" s="81"/>
      <c r="L2805" s="82"/>
      <c r="M2805" s="83"/>
      <c r="N2805" s="84"/>
      <c r="O2805" s="84"/>
      <c r="P2805" s="83"/>
      <c r="Q2805" s="80"/>
      <c r="R2805" s="85"/>
      <c r="S2805" s="80"/>
      <c r="T2805" s="86"/>
      <c r="U2805" s="81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76"/>
      <c r="B2806" s="77"/>
      <c r="C2806" s="78"/>
      <c r="D2806" s="78"/>
      <c r="E2806" s="79"/>
      <c r="F2806" s="80"/>
      <c r="G2806" s="80"/>
      <c r="H2806" s="80"/>
      <c r="I2806" s="80"/>
      <c r="J2806" s="79"/>
      <c r="K2806" s="81"/>
      <c r="L2806" s="82"/>
      <c r="M2806" s="83"/>
      <c r="N2806" s="84"/>
      <c r="O2806" s="84"/>
      <c r="P2806" s="83"/>
      <c r="Q2806" s="80"/>
      <c r="R2806" s="85"/>
      <c r="S2806" s="80"/>
      <c r="T2806" s="86"/>
      <c r="U2806" s="81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76"/>
      <c r="B2807" s="77"/>
      <c r="C2807" s="78"/>
      <c r="D2807" s="78"/>
      <c r="E2807" s="79"/>
      <c r="F2807" s="80"/>
      <c r="G2807" s="80"/>
      <c r="H2807" s="80"/>
      <c r="I2807" s="80"/>
      <c r="J2807" s="79"/>
      <c r="K2807" s="81"/>
      <c r="L2807" s="82"/>
      <c r="M2807" s="83"/>
      <c r="N2807" s="84"/>
      <c r="O2807" s="84"/>
      <c r="P2807" s="83"/>
      <c r="Q2807" s="80"/>
      <c r="R2807" s="85"/>
      <c r="S2807" s="80"/>
      <c r="T2807" s="86"/>
      <c r="U2807" s="81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76"/>
      <c r="B2808" s="77"/>
      <c r="C2808" s="78"/>
      <c r="D2808" s="78"/>
      <c r="E2808" s="79"/>
      <c r="F2808" s="80"/>
      <c r="G2808" s="80"/>
      <c r="H2808" s="80"/>
      <c r="I2808" s="80"/>
      <c r="J2808" s="79"/>
      <c r="K2808" s="81"/>
      <c r="L2808" s="82"/>
      <c r="M2808" s="83"/>
      <c r="N2808" s="84"/>
      <c r="O2808" s="84"/>
      <c r="P2808" s="83"/>
      <c r="Q2808" s="80"/>
      <c r="R2808" s="85"/>
      <c r="S2808" s="80"/>
      <c r="T2808" s="86"/>
      <c r="U2808" s="81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76"/>
      <c r="B2809" s="77"/>
      <c r="C2809" s="78"/>
      <c r="D2809" s="78"/>
      <c r="E2809" s="79"/>
      <c r="F2809" s="80"/>
      <c r="G2809" s="80"/>
      <c r="H2809" s="80"/>
      <c r="I2809" s="80"/>
      <c r="J2809" s="79"/>
      <c r="K2809" s="81"/>
      <c r="L2809" s="82"/>
      <c r="M2809" s="83"/>
      <c r="N2809" s="84"/>
      <c r="O2809" s="84"/>
      <c r="P2809" s="83"/>
      <c r="Q2809" s="80"/>
      <c r="R2809" s="85"/>
      <c r="S2809" s="80"/>
      <c r="T2809" s="86"/>
      <c r="U2809" s="81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76"/>
      <c r="B2810" s="77"/>
      <c r="C2810" s="78"/>
      <c r="D2810" s="78"/>
      <c r="E2810" s="79"/>
      <c r="F2810" s="80"/>
      <c r="G2810" s="80"/>
      <c r="H2810" s="80"/>
      <c r="I2810" s="80"/>
      <c r="J2810" s="79"/>
      <c r="K2810" s="81"/>
      <c r="L2810" s="82"/>
      <c r="M2810" s="83"/>
      <c r="N2810" s="84"/>
      <c r="O2810" s="84"/>
      <c r="P2810" s="83"/>
      <c r="Q2810" s="80"/>
      <c r="R2810" s="85"/>
      <c r="S2810" s="80"/>
      <c r="T2810" s="86"/>
      <c r="U2810" s="81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76"/>
      <c r="B2811" s="77"/>
      <c r="C2811" s="78"/>
      <c r="D2811" s="78"/>
      <c r="E2811" s="79"/>
      <c r="F2811" s="80"/>
      <c r="G2811" s="80"/>
      <c r="H2811" s="80"/>
      <c r="I2811" s="80"/>
      <c r="J2811" s="79"/>
      <c r="K2811" s="81"/>
      <c r="L2811" s="82"/>
      <c r="M2811" s="83"/>
      <c r="N2811" s="84"/>
      <c r="O2811" s="84"/>
      <c r="P2811" s="83"/>
      <c r="Q2811" s="80"/>
      <c r="R2811" s="85"/>
      <c r="S2811" s="80"/>
      <c r="T2811" s="86"/>
      <c r="U2811" s="81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76"/>
      <c r="B2812" s="77"/>
      <c r="C2812" s="78"/>
      <c r="D2812" s="78"/>
      <c r="E2812" s="79"/>
      <c r="F2812" s="80"/>
      <c r="G2812" s="80"/>
      <c r="H2812" s="80"/>
      <c r="I2812" s="80"/>
      <c r="J2812" s="79"/>
      <c r="K2812" s="81"/>
      <c r="L2812" s="82"/>
      <c r="M2812" s="83"/>
      <c r="N2812" s="84"/>
      <c r="O2812" s="84"/>
      <c r="P2812" s="83"/>
      <c r="Q2812" s="80"/>
      <c r="R2812" s="85"/>
      <c r="S2812" s="80"/>
      <c r="T2812" s="86"/>
      <c r="U2812" s="81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76"/>
      <c r="B2813" s="77"/>
      <c r="C2813" s="78"/>
      <c r="D2813" s="78"/>
      <c r="E2813" s="79"/>
      <c r="F2813" s="80"/>
      <c r="G2813" s="80"/>
      <c r="H2813" s="80"/>
      <c r="I2813" s="80"/>
      <c r="J2813" s="79"/>
      <c r="K2813" s="81"/>
      <c r="L2813" s="82"/>
      <c r="M2813" s="83"/>
      <c r="N2813" s="84"/>
      <c r="O2813" s="84"/>
      <c r="P2813" s="83"/>
      <c r="Q2813" s="80"/>
      <c r="R2813" s="85"/>
      <c r="S2813" s="80"/>
      <c r="T2813" s="86"/>
      <c r="U2813" s="81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76"/>
      <c r="B2814" s="77"/>
      <c r="C2814" s="78"/>
      <c r="D2814" s="78"/>
      <c r="E2814" s="79"/>
      <c r="F2814" s="80"/>
      <c r="G2814" s="80"/>
      <c r="H2814" s="80"/>
      <c r="I2814" s="80"/>
      <c r="J2814" s="79"/>
      <c r="K2814" s="81"/>
      <c r="L2814" s="82"/>
      <c r="M2814" s="83"/>
      <c r="N2814" s="84"/>
      <c r="O2814" s="84"/>
      <c r="P2814" s="83"/>
      <c r="Q2814" s="80"/>
      <c r="R2814" s="85"/>
      <c r="S2814" s="80"/>
      <c r="T2814" s="86"/>
      <c r="U2814" s="81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76"/>
      <c r="B2815" s="77"/>
      <c r="C2815" s="78"/>
      <c r="D2815" s="78"/>
      <c r="E2815" s="79"/>
      <c r="F2815" s="80"/>
      <c r="G2815" s="80"/>
      <c r="H2815" s="80"/>
      <c r="I2815" s="80"/>
      <c r="J2815" s="79"/>
      <c r="K2815" s="81"/>
      <c r="L2815" s="82"/>
      <c r="M2815" s="83"/>
      <c r="N2815" s="84"/>
      <c r="O2815" s="84"/>
      <c r="P2815" s="83"/>
      <c r="Q2815" s="80"/>
      <c r="R2815" s="85"/>
      <c r="S2815" s="80"/>
      <c r="T2815" s="86"/>
      <c r="U2815" s="81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76"/>
      <c r="B2816" s="77"/>
      <c r="C2816" s="78"/>
      <c r="D2816" s="78"/>
      <c r="E2816" s="79"/>
      <c r="F2816" s="80"/>
      <c r="G2816" s="80"/>
      <c r="H2816" s="80"/>
      <c r="I2816" s="80"/>
      <c r="J2816" s="79"/>
      <c r="K2816" s="81"/>
      <c r="L2816" s="82"/>
      <c r="M2816" s="83"/>
      <c r="N2816" s="84"/>
      <c r="O2816" s="84"/>
      <c r="P2816" s="83"/>
      <c r="Q2816" s="80"/>
      <c r="R2816" s="85"/>
      <c r="S2816" s="80"/>
      <c r="T2816" s="86"/>
      <c r="U2816" s="81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76"/>
      <c r="B2817" s="77"/>
      <c r="C2817" s="78"/>
      <c r="D2817" s="78"/>
      <c r="E2817" s="79"/>
      <c r="F2817" s="80"/>
      <c r="G2817" s="80"/>
      <c r="H2817" s="80"/>
      <c r="I2817" s="80"/>
      <c r="J2817" s="79"/>
      <c r="K2817" s="81"/>
      <c r="L2817" s="82"/>
      <c r="M2817" s="83"/>
      <c r="N2817" s="84"/>
      <c r="O2817" s="84"/>
      <c r="P2817" s="83"/>
      <c r="Q2817" s="80"/>
      <c r="R2817" s="85"/>
      <c r="S2817" s="80"/>
      <c r="T2817" s="86"/>
      <c r="U2817" s="81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76"/>
      <c r="B2818" s="77"/>
      <c r="C2818" s="78"/>
      <c r="D2818" s="78"/>
      <c r="E2818" s="79"/>
      <c r="F2818" s="80"/>
      <c r="G2818" s="80"/>
      <c r="H2818" s="80"/>
      <c r="I2818" s="80"/>
      <c r="J2818" s="79"/>
      <c r="K2818" s="81"/>
      <c r="L2818" s="82"/>
      <c r="M2818" s="83"/>
      <c r="N2818" s="84"/>
      <c r="O2818" s="84"/>
      <c r="P2818" s="83"/>
      <c r="Q2818" s="80"/>
      <c r="R2818" s="85"/>
      <c r="S2818" s="80"/>
      <c r="T2818" s="86"/>
      <c r="U2818" s="81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76"/>
      <c r="B2819" s="77"/>
      <c r="C2819" s="78"/>
      <c r="D2819" s="78"/>
      <c r="E2819" s="79"/>
      <c r="F2819" s="80"/>
      <c r="G2819" s="80"/>
      <c r="H2819" s="80"/>
      <c r="I2819" s="80"/>
      <c r="J2819" s="79"/>
      <c r="K2819" s="81"/>
      <c r="L2819" s="82"/>
      <c r="M2819" s="83"/>
      <c r="N2819" s="84"/>
      <c r="O2819" s="84"/>
      <c r="P2819" s="83"/>
      <c r="Q2819" s="80"/>
      <c r="R2819" s="85"/>
      <c r="S2819" s="80"/>
      <c r="T2819" s="86"/>
      <c r="U2819" s="81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76"/>
      <c r="B2820" s="77"/>
      <c r="C2820" s="78"/>
      <c r="D2820" s="78"/>
      <c r="E2820" s="79"/>
      <c r="F2820" s="80"/>
      <c r="G2820" s="80"/>
      <c r="H2820" s="80"/>
      <c r="I2820" s="80"/>
      <c r="J2820" s="79"/>
      <c r="K2820" s="81"/>
      <c r="L2820" s="82"/>
      <c r="M2820" s="83"/>
      <c r="N2820" s="84"/>
      <c r="O2820" s="84"/>
      <c r="P2820" s="83"/>
      <c r="Q2820" s="80"/>
      <c r="R2820" s="85"/>
      <c r="S2820" s="80"/>
      <c r="T2820" s="86"/>
      <c r="U2820" s="81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76"/>
      <c r="B2821" s="77"/>
      <c r="C2821" s="78"/>
      <c r="D2821" s="78"/>
      <c r="E2821" s="79"/>
      <c r="F2821" s="80"/>
      <c r="G2821" s="80"/>
      <c r="H2821" s="80"/>
      <c r="I2821" s="80"/>
      <c r="J2821" s="79"/>
      <c r="K2821" s="81"/>
      <c r="L2821" s="82"/>
      <c r="M2821" s="83"/>
      <c r="N2821" s="84"/>
      <c r="O2821" s="84"/>
      <c r="P2821" s="83"/>
      <c r="Q2821" s="80"/>
      <c r="R2821" s="85"/>
      <c r="S2821" s="80"/>
      <c r="T2821" s="86"/>
      <c r="U2821" s="81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76"/>
      <c r="B2822" s="77"/>
      <c r="C2822" s="78"/>
      <c r="D2822" s="78"/>
      <c r="E2822" s="79"/>
      <c r="F2822" s="80"/>
      <c r="G2822" s="80"/>
      <c r="H2822" s="80"/>
      <c r="I2822" s="80"/>
      <c r="J2822" s="79"/>
      <c r="K2822" s="81"/>
      <c r="L2822" s="82"/>
      <c r="M2822" s="83"/>
      <c r="N2822" s="84"/>
      <c r="O2822" s="84"/>
      <c r="P2822" s="83"/>
      <c r="Q2822" s="80"/>
      <c r="R2822" s="85"/>
      <c r="S2822" s="80"/>
      <c r="T2822" s="86"/>
      <c r="U2822" s="81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76"/>
      <c r="B2823" s="77"/>
      <c r="C2823" s="78"/>
      <c r="D2823" s="78"/>
      <c r="E2823" s="79"/>
      <c r="F2823" s="80"/>
      <c r="G2823" s="80"/>
      <c r="H2823" s="80"/>
      <c r="I2823" s="80"/>
      <c r="J2823" s="79"/>
      <c r="K2823" s="81"/>
      <c r="L2823" s="82"/>
      <c r="M2823" s="83"/>
      <c r="N2823" s="84"/>
      <c r="O2823" s="84"/>
      <c r="P2823" s="83"/>
      <c r="Q2823" s="80"/>
      <c r="R2823" s="85"/>
      <c r="S2823" s="80"/>
      <c r="T2823" s="86"/>
      <c r="U2823" s="81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76"/>
      <c r="B2824" s="77"/>
      <c r="C2824" s="78"/>
      <c r="D2824" s="78"/>
      <c r="E2824" s="79"/>
      <c r="F2824" s="80"/>
      <c r="G2824" s="80"/>
      <c r="H2824" s="80"/>
      <c r="I2824" s="80"/>
      <c r="J2824" s="79"/>
      <c r="K2824" s="81"/>
      <c r="L2824" s="82"/>
      <c r="M2824" s="83"/>
      <c r="N2824" s="84"/>
      <c r="O2824" s="84"/>
      <c r="P2824" s="83"/>
      <c r="Q2824" s="80"/>
      <c r="R2824" s="85"/>
      <c r="S2824" s="80"/>
      <c r="T2824" s="86"/>
      <c r="U2824" s="81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76"/>
      <c r="B2825" s="77"/>
      <c r="C2825" s="78"/>
      <c r="D2825" s="78"/>
      <c r="E2825" s="79"/>
      <c r="F2825" s="80"/>
      <c r="G2825" s="80"/>
      <c r="H2825" s="80"/>
      <c r="I2825" s="80"/>
      <c r="J2825" s="79"/>
      <c r="K2825" s="81"/>
      <c r="L2825" s="82"/>
      <c r="M2825" s="83"/>
      <c r="N2825" s="84"/>
      <c r="O2825" s="84"/>
      <c r="P2825" s="83"/>
      <c r="Q2825" s="80"/>
      <c r="R2825" s="85"/>
      <c r="S2825" s="80"/>
      <c r="T2825" s="86"/>
      <c r="U2825" s="81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76"/>
      <c r="B2826" s="77"/>
      <c r="C2826" s="78"/>
      <c r="D2826" s="78"/>
      <c r="E2826" s="79"/>
      <c r="F2826" s="80"/>
      <c r="G2826" s="80"/>
      <c r="H2826" s="80"/>
      <c r="I2826" s="80"/>
      <c r="J2826" s="79"/>
      <c r="K2826" s="81"/>
      <c r="L2826" s="82"/>
      <c r="M2826" s="83"/>
      <c r="N2826" s="84"/>
      <c r="O2826" s="84"/>
      <c r="P2826" s="83"/>
      <c r="Q2826" s="80"/>
      <c r="R2826" s="85"/>
      <c r="S2826" s="80"/>
      <c r="T2826" s="86"/>
      <c r="U2826" s="81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76"/>
      <c r="B2827" s="77"/>
      <c r="C2827" s="78"/>
      <c r="D2827" s="78"/>
      <c r="E2827" s="79"/>
      <c r="F2827" s="80"/>
      <c r="G2827" s="80"/>
      <c r="H2827" s="80"/>
      <c r="I2827" s="80"/>
      <c r="J2827" s="79"/>
      <c r="K2827" s="81"/>
      <c r="L2827" s="82"/>
      <c r="M2827" s="83"/>
      <c r="N2827" s="84"/>
      <c r="O2827" s="84"/>
      <c r="P2827" s="83"/>
      <c r="Q2827" s="80"/>
      <c r="R2827" s="85"/>
      <c r="S2827" s="80"/>
      <c r="T2827" s="86"/>
      <c r="U2827" s="81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76"/>
      <c r="B2828" s="77"/>
      <c r="C2828" s="78"/>
      <c r="D2828" s="78"/>
      <c r="E2828" s="79"/>
      <c r="F2828" s="80"/>
      <c r="G2828" s="80"/>
      <c r="H2828" s="80"/>
      <c r="I2828" s="80"/>
      <c r="J2828" s="79"/>
      <c r="K2828" s="81"/>
      <c r="L2828" s="82"/>
      <c r="M2828" s="83"/>
      <c r="N2828" s="84"/>
      <c r="O2828" s="84"/>
      <c r="P2828" s="83"/>
      <c r="Q2828" s="80"/>
      <c r="R2828" s="85"/>
      <c r="S2828" s="80"/>
      <c r="T2828" s="86"/>
      <c r="U2828" s="81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76"/>
      <c r="B2829" s="77"/>
      <c r="C2829" s="78"/>
      <c r="D2829" s="78"/>
      <c r="E2829" s="79"/>
      <c r="F2829" s="80"/>
      <c r="G2829" s="80"/>
      <c r="H2829" s="80"/>
      <c r="I2829" s="80"/>
      <c r="J2829" s="79"/>
      <c r="K2829" s="81"/>
      <c r="L2829" s="82"/>
      <c r="M2829" s="83"/>
      <c r="N2829" s="84"/>
      <c r="O2829" s="84"/>
      <c r="P2829" s="83"/>
      <c r="Q2829" s="80"/>
      <c r="R2829" s="85"/>
      <c r="S2829" s="80"/>
      <c r="T2829" s="86"/>
      <c r="U2829" s="81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76"/>
      <c r="B2830" s="77"/>
      <c r="C2830" s="78"/>
      <c r="D2830" s="78"/>
      <c r="E2830" s="79"/>
      <c r="F2830" s="80"/>
      <c r="G2830" s="80"/>
      <c r="H2830" s="80"/>
      <c r="I2830" s="80"/>
      <c r="J2830" s="79"/>
      <c r="K2830" s="81"/>
      <c r="L2830" s="82"/>
      <c r="M2830" s="83"/>
      <c r="N2830" s="84"/>
      <c r="O2830" s="84"/>
      <c r="P2830" s="83"/>
      <c r="Q2830" s="80"/>
      <c r="R2830" s="85"/>
      <c r="S2830" s="80"/>
      <c r="T2830" s="86"/>
      <c r="U2830" s="81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76"/>
      <c r="B2831" s="77"/>
      <c r="C2831" s="78"/>
      <c r="D2831" s="78"/>
      <c r="E2831" s="79"/>
      <c r="F2831" s="80"/>
      <c r="G2831" s="80"/>
      <c r="H2831" s="80"/>
      <c r="I2831" s="80"/>
      <c r="J2831" s="79"/>
      <c r="K2831" s="81"/>
      <c r="L2831" s="82"/>
      <c r="M2831" s="83"/>
      <c r="N2831" s="84"/>
      <c r="O2831" s="84"/>
      <c r="P2831" s="83"/>
      <c r="Q2831" s="80"/>
      <c r="R2831" s="85"/>
      <c r="S2831" s="80"/>
      <c r="T2831" s="86"/>
      <c r="U2831" s="81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76"/>
      <c r="B2832" s="77"/>
      <c r="C2832" s="78"/>
      <c r="D2832" s="78"/>
      <c r="E2832" s="79"/>
      <c r="F2832" s="80"/>
      <c r="G2832" s="80"/>
      <c r="H2832" s="80"/>
      <c r="I2832" s="80"/>
      <c r="J2832" s="79"/>
      <c r="K2832" s="81"/>
      <c r="L2832" s="82"/>
      <c r="M2832" s="83"/>
      <c r="N2832" s="84"/>
      <c r="O2832" s="84"/>
      <c r="P2832" s="83"/>
      <c r="Q2832" s="80"/>
      <c r="R2832" s="85"/>
      <c r="S2832" s="80"/>
      <c r="T2832" s="86"/>
      <c r="U2832" s="81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76"/>
      <c r="B2833" s="77"/>
      <c r="C2833" s="78"/>
      <c r="D2833" s="78"/>
      <c r="E2833" s="79"/>
      <c r="F2833" s="80"/>
      <c r="G2833" s="80"/>
      <c r="H2833" s="80"/>
      <c r="I2833" s="80"/>
      <c r="J2833" s="79"/>
      <c r="K2833" s="81"/>
      <c r="L2833" s="82"/>
      <c r="M2833" s="83"/>
      <c r="N2833" s="84"/>
      <c r="O2833" s="84"/>
      <c r="P2833" s="83"/>
      <c r="Q2833" s="80"/>
      <c r="R2833" s="85"/>
      <c r="S2833" s="80"/>
      <c r="T2833" s="86"/>
      <c r="U2833" s="81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76"/>
      <c r="B2834" s="77"/>
      <c r="C2834" s="78"/>
      <c r="D2834" s="78"/>
      <c r="E2834" s="79"/>
      <c r="F2834" s="80"/>
      <c r="G2834" s="80"/>
      <c r="H2834" s="80"/>
      <c r="I2834" s="80"/>
      <c r="J2834" s="79"/>
      <c r="K2834" s="81"/>
      <c r="L2834" s="82"/>
      <c r="M2834" s="83"/>
      <c r="N2834" s="84"/>
      <c r="O2834" s="84"/>
      <c r="P2834" s="83"/>
      <c r="Q2834" s="80"/>
      <c r="R2834" s="85"/>
      <c r="S2834" s="80"/>
      <c r="T2834" s="86"/>
      <c r="U2834" s="81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76"/>
      <c r="B2835" s="77"/>
      <c r="C2835" s="78"/>
      <c r="D2835" s="78"/>
      <c r="E2835" s="79"/>
      <c r="F2835" s="80"/>
      <c r="G2835" s="80"/>
      <c r="H2835" s="80"/>
      <c r="I2835" s="80"/>
      <c r="J2835" s="79"/>
      <c r="K2835" s="81"/>
      <c r="L2835" s="82"/>
      <c r="M2835" s="83"/>
      <c r="N2835" s="84"/>
      <c r="O2835" s="84"/>
      <c r="P2835" s="83"/>
      <c r="Q2835" s="80"/>
      <c r="R2835" s="85"/>
      <c r="S2835" s="80"/>
      <c r="T2835" s="86"/>
      <c r="U2835" s="81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76"/>
      <c r="B2836" s="77"/>
      <c r="C2836" s="78"/>
      <c r="D2836" s="78"/>
      <c r="E2836" s="79"/>
      <c r="F2836" s="80"/>
      <c r="G2836" s="80"/>
      <c r="H2836" s="80"/>
      <c r="I2836" s="80"/>
      <c r="J2836" s="79"/>
      <c r="K2836" s="81"/>
      <c r="L2836" s="82"/>
      <c r="M2836" s="83"/>
      <c r="N2836" s="84"/>
      <c r="O2836" s="84"/>
      <c r="P2836" s="83"/>
      <c r="Q2836" s="80"/>
      <c r="R2836" s="85"/>
      <c r="S2836" s="80"/>
      <c r="T2836" s="86"/>
      <c r="U2836" s="81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76"/>
      <c r="B2837" s="77"/>
      <c r="C2837" s="78"/>
      <c r="D2837" s="78"/>
      <c r="E2837" s="79"/>
      <c r="F2837" s="80"/>
      <c r="G2837" s="80"/>
      <c r="H2837" s="80"/>
      <c r="I2837" s="80"/>
      <c r="J2837" s="79"/>
      <c r="K2837" s="81"/>
      <c r="L2837" s="82"/>
      <c r="M2837" s="83"/>
      <c r="N2837" s="84"/>
      <c r="O2837" s="84"/>
      <c r="P2837" s="83"/>
      <c r="Q2837" s="80"/>
      <c r="R2837" s="85"/>
      <c r="S2837" s="80"/>
      <c r="T2837" s="86"/>
      <c r="U2837" s="81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76"/>
      <c r="B2838" s="77"/>
      <c r="C2838" s="78"/>
      <c r="D2838" s="78"/>
      <c r="E2838" s="79"/>
      <c r="F2838" s="80"/>
      <c r="G2838" s="80"/>
      <c r="H2838" s="80"/>
      <c r="I2838" s="80"/>
      <c r="J2838" s="79"/>
      <c r="K2838" s="81"/>
      <c r="L2838" s="82"/>
      <c r="M2838" s="83"/>
      <c r="N2838" s="84"/>
      <c r="O2838" s="84"/>
      <c r="P2838" s="83"/>
      <c r="Q2838" s="80"/>
      <c r="R2838" s="85"/>
      <c r="S2838" s="80"/>
      <c r="T2838" s="86"/>
      <c r="U2838" s="81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76"/>
      <c r="B2839" s="77"/>
      <c r="C2839" s="78"/>
      <c r="D2839" s="78"/>
      <c r="E2839" s="79"/>
      <c r="F2839" s="80"/>
      <c r="G2839" s="80"/>
      <c r="H2839" s="80"/>
      <c r="I2839" s="80"/>
      <c r="J2839" s="79"/>
      <c r="K2839" s="81"/>
      <c r="L2839" s="82"/>
      <c r="M2839" s="83"/>
      <c r="N2839" s="84"/>
      <c r="O2839" s="84"/>
      <c r="P2839" s="83"/>
      <c r="Q2839" s="80"/>
      <c r="R2839" s="85"/>
      <c r="S2839" s="80"/>
      <c r="T2839" s="86"/>
      <c r="U2839" s="81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76"/>
      <c r="B2840" s="77"/>
      <c r="C2840" s="78"/>
      <c r="D2840" s="78"/>
      <c r="E2840" s="79"/>
      <c r="F2840" s="80"/>
      <c r="G2840" s="80"/>
      <c r="H2840" s="80"/>
      <c r="I2840" s="80"/>
      <c r="J2840" s="79"/>
      <c r="K2840" s="81"/>
      <c r="L2840" s="82"/>
      <c r="M2840" s="83"/>
      <c r="N2840" s="84"/>
      <c r="O2840" s="84"/>
      <c r="P2840" s="83"/>
      <c r="Q2840" s="80"/>
      <c r="R2840" s="85"/>
      <c r="S2840" s="80"/>
      <c r="T2840" s="86"/>
      <c r="U2840" s="81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76"/>
      <c r="B2841" s="77"/>
      <c r="C2841" s="78"/>
      <c r="D2841" s="78"/>
      <c r="E2841" s="79"/>
      <c r="F2841" s="80"/>
      <c r="G2841" s="80"/>
      <c r="H2841" s="80"/>
      <c r="I2841" s="80"/>
      <c r="J2841" s="79"/>
      <c r="K2841" s="81"/>
      <c r="L2841" s="82"/>
      <c r="M2841" s="83"/>
      <c r="N2841" s="84"/>
      <c r="O2841" s="84"/>
      <c r="P2841" s="83"/>
      <c r="Q2841" s="80"/>
      <c r="R2841" s="85"/>
      <c r="S2841" s="80"/>
      <c r="T2841" s="86"/>
      <c r="U2841" s="81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76"/>
      <c r="B2842" s="77"/>
      <c r="C2842" s="78"/>
      <c r="D2842" s="78"/>
      <c r="E2842" s="79"/>
      <c r="F2842" s="80"/>
      <c r="G2842" s="80"/>
      <c r="H2842" s="80"/>
      <c r="I2842" s="80"/>
      <c r="J2842" s="79"/>
      <c r="K2842" s="81"/>
      <c r="L2842" s="82"/>
      <c r="M2842" s="83"/>
      <c r="N2842" s="84"/>
      <c r="O2842" s="84"/>
      <c r="P2842" s="83"/>
      <c r="Q2842" s="80"/>
      <c r="R2842" s="85"/>
      <c r="S2842" s="80"/>
      <c r="T2842" s="86"/>
      <c r="U2842" s="81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76"/>
      <c r="B2843" s="77"/>
      <c r="C2843" s="78"/>
      <c r="D2843" s="78"/>
      <c r="E2843" s="79"/>
      <c r="F2843" s="80"/>
      <c r="G2843" s="80"/>
      <c r="H2843" s="80"/>
      <c r="I2843" s="80"/>
      <c r="J2843" s="79"/>
      <c r="K2843" s="81"/>
      <c r="L2843" s="82"/>
      <c r="M2843" s="83"/>
      <c r="N2843" s="84"/>
      <c r="O2843" s="84"/>
      <c r="P2843" s="83"/>
      <c r="Q2843" s="80"/>
      <c r="R2843" s="85"/>
      <c r="S2843" s="80"/>
      <c r="T2843" s="86"/>
      <c r="U2843" s="81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76"/>
      <c r="B2844" s="77"/>
      <c r="C2844" s="78"/>
      <c r="D2844" s="78"/>
      <c r="E2844" s="79"/>
      <c r="F2844" s="80"/>
      <c r="G2844" s="80"/>
      <c r="H2844" s="80"/>
      <c r="I2844" s="80"/>
      <c r="J2844" s="79"/>
      <c r="K2844" s="81"/>
      <c r="L2844" s="82"/>
      <c r="M2844" s="83"/>
      <c r="N2844" s="84"/>
      <c r="O2844" s="84"/>
      <c r="P2844" s="83"/>
      <c r="Q2844" s="80"/>
      <c r="R2844" s="85"/>
      <c r="S2844" s="80"/>
      <c r="T2844" s="86"/>
      <c r="U2844" s="81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76"/>
      <c r="B2845" s="77"/>
      <c r="C2845" s="78"/>
      <c r="D2845" s="78"/>
      <c r="E2845" s="79"/>
      <c r="F2845" s="80"/>
      <c r="G2845" s="80"/>
      <c r="H2845" s="80"/>
      <c r="I2845" s="80"/>
      <c r="J2845" s="79"/>
      <c r="K2845" s="81"/>
      <c r="L2845" s="82"/>
      <c r="M2845" s="83"/>
      <c r="N2845" s="84"/>
      <c r="O2845" s="84"/>
      <c r="P2845" s="83"/>
      <c r="Q2845" s="80"/>
      <c r="R2845" s="85"/>
      <c r="S2845" s="80"/>
      <c r="T2845" s="86"/>
      <c r="U2845" s="81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76"/>
      <c r="B2846" s="77"/>
      <c r="C2846" s="78"/>
      <c r="D2846" s="78"/>
      <c r="E2846" s="79"/>
      <c r="F2846" s="80"/>
      <c r="G2846" s="80"/>
      <c r="H2846" s="80"/>
      <c r="I2846" s="80"/>
      <c r="J2846" s="79"/>
      <c r="K2846" s="81"/>
      <c r="L2846" s="82"/>
      <c r="M2846" s="83"/>
      <c r="N2846" s="84"/>
      <c r="O2846" s="84"/>
      <c r="P2846" s="83"/>
      <c r="Q2846" s="80"/>
      <c r="R2846" s="85"/>
      <c r="S2846" s="80"/>
      <c r="T2846" s="86"/>
      <c r="U2846" s="81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76"/>
      <c r="B2847" s="77"/>
      <c r="C2847" s="78"/>
      <c r="D2847" s="78"/>
      <c r="E2847" s="79"/>
      <c r="F2847" s="80"/>
      <c r="G2847" s="80"/>
      <c r="H2847" s="80"/>
      <c r="I2847" s="80"/>
      <c r="J2847" s="79"/>
      <c r="K2847" s="81"/>
      <c r="L2847" s="82"/>
      <c r="M2847" s="83"/>
      <c r="N2847" s="84"/>
      <c r="O2847" s="84"/>
      <c r="P2847" s="83"/>
      <c r="Q2847" s="80"/>
      <c r="R2847" s="85"/>
      <c r="S2847" s="80"/>
      <c r="T2847" s="86"/>
      <c r="U2847" s="81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76"/>
      <c r="B2848" s="77"/>
      <c r="C2848" s="78"/>
      <c r="D2848" s="78"/>
      <c r="E2848" s="79"/>
      <c r="F2848" s="80"/>
      <c r="G2848" s="80"/>
      <c r="H2848" s="80"/>
      <c r="I2848" s="80"/>
      <c r="J2848" s="79"/>
      <c r="K2848" s="81"/>
      <c r="L2848" s="82"/>
      <c r="M2848" s="83"/>
      <c r="N2848" s="84"/>
      <c r="O2848" s="84"/>
      <c r="P2848" s="83"/>
      <c r="Q2848" s="80"/>
      <c r="R2848" s="85"/>
      <c r="S2848" s="80"/>
      <c r="T2848" s="86"/>
      <c r="U2848" s="81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76"/>
      <c r="B2849" s="77"/>
      <c r="C2849" s="78"/>
      <c r="D2849" s="78"/>
      <c r="E2849" s="79"/>
      <c r="F2849" s="80"/>
      <c r="G2849" s="80"/>
      <c r="H2849" s="80"/>
      <c r="I2849" s="80"/>
      <c r="J2849" s="79"/>
      <c r="K2849" s="81"/>
      <c r="L2849" s="82"/>
      <c r="M2849" s="83"/>
      <c r="N2849" s="84"/>
      <c r="O2849" s="84"/>
      <c r="P2849" s="83"/>
      <c r="Q2849" s="80"/>
      <c r="R2849" s="85"/>
      <c r="S2849" s="80"/>
      <c r="T2849" s="86"/>
      <c r="U2849" s="81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76"/>
      <c r="B2850" s="77"/>
      <c r="C2850" s="78"/>
      <c r="D2850" s="78"/>
      <c r="E2850" s="79"/>
      <c r="F2850" s="80"/>
      <c r="G2850" s="80"/>
      <c r="H2850" s="80"/>
      <c r="I2850" s="80"/>
      <c r="J2850" s="79"/>
      <c r="K2850" s="81"/>
      <c r="L2850" s="82"/>
      <c r="M2850" s="83"/>
      <c r="N2850" s="84"/>
      <c r="O2850" s="84"/>
      <c r="P2850" s="83"/>
      <c r="Q2850" s="80"/>
      <c r="R2850" s="85"/>
      <c r="S2850" s="80"/>
      <c r="T2850" s="86"/>
      <c r="U2850" s="81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76"/>
      <c r="B2851" s="77"/>
      <c r="C2851" s="78"/>
      <c r="D2851" s="78"/>
      <c r="E2851" s="79"/>
      <c r="F2851" s="80"/>
      <c r="G2851" s="80"/>
      <c r="H2851" s="80"/>
      <c r="I2851" s="80"/>
      <c r="J2851" s="79"/>
      <c r="K2851" s="81"/>
      <c r="L2851" s="82"/>
      <c r="M2851" s="83"/>
      <c r="N2851" s="84"/>
      <c r="O2851" s="84"/>
      <c r="P2851" s="83"/>
      <c r="Q2851" s="80"/>
      <c r="R2851" s="85"/>
      <c r="S2851" s="80"/>
      <c r="T2851" s="86"/>
      <c r="U2851" s="81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76"/>
      <c r="B2852" s="77"/>
      <c r="C2852" s="78"/>
      <c r="D2852" s="78"/>
      <c r="E2852" s="79"/>
      <c r="F2852" s="80"/>
      <c r="G2852" s="80"/>
      <c r="H2852" s="80"/>
      <c r="I2852" s="80"/>
      <c r="J2852" s="79"/>
      <c r="K2852" s="81"/>
      <c r="L2852" s="82"/>
      <c r="M2852" s="83"/>
      <c r="N2852" s="84"/>
      <c r="O2852" s="84"/>
      <c r="P2852" s="83"/>
      <c r="Q2852" s="80"/>
      <c r="R2852" s="85"/>
      <c r="S2852" s="80"/>
      <c r="T2852" s="86"/>
      <c r="U2852" s="81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76"/>
      <c r="B2853" s="77"/>
      <c r="C2853" s="78"/>
      <c r="D2853" s="78"/>
      <c r="E2853" s="79"/>
      <c r="F2853" s="80"/>
      <c r="G2853" s="80"/>
      <c r="H2853" s="80"/>
      <c r="I2853" s="80"/>
      <c r="J2853" s="79"/>
      <c r="K2853" s="81"/>
      <c r="L2853" s="82"/>
      <c r="M2853" s="83"/>
      <c r="N2853" s="84"/>
      <c r="O2853" s="84"/>
      <c r="P2853" s="83"/>
      <c r="Q2853" s="80"/>
      <c r="R2853" s="85"/>
      <c r="S2853" s="80"/>
      <c r="T2853" s="86"/>
      <c r="U2853" s="81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76"/>
      <c r="B2854" s="77"/>
      <c r="C2854" s="78"/>
      <c r="D2854" s="78"/>
      <c r="E2854" s="79"/>
      <c r="F2854" s="80"/>
      <c r="G2854" s="80"/>
      <c r="H2854" s="80"/>
      <c r="I2854" s="80"/>
      <c r="J2854" s="79"/>
      <c r="K2854" s="81"/>
      <c r="L2854" s="82"/>
      <c r="M2854" s="83"/>
      <c r="N2854" s="84"/>
      <c r="O2854" s="84"/>
      <c r="P2854" s="83"/>
      <c r="Q2854" s="80"/>
      <c r="R2854" s="85"/>
      <c r="S2854" s="80"/>
      <c r="T2854" s="86"/>
      <c r="U2854" s="81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76"/>
      <c r="B2855" s="77"/>
      <c r="C2855" s="78"/>
      <c r="D2855" s="78"/>
      <c r="E2855" s="79"/>
      <c r="F2855" s="80"/>
      <c r="G2855" s="80"/>
      <c r="H2855" s="80"/>
      <c r="I2855" s="80"/>
      <c r="J2855" s="79"/>
      <c r="K2855" s="81"/>
      <c r="L2855" s="82"/>
      <c r="M2855" s="83"/>
      <c r="N2855" s="84"/>
      <c r="O2855" s="84"/>
      <c r="P2855" s="83"/>
      <c r="Q2855" s="80"/>
      <c r="R2855" s="85"/>
      <c r="S2855" s="80"/>
      <c r="T2855" s="86"/>
      <c r="U2855" s="81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76"/>
      <c r="B2856" s="77"/>
      <c r="C2856" s="78"/>
      <c r="D2856" s="78"/>
      <c r="E2856" s="79"/>
      <c r="F2856" s="80"/>
      <c r="G2856" s="80"/>
      <c r="H2856" s="80"/>
      <c r="I2856" s="80"/>
      <c r="J2856" s="79"/>
      <c r="K2856" s="81"/>
      <c r="L2856" s="82"/>
      <c r="M2856" s="83"/>
      <c r="N2856" s="84"/>
      <c r="O2856" s="84"/>
      <c r="P2856" s="83"/>
      <c r="Q2856" s="80"/>
      <c r="R2856" s="85"/>
      <c r="S2856" s="80"/>
      <c r="T2856" s="86"/>
      <c r="U2856" s="81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76"/>
      <c r="B2857" s="77"/>
      <c r="C2857" s="78"/>
      <c r="D2857" s="78"/>
      <c r="E2857" s="79"/>
      <c r="F2857" s="80"/>
      <c r="G2857" s="80"/>
      <c r="H2857" s="80"/>
      <c r="I2857" s="80"/>
      <c r="J2857" s="79"/>
      <c r="K2857" s="81"/>
      <c r="L2857" s="82"/>
      <c r="M2857" s="83"/>
      <c r="N2857" s="84"/>
      <c r="O2857" s="84"/>
      <c r="P2857" s="83"/>
      <c r="Q2857" s="80"/>
      <c r="R2857" s="85"/>
      <c r="S2857" s="80"/>
      <c r="T2857" s="86"/>
      <c r="U2857" s="81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76"/>
      <c r="B2858" s="77"/>
      <c r="C2858" s="78"/>
      <c r="D2858" s="78"/>
      <c r="E2858" s="79"/>
      <c r="F2858" s="80"/>
      <c r="G2858" s="80"/>
      <c r="H2858" s="80"/>
      <c r="I2858" s="80"/>
      <c r="J2858" s="79"/>
      <c r="K2858" s="81"/>
      <c r="L2858" s="82"/>
      <c r="M2858" s="83"/>
      <c r="N2858" s="84"/>
      <c r="O2858" s="84"/>
      <c r="P2858" s="83"/>
      <c r="Q2858" s="80"/>
      <c r="R2858" s="85"/>
      <c r="S2858" s="80"/>
      <c r="T2858" s="86"/>
      <c r="U2858" s="81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76"/>
      <c r="B2859" s="77"/>
      <c r="C2859" s="78"/>
      <c r="D2859" s="78"/>
      <c r="E2859" s="79"/>
      <c r="F2859" s="80"/>
      <c r="G2859" s="80"/>
      <c r="H2859" s="80"/>
      <c r="I2859" s="80"/>
      <c r="J2859" s="79"/>
      <c r="K2859" s="81"/>
      <c r="L2859" s="82"/>
      <c r="M2859" s="83"/>
      <c r="N2859" s="84"/>
      <c r="O2859" s="84"/>
      <c r="P2859" s="83"/>
      <c r="Q2859" s="80"/>
      <c r="R2859" s="85"/>
      <c r="S2859" s="80"/>
      <c r="T2859" s="86"/>
      <c r="U2859" s="81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76"/>
      <c r="B2860" s="77"/>
      <c r="C2860" s="78"/>
      <c r="D2860" s="78"/>
      <c r="E2860" s="79"/>
      <c r="F2860" s="80"/>
      <c r="G2860" s="80"/>
      <c r="H2860" s="80"/>
      <c r="I2860" s="80"/>
      <c r="J2860" s="79"/>
      <c r="K2860" s="81"/>
      <c r="L2860" s="82"/>
      <c r="M2860" s="83"/>
      <c r="N2860" s="84"/>
      <c r="O2860" s="84"/>
      <c r="P2860" s="83"/>
      <c r="Q2860" s="80"/>
      <c r="R2860" s="85"/>
      <c r="S2860" s="80"/>
      <c r="T2860" s="86"/>
      <c r="U2860" s="81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76"/>
      <c r="B2861" s="77"/>
      <c r="C2861" s="78"/>
      <c r="D2861" s="78"/>
      <c r="E2861" s="79"/>
      <c r="F2861" s="80"/>
      <c r="G2861" s="80"/>
      <c r="H2861" s="80"/>
      <c r="I2861" s="80"/>
      <c r="J2861" s="79"/>
      <c r="K2861" s="81"/>
      <c r="L2861" s="82"/>
      <c r="M2861" s="83"/>
      <c r="N2861" s="84"/>
      <c r="O2861" s="84"/>
      <c r="P2861" s="83"/>
      <c r="Q2861" s="80"/>
      <c r="R2861" s="85"/>
      <c r="S2861" s="80"/>
      <c r="T2861" s="86"/>
      <c r="U2861" s="81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76"/>
      <c r="B2862" s="77"/>
      <c r="C2862" s="78"/>
      <c r="D2862" s="78"/>
      <c r="E2862" s="79"/>
      <c r="F2862" s="80"/>
      <c r="G2862" s="80"/>
      <c r="H2862" s="80"/>
      <c r="I2862" s="80"/>
      <c r="J2862" s="79"/>
      <c r="K2862" s="81"/>
      <c r="L2862" s="82"/>
      <c r="M2862" s="83"/>
      <c r="N2862" s="84"/>
      <c r="O2862" s="84"/>
      <c r="P2862" s="83"/>
      <c r="Q2862" s="80"/>
      <c r="R2862" s="85"/>
      <c r="S2862" s="80"/>
      <c r="T2862" s="86"/>
      <c r="U2862" s="81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76"/>
      <c r="B2863" s="77"/>
      <c r="C2863" s="78"/>
      <c r="D2863" s="78"/>
      <c r="E2863" s="79"/>
      <c r="F2863" s="80"/>
      <c r="G2863" s="80"/>
      <c r="H2863" s="80"/>
      <c r="I2863" s="80"/>
      <c r="J2863" s="79"/>
      <c r="K2863" s="81"/>
      <c r="L2863" s="82"/>
      <c r="M2863" s="83"/>
      <c r="N2863" s="84"/>
      <c r="O2863" s="84"/>
      <c r="P2863" s="83"/>
      <c r="Q2863" s="80"/>
      <c r="R2863" s="85"/>
      <c r="S2863" s="80"/>
      <c r="T2863" s="86"/>
      <c r="U2863" s="81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76"/>
      <c r="B2864" s="77"/>
      <c r="C2864" s="78"/>
      <c r="D2864" s="78"/>
      <c r="E2864" s="79"/>
      <c r="F2864" s="80"/>
      <c r="G2864" s="80"/>
      <c r="H2864" s="80"/>
      <c r="I2864" s="80"/>
      <c r="J2864" s="79"/>
      <c r="K2864" s="81"/>
      <c r="L2864" s="82"/>
      <c r="M2864" s="83"/>
      <c r="N2864" s="84"/>
      <c r="O2864" s="84"/>
      <c r="P2864" s="83"/>
      <c r="Q2864" s="80"/>
      <c r="R2864" s="85"/>
      <c r="S2864" s="80"/>
      <c r="T2864" s="86"/>
      <c r="U2864" s="81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76"/>
      <c r="B2865" s="77"/>
      <c r="C2865" s="78"/>
      <c r="D2865" s="78"/>
      <c r="E2865" s="79"/>
      <c r="F2865" s="80"/>
      <c r="G2865" s="80"/>
      <c r="H2865" s="80"/>
      <c r="I2865" s="80"/>
      <c r="J2865" s="79"/>
      <c r="K2865" s="81"/>
      <c r="L2865" s="82"/>
      <c r="M2865" s="83"/>
      <c r="N2865" s="84"/>
      <c r="O2865" s="84"/>
      <c r="P2865" s="83"/>
      <c r="Q2865" s="80"/>
      <c r="R2865" s="85"/>
      <c r="S2865" s="80"/>
      <c r="T2865" s="86"/>
      <c r="U2865" s="81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76"/>
      <c r="B2866" s="77"/>
      <c r="C2866" s="78"/>
      <c r="D2866" s="78"/>
      <c r="E2866" s="79"/>
      <c r="F2866" s="80"/>
      <c r="G2866" s="80"/>
      <c r="H2866" s="80"/>
      <c r="I2866" s="80"/>
      <c r="J2866" s="79"/>
      <c r="K2866" s="81"/>
      <c r="L2866" s="82"/>
      <c r="M2866" s="83"/>
      <c r="N2866" s="84"/>
      <c r="O2866" s="84"/>
      <c r="P2866" s="83"/>
      <c r="Q2866" s="80"/>
      <c r="R2866" s="85"/>
      <c r="S2866" s="80"/>
      <c r="T2866" s="86"/>
      <c r="U2866" s="81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76"/>
      <c r="B2867" s="77"/>
      <c r="C2867" s="78"/>
      <c r="D2867" s="78"/>
      <c r="E2867" s="79"/>
      <c r="F2867" s="80"/>
      <c r="G2867" s="80"/>
      <c r="H2867" s="80"/>
      <c r="I2867" s="80"/>
      <c r="J2867" s="79"/>
      <c r="K2867" s="81"/>
      <c r="L2867" s="82"/>
      <c r="M2867" s="83"/>
      <c r="N2867" s="84"/>
      <c r="O2867" s="84"/>
      <c r="P2867" s="83"/>
      <c r="Q2867" s="80"/>
      <c r="R2867" s="85"/>
      <c r="S2867" s="80"/>
      <c r="T2867" s="86"/>
      <c r="U2867" s="81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76"/>
      <c r="B2868" s="77"/>
      <c r="C2868" s="78"/>
      <c r="D2868" s="78"/>
      <c r="E2868" s="79"/>
      <c r="F2868" s="80"/>
      <c r="G2868" s="80"/>
      <c r="H2868" s="80"/>
      <c r="I2868" s="80"/>
      <c r="J2868" s="79"/>
      <c r="K2868" s="81"/>
      <c r="L2868" s="82"/>
      <c r="M2868" s="83"/>
      <c r="N2868" s="84"/>
      <c r="O2868" s="84"/>
      <c r="P2868" s="83"/>
      <c r="Q2868" s="80"/>
      <c r="R2868" s="85"/>
      <c r="S2868" s="80"/>
      <c r="T2868" s="86"/>
      <c r="U2868" s="81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76"/>
      <c r="B2869" s="77"/>
      <c r="C2869" s="78"/>
      <c r="D2869" s="78"/>
      <c r="E2869" s="79"/>
      <c r="F2869" s="80"/>
      <c r="G2869" s="80"/>
      <c r="H2869" s="80"/>
      <c r="I2869" s="80"/>
      <c r="J2869" s="79"/>
      <c r="K2869" s="81"/>
      <c r="L2869" s="82"/>
      <c r="M2869" s="83"/>
      <c r="N2869" s="84"/>
      <c r="O2869" s="84"/>
      <c r="P2869" s="83"/>
      <c r="Q2869" s="80"/>
      <c r="R2869" s="85"/>
      <c r="S2869" s="80"/>
      <c r="T2869" s="86"/>
      <c r="U2869" s="81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76"/>
      <c r="B2870" s="77"/>
      <c r="C2870" s="78"/>
      <c r="D2870" s="78"/>
      <c r="E2870" s="79"/>
      <c r="F2870" s="80"/>
      <c r="G2870" s="80"/>
      <c r="H2870" s="80"/>
      <c r="I2870" s="80"/>
      <c r="J2870" s="79"/>
      <c r="K2870" s="81"/>
      <c r="L2870" s="82"/>
      <c r="M2870" s="83"/>
      <c r="N2870" s="84"/>
      <c r="O2870" s="84"/>
      <c r="P2870" s="83"/>
      <c r="Q2870" s="80"/>
      <c r="R2870" s="85"/>
      <c r="S2870" s="80"/>
      <c r="T2870" s="86"/>
      <c r="U2870" s="81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76"/>
      <c r="B2871" s="77"/>
      <c r="C2871" s="78"/>
      <c r="D2871" s="78"/>
      <c r="E2871" s="79"/>
      <c r="F2871" s="80"/>
      <c r="G2871" s="80"/>
      <c r="H2871" s="80"/>
      <c r="I2871" s="80"/>
      <c r="J2871" s="79"/>
      <c r="K2871" s="81"/>
      <c r="L2871" s="82"/>
      <c r="M2871" s="83"/>
      <c r="N2871" s="84"/>
      <c r="O2871" s="84"/>
      <c r="P2871" s="83"/>
      <c r="Q2871" s="80"/>
      <c r="R2871" s="85"/>
      <c r="S2871" s="80"/>
      <c r="T2871" s="86"/>
      <c r="U2871" s="81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76"/>
      <c r="B2872" s="77"/>
      <c r="C2872" s="78"/>
      <c r="D2872" s="78"/>
      <c r="E2872" s="79"/>
      <c r="F2872" s="80"/>
      <c r="G2872" s="80"/>
      <c r="H2872" s="80"/>
      <c r="I2872" s="80"/>
      <c r="J2872" s="79"/>
      <c r="K2872" s="81"/>
      <c r="L2872" s="82"/>
      <c r="M2872" s="83"/>
      <c r="N2872" s="84"/>
      <c r="O2872" s="84"/>
      <c r="P2872" s="83"/>
      <c r="Q2872" s="80"/>
      <c r="R2872" s="85"/>
      <c r="S2872" s="80"/>
      <c r="T2872" s="86"/>
      <c r="U2872" s="81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76"/>
      <c r="B2873" s="77"/>
      <c r="C2873" s="78"/>
      <c r="D2873" s="78"/>
      <c r="E2873" s="79"/>
      <c r="F2873" s="80"/>
      <c r="G2873" s="80"/>
      <c r="H2873" s="80"/>
      <c r="I2873" s="80"/>
      <c r="J2873" s="79"/>
      <c r="K2873" s="81"/>
      <c r="L2873" s="82"/>
      <c r="M2873" s="83"/>
      <c r="N2873" s="84"/>
      <c r="O2873" s="84"/>
      <c r="P2873" s="83"/>
      <c r="Q2873" s="80"/>
      <c r="R2873" s="85"/>
      <c r="S2873" s="80"/>
      <c r="T2873" s="86"/>
      <c r="U2873" s="81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76"/>
      <c r="B2874" s="77"/>
      <c r="C2874" s="78"/>
      <c r="D2874" s="78"/>
      <c r="E2874" s="79"/>
      <c r="F2874" s="80"/>
      <c r="G2874" s="80"/>
      <c r="H2874" s="80"/>
      <c r="I2874" s="80"/>
      <c r="J2874" s="79"/>
      <c r="K2874" s="81"/>
      <c r="L2874" s="82"/>
      <c r="M2874" s="83"/>
      <c r="N2874" s="84"/>
      <c r="O2874" s="84"/>
      <c r="P2874" s="83"/>
      <c r="Q2874" s="80"/>
      <c r="R2874" s="85"/>
      <c r="S2874" s="80"/>
      <c r="T2874" s="86"/>
      <c r="U2874" s="81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76"/>
      <c r="B2875" s="77"/>
      <c r="C2875" s="78"/>
      <c r="D2875" s="78"/>
      <c r="E2875" s="79"/>
      <c r="F2875" s="80"/>
      <c r="G2875" s="80"/>
      <c r="H2875" s="80"/>
      <c r="I2875" s="80"/>
      <c r="J2875" s="79"/>
      <c r="K2875" s="81"/>
      <c r="L2875" s="82"/>
      <c r="M2875" s="83"/>
      <c r="N2875" s="84"/>
      <c r="O2875" s="84"/>
      <c r="P2875" s="83"/>
      <c r="Q2875" s="80"/>
      <c r="R2875" s="85"/>
      <c r="S2875" s="80"/>
      <c r="T2875" s="86"/>
      <c r="U2875" s="81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76"/>
      <c r="B2876" s="77"/>
      <c r="C2876" s="78"/>
      <c r="D2876" s="78"/>
      <c r="E2876" s="79"/>
      <c r="F2876" s="80"/>
      <c r="G2876" s="80"/>
      <c r="H2876" s="80"/>
      <c r="I2876" s="80"/>
      <c r="J2876" s="79"/>
      <c r="K2876" s="81"/>
      <c r="L2876" s="82"/>
      <c r="M2876" s="83"/>
      <c r="N2876" s="84"/>
      <c r="O2876" s="84"/>
      <c r="P2876" s="83"/>
      <c r="Q2876" s="80"/>
      <c r="R2876" s="85"/>
      <c r="S2876" s="80"/>
      <c r="T2876" s="86"/>
      <c r="U2876" s="81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76"/>
      <c r="B2877" s="77"/>
      <c r="C2877" s="78"/>
      <c r="D2877" s="78"/>
      <c r="E2877" s="79"/>
      <c r="F2877" s="80"/>
      <c r="G2877" s="80"/>
      <c r="H2877" s="80"/>
      <c r="I2877" s="80"/>
      <c r="J2877" s="79"/>
      <c r="K2877" s="81"/>
      <c r="L2877" s="82"/>
      <c r="M2877" s="83"/>
      <c r="N2877" s="84"/>
      <c r="O2877" s="84"/>
      <c r="P2877" s="83"/>
      <c r="Q2877" s="80"/>
      <c r="R2877" s="85"/>
      <c r="S2877" s="80"/>
      <c r="T2877" s="86"/>
      <c r="U2877" s="81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76"/>
      <c r="B2878" s="77"/>
      <c r="C2878" s="78"/>
      <c r="D2878" s="78"/>
      <c r="E2878" s="79"/>
      <c r="F2878" s="80"/>
      <c r="G2878" s="80"/>
      <c r="H2878" s="80"/>
      <c r="I2878" s="80"/>
      <c r="J2878" s="79"/>
      <c r="K2878" s="81"/>
      <c r="L2878" s="82"/>
      <c r="M2878" s="83"/>
      <c r="N2878" s="84"/>
      <c r="O2878" s="84"/>
      <c r="P2878" s="83"/>
      <c r="Q2878" s="80"/>
      <c r="R2878" s="85"/>
      <c r="S2878" s="80"/>
      <c r="T2878" s="86"/>
      <c r="U2878" s="81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76"/>
      <c r="B2879" s="77"/>
      <c r="C2879" s="78"/>
      <c r="D2879" s="78"/>
      <c r="E2879" s="79"/>
      <c r="F2879" s="80"/>
      <c r="G2879" s="80"/>
      <c r="H2879" s="80"/>
      <c r="I2879" s="80"/>
      <c r="J2879" s="79"/>
      <c r="K2879" s="81"/>
      <c r="L2879" s="82"/>
      <c r="M2879" s="83"/>
      <c r="N2879" s="84"/>
      <c r="O2879" s="84"/>
      <c r="P2879" s="83"/>
      <c r="Q2879" s="80"/>
      <c r="R2879" s="85"/>
      <c r="S2879" s="80"/>
      <c r="T2879" s="86"/>
      <c r="U2879" s="81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76"/>
      <c r="B2880" s="77"/>
      <c r="C2880" s="78"/>
      <c r="D2880" s="78"/>
      <c r="E2880" s="79"/>
      <c r="F2880" s="80"/>
      <c r="G2880" s="80"/>
      <c r="H2880" s="80"/>
      <c r="I2880" s="80"/>
      <c r="J2880" s="79"/>
      <c r="K2880" s="81"/>
      <c r="L2880" s="82"/>
      <c r="M2880" s="83"/>
      <c r="N2880" s="84"/>
      <c r="O2880" s="84"/>
      <c r="P2880" s="83"/>
      <c r="Q2880" s="80"/>
      <c r="R2880" s="85"/>
      <c r="S2880" s="80"/>
      <c r="T2880" s="86"/>
      <c r="U2880" s="81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76"/>
      <c r="B2881" s="77"/>
      <c r="C2881" s="78"/>
      <c r="D2881" s="78"/>
      <c r="E2881" s="79"/>
      <c r="F2881" s="80"/>
      <c r="G2881" s="80"/>
      <c r="H2881" s="80"/>
      <c r="I2881" s="80"/>
      <c r="J2881" s="79"/>
      <c r="K2881" s="81"/>
      <c r="L2881" s="82"/>
      <c r="M2881" s="83"/>
      <c r="N2881" s="84"/>
      <c r="O2881" s="84"/>
      <c r="P2881" s="83"/>
      <c r="Q2881" s="80"/>
      <c r="R2881" s="85"/>
      <c r="S2881" s="80"/>
      <c r="T2881" s="86"/>
      <c r="U2881" s="81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76"/>
      <c r="B2882" s="77"/>
      <c r="C2882" s="78"/>
      <c r="D2882" s="78"/>
      <c r="E2882" s="79"/>
      <c r="F2882" s="80"/>
      <c r="G2882" s="80"/>
      <c r="H2882" s="80"/>
      <c r="I2882" s="80"/>
      <c r="J2882" s="79"/>
      <c r="K2882" s="81"/>
      <c r="L2882" s="82"/>
      <c r="M2882" s="83"/>
      <c r="N2882" s="84"/>
      <c r="O2882" s="84"/>
      <c r="P2882" s="83"/>
      <c r="Q2882" s="80"/>
      <c r="R2882" s="85"/>
      <c r="S2882" s="80"/>
      <c r="T2882" s="86"/>
      <c r="U2882" s="81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76"/>
      <c r="B2883" s="77"/>
      <c r="C2883" s="78"/>
      <c r="D2883" s="78"/>
      <c r="E2883" s="79"/>
      <c r="F2883" s="80"/>
      <c r="G2883" s="80"/>
      <c r="H2883" s="80"/>
      <c r="I2883" s="80"/>
      <c r="J2883" s="79"/>
      <c r="K2883" s="81"/>
      <c r="L2883" s="82"/>
      <c r="M2883" s="83"/>
      <c r="N2883" s="84"/>
      <c r="O2883" s="84"/>
      <c r="P2883" s="83"/>
      <c r="Q2883" s="80"/>
      <c r="R2883" s="85"/>
      <c r="S2883" s="80"/>
      <c r="T2883" s="86"/>
      <c r="U2883" s="81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76"/>
      <c r="B2884" s="77"/>
      <c r="C2884" s="78"/>
      <c r="D2884" s="78"/>
      <c r="E2884" s="79"/>
      <c r="F2884" s="80"/>
      <c r="G2884" s="80"/>
      <c r="H2884" s="80"/>
      <c r="I2884" s="80"/>
      <c r="J2884" s="79"/>
      <c r="K2884" s="81"/>
      <c r="L2884" s="82"/>
      <c r="M2884" s="83"/>
      <c r="N2884" s="84"/>
      <c r="O2884" s="84"/>
      <c r="P2884" s="83"/>
      <c r="Q2884" s="80"/>
      <c r="R2884" s="85"/>
      <c r="S2884" s="80"/>
      <c r="T2884" s="86"/>
      <c r="U2884" s="81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76"/>
      <c r="B2885" s="77"/>
      <c r="C2885" s="78"/>
      <c r="D2885" s="78"/>
      <c r="E2885" s="79"/>
      <c r="F2885" s="80"/>
      <c r="G2885" s="80"/>
      <c r="H2885" s="80"/>
      <c r="I2885" s="80"/>
      <c r="J2885" s="79"/>
      <c r="K2885" s="81"/>
      <c r="L2885" s="82"/>
      <c r="M2885" s="83"/>
      <c r="N2885" s="84"/>
      <c r="O2885" s="84"/>
      <c r="P2885" s="83"/>
      <c r="Q2885" s="80"/>
      <c r="R2885" s="85"/>
      <c r="S2885" s="80"/>
      <c r="T2885" s="86"/>
      <c r="U2885" s="81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76"/>
      <c r="B2886" s="77"/>
      <c r="C2886" s="78"/>
      <c r="D2886" s="78"/>
      <c r="E2886" s="79"/>
      <c r="F2886" s="80"/>
      <c r="G2886" s="80"/>
      <c r="H2886" s="80"/>
      <c r="I2886" s="80"/>
      <c r="J2886" s="79"/>
      <c r="K2886" s="81"/>
      <c r="L2886" s="82"/>
      <c r="M2886" s="83"/>
      <c r="N2886" s="84"/>
      <c r="O2886" s="84"/>
      <c r="P2886" s="83"/>
      <c r="Q2886" s="80"/>
      <c r="R2886" s="85"/>
      <c r="S2886" s="80"/>
      <c r="T2886" s="86"/>
      <c r="U2886" s="81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76"/>
      <c r="B2887" s="77"/>
      <c r="C2887" s="78"/>
      <c r="D2887" s="78"/>
      <c r="E2887" s="79"/>
      <c r="F2887" s="80"/>
      <c r="G2887" s="80"/>
      <c r="H2887" s="80"/>
      <c r="I2887" s="80"/>
      <c r="J2887" s="79"/>
      <c r="K2887" s="81"/>
      <c r="L2887" s="82"/>
      <c r="M2887" s="83"/>
      <c r="N2887" s="84"/>
      <c r="O2887" s="84"/>
      <c r="P2887" s="83"/>
      <c r="Q2887" s="80"/>
      <c r="R2887" s="85"/>
      <c r="S2887" s="80"/>
      <c r="T2887" s="86"/>
      <c r="U2887" s="81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76"/>
      <c r="B2888" s="77"/>
      <c r="C2888" s="78"/>
      <c r="D2888" s="78"/>
      <c r="E2888" s="79"/>
      <c r="F2888" s="80"/>
      <c r="G2888" s="80"/>
      <c r="H2888" s="80"/>
      <c r="I2888" s="80"/>
      <c r="J2888" s="79"/>
      <c r="K2888" s="81"/>
      <c r="L2888" s="82"/>
      <c r="M2888" s="83"/>
      <c r="N2888" s="84"/>
      <c r="O2888" s="84"/>
      <c r="P2888" s="83"/>
      <c r="Q2888" s="80"/>
      <c r="R2888" s="85"/>
      <c r="S2888" s="80"/>
      <c r="T2888" s="86"/>
      <c r="U2888" s="81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76"/>
      <c r="B2889" s="77"/>
      <c r="C2889" s="78"/>
      <c r="D2889" s="78"/>
      <c r="E2889" s="79"/>
      <c r="F2889" s="80"/>
      <c r="G2889" s="80"/>
      <c r="H2889" s="80"/>
      <c r="I2889" s="80"/>
      <c r="J2889" s="79"/>
      <c r="K2889" s="81"/>
      <c r="L2889" s="82"/>
      <c r="M2889" s="83"/>
      <c r="N2889" s="84"/>
      <c r="O2889" s="84"/>
      <c r="P2889" s="83"/>
      <c r="Q2889" s="80"/>
      <c r="R2889" s="85"/>
      <c r="S2889" s="80"/>
      <c r="T2889" s="86"/>
      <c r="U2889" s="81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76"/>
      <c r="B2890" s="77"/>
      <c r="C2890" s="78"/>
      <c r="D2890" s="78"/>
      <c r="E2890" s="79"/>
      <c r="F2890" s="80"/>
      <c r="G2890" s="80"/>
      <c r="H2890" s="80"/>
      <c r="I2890" s="80"/>
      <c r="J2890" s="79"/>
      <c r="K2890" s="81"/>
      <c r="L2890" s="82"/>
      <c r="M2890" s="83"/>
      <c r="N2890" s="84"/>
      <c r="O2890" s="84"/>
      <c r="P2890" s="83"/>
      <c r="Q2890" s="80"/>
      <c r="R2890" s="85"/>
      <c r="S2890" s="80"/>
      <c r="T2890" s="86"/>
      <c r="U2890" s="81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76"/>
      <c r="B2891" s="77"/>
      <c r="C2891" s="78"/>
      <c r="D2891" s="78"/>
      <c r="E2891" s="79"/>
      <c r="F2891" s="80"/>
      <c r="G2891" s="80"/>
      <c r="H2891" s="80"/>
      <c r="I2891" s="80"/>
      <c r="J2891" s="79"/>
      <c r="K2891" s="81"/>
      <c r="L2891" s="82"/>
      <c r="M2891" s="83"/>
      <c r="N2891" s="84"/>
      <c r="O2891" s="84"/>
      <c r="P2891" s="83"/>
      <c r="Q2891" s="80"/>
      <c r="R2891" s="85"/>
      <c r="S2891" s="80"/>
      <c r="T2891" s="86"/>
      <c r="U2891" s="81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76"/>
      <c r="B2892" s="77"/>
      <c r="C2892" s="78"/>
      <c r="D2892" s="78"/>
      <c r="E2892" s="79"/>
      <c r="F2892" s="80"/>
      <c r="G2892" s="80"/>
      <c r="H2892" s="80"/>
      <c r="I2892" s="80"/>
      <c r="J2892" s="79"/>
      <c r="K2892" s="81"/>
      <c r="L2892" s="82"/>
      <c r="M2892" s="83"/>
      <c r="N2892" s="84"/>
      <c r="O2892" s="84"/>
      <c r="P2892" s="83"/>
      <c r="Q2892" s="80"/>
      <c r="R2892" s="85"/>
      <c r="S2892" s="80"/>
      <c r="T2892" s="86"/>
      <c r="U2892" s="81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76"/>
      <c r="B2893" s="77"/>
      <c r="C2893" s="78"/>
      <c r="D2893" s="78"/>
      <c r="E2893" s="79"/>
      <c r="F2893" s="80"/>
      <c r="G2893" s="80"/>
      <c r="H2893" s="80"/>
      <c r="I2893" s="80"/>
      <c r="J2893" s="79"/>
      <c r="K2893" s="81"/>
      <c r="L2893" s="82"/>
      <c r="M2893" s="83"/>
      <c r="N2893" s="84"/>
      <c r="O2893" s="84"/>
      <c r="P2893" s="83"/>
      <c r="Q2893" s="80"/>
      <c r="R2893" s="85"/>
      <c r="S2893" s="80"/>
      <c r="T2893" s="86"/>
      <c r="U2893" s="81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76"/>
      <c r="B2894" s="77"/>
      <c r="C2894" s="78"/>
      <c r="D2894" s="78"/>
      <c r="E2894" s="79"/>
      <c r="F2894" s="80"/>
      <c r="G2894" s="80"/>
      <c r="H2894" s="80"/>
      <c r="I2894" s="80"/>
      <c r="J2894" s="79"/>
      <c r="K2894" s="81"/>
      <c r="L2894" s="82"/>
      <c r="M2894" s="83"/>
      <c r="N2894" s="84"/>
      <c r="O2894" s="84"/>
      <c r="P2894" s="83"/>
      <c r="Q2894" s="80"/>
      <c r="R2894" s="85"/>
      <c r="S2894" s="80"/>
      <c r="T2894" s="86"/>
      <c r="U2894" s="81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76"/>
      <c r="B2895" s="77"/>
      <c r="C2895" s="78"/>
      <c r="D2895" s="78"/>
      <c r="E2895" s="79"/>
      <c r="F2895" s="80"/>
      <c r="G2895" s="80"/>
      <c r="H2895" s="80"/>
      <c r="I2895" s="80"/>
      <c r="J2895" s="79"/>
      <c r="K2895" s="81"/>
      <c r="L2895" s="82"/>
      <c r="M2895" s="83"/>
      <c r="N2895" s="84"/>
      <c r="O2895" s="84"/>
      <c r="P2895" s="83"/>
      <c r="Q2895" s="80"/>
      <c r="R2895" s="85"/>
      <c r="S2895" s="80"/>
      <c r="T2895" s="86"/>
      <c r="U2895" s="81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76"/>
      <c r="B2896" s="77"/>
      <c r="C2896" s="78"/>
      <c r="D2896" s="78"/>
      <c r="E2896" s="79"/>
      <c r="F2896" s="80"/>
      <c r="G2896" s="80"/>
      <c r="H2896" s="80"/>
      <c r="I2896" s="80"/>
      <c r="J2896" s="79"/>
      <c r="K2896" s="81"/>
      <c r="L2896" s="82"/>
      <c r="M2896" s="83"/>
      <c r="N2896" s="84"/>
      <c r="O2896" s="84"/>
      <c r="P2896" s="83"/>
      <c r="Q2896" s="80"/>
      <c r="R2896" s="85"/>
      <c r="S2896" s="80"/>
      <c r="T2896" s="86"/>
      <c r="U2896" s="81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76"/>
      <c r="B2897" s="77"/>
      <c r="C2897" s="78"/>
      <c r="D2897" s="78"/>
      <c r="E2897" s="79"/>
      <c r="F2897" s="80"/>
      <c r="G2897" s="80"/>
      <c r="H2897" s="80"/>
      <c r="I2897" s="80"/>
      <c r="J2897" s="79"/>
      <c r="K2897" s="81"/>
      <c r="L2897" s="82"/>
      <c r="M2897" s="83"/>
      <c r="N2897" s="84"/>
      <c r="O2897" s="84"/>
      <c r="P2897" s="83"/>
      <c r="Q2897" s="80"/>
      <c r="R2897" s="85"/>
      <c r="S2897" s="80"/>
      <c r="T2897" s="86"/>
      <c r="U2897" s="81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76"/>
      <c r="B2898" s="77"/>
      <c r="C2898" s="78"/>
      <c r="D2898" s="78"/>
      <c r="E2898" s="79"/>
      <c r="F2898" s="80"/>
      <c r="G2898" s="80"/>
      <c r="H2898" s="80"/>
      <c r="I2898" s="80"/>
      <c r="J2898" s="79"/>
      <c r="K2898" s="81"/>
      <c r="L2898" s="82"/>
      <c r="M2898" s="83"/>
      <c r="N2898" s="84"/>
      <c r="O2898" s="84"/>
      <c r="P2898" s="83"/>
      <c r="Q2898" s="80"/>
      <c r="R2898" s="85"/>
      <c r="S2898" s="80"/>
      <c r="T2898" s="86"/>
      <c r="U2898" s="81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76"/>
      <c r="B2899" s="77"/>
      <c r="C2899" s="78"/>
      <c r="D2899" s="78"/>
      <c r="E2899" s="79"/>
      <c r="F2899" s="80"/>
      <c r="G2899" s="80"/>
      <c r="H2899" s="80"/>
      <c r="I2899" s="80"/>
      <c r="J2899" s="79"/>
      <c r="K2899" s="81"/>
      <c r="L2899" s="82"/>
      <c r="M2899" s="83"/>
      <c r="N2899" s="84"/>
      <c r="O2899" s="84"/>
      <c r="P2899" s="83"/>
      <c r="Q2899" s="80"/>
      <c r="R2899" s="85"/>
      <c r="S2899" s="80"/>
      <c r="T2899" s="86"/>
      <c r="U2899" s="81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76"/>
      <c r="B2900" s="77"/>
      <c r="C2900" s="78"/>
      <c r="D2900" s="78"/>
      <c r="E2900" s="79"/>
      <c r="F2900" s="80"/>
      <c r="G2900" s="80"/>
      <c r="H2900" s="80"/>
      <c r="I2900" s="80"/>
      <c r="J2900" s="79"/>
      <c r="K2900" s="81"/>
      <c r="L2900" s="82"/>
      <c r="M2900" s="83"/>
      <c r="N2900" s="84"/>
      <c r="O2900" s="84"/>
      <c r="P2900" s="83"/>
      <c r="Q2900" s="80"/>
      <c r="R2900" s="85"/>
      <c r="S2900" s="80"/>
      <c r="T2900" s="86"/>
      <c r="U2900" s="81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76"/>
      <c r="B2901" s="77"/>
      <c r="C2901" s="78"/>
      <c r="D2901" s="78"/>
      <c r="E2901" s="79"/>
      <c r="F2901" s="80"/>
      <c r="G2901" s="80"/>
      <c r="H2901" s="80"/>
      <c r="I2901" s="80"/>
      <c r="J2901" s="79"/>
      <c r="K2901" s="81"/>
      <c r="L2901" s="82"/>
      <c r="M2901" s="83"/>
      <c r="N2901" s="84"/>
      <c r="O2901" s="84"/>
      <c r="P2901" s="83"/>
      <c r="Q2901" s="80"/>
      <c r="R2901" s="85"/>
      <c r="S2901" s="80"/>
      <c r="T2901" s="86"/>
      <c r="U2901" s="81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76"/>
      <c r="B2902" s="77"/>
      <c r="C2902" s="78"/>
      <c r="D2902" s="78"/>
      <c r="E2902" s="79"/>
      <c r="F2902" s="80"/>
      <c r="G2902" s="80"/>
      <c r="H2902" s="80"/>
      <c r="I2902" s="80"/>
      <c r="J2902" s="79"/>
      <c r="K2902" s="81"/>
      <c r="L2902" s="82"/>
      <c r="M2902" s="83"/>
      <c r="N2902" s="84"/>
      <c r="O2902" s="84"/>
      <c r="P2902" s="83"/>
      <c r="Q2902" s="80"/>
      <c r="R2902" s="85"/>
      <c r="S2902" s="80"/>
      <c r="T2902" s="86"/>
      <c r="U2902" s="81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76"/>
      <c r="B2903" s="77"/>
      <c r="C2903" s="78"/>
      <c r="D2903" s="78"/>
      <c r="E2903" s="79"/>
      <c r="F2903" s="80"/>
      <c r="G2903" s="80"/>
      <c r="H2903" s="80"/>
      <c r="I2903" s="80"/>
      <c r="J2903" s="79"/>
      <c r="K2903" s="81"/>
      <c r="L2903" s="82"/>
      <c r="M2903" s="83"/>
      <c r="N2903" s="84"/>
      <c r="O2903" s="84"/>
      <c r="P2903" s="83"/>
      <c r="Q2903" s="80"/>
      <c r="R2903" s="85"/>
      <c r="S2903" s="80"/>
      <c r="T2903" s="86"/>
      <c r="U2903" s="81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76"/>
      <c r="B2904" s="77"/>
      <c r="C2904" s="78"/>
      <c r="D2904" s="78"/>
      <c r="E2904" s="79"/>
      <c r="F2904" s="80"/>
      <c r="G2904" s="80"/>
      <c r="H2904" s="80"/>
      <c r="I2904" s="80"/>
      <c r="J2904" s="79"/>
      <c r="K2904" s="81"/>
      <c r="L2904" s="82"/>
      <c r="M2904" s="83"/>
      <c r="N2904" s="84"/>
      <c r="O2904" s="84"/>
      <c r="P2904" s="83"/>
      <c r="Q2904" s="80"/>
      <c r="R2904" s="85"/>
      <c r="S2904" s="80"/>
      <c r="T2904" s="86"/>
      <c r="U2904" s="81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76"/>
      <c r="B2905" s="77"/>
      <c r="C2905" s="78"/>
      <c r="D2905" s="78"/>
      <c r="E2905" s="79"/>
      <c r="F2905" s="80"/>
      <c r="G2905" s="80"/>
      <c r="H2905" s="80"/>
      <c r="I2905" s="80"/>
      <c r="J2905" s="79"/>
      <c r="K2905" s="81"/>
      <c r="L2905" s="82"/>
      <c r="M2905" s="83"/>
      <c r="N2905" s="84"/>
      <c r="O2905" s="84"/>
      <c r="P2905" s="83"/>
      <c r="Q2905" s="80"/>
      <c r="R2905" s="85"/>
      <c r="S2905" s="80"/>
      <c r="T2905" s="86"/>
      <c r="U2905" s="81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76"/>
      <c r="B2906" s="77"/>
      <c r="C2906" s="78"/>
      <c r="D2906" s="78"/>
      <c r="E2906" s="79"/>
      <c r="F2906" s="80"/>
      <c r="G2906" s="80"/>
      <c r="H2906" s="80"/>
      <c r="I2906" s="80"/>
      <c r="J2906" s="79"/>
      <c r="K2906" s="81"/>
      <c r="L2906" s="82"/>
      <c r="M2906" s="83"/>
      <c r="N2906" s="84"/>
      <c r="O2906" s="84"/>
      <c r="P2906" s="83"/>
      <c r="Q2906" s="80"/>
      <c r="R2906" s="85"/>
      <c r="S2906" s="80"/>
      <c r="T2906" s="86"/>
      <c r="U2906" s="81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76"/>
      <c r="B2907" s="77"/>
      <c r="C2907" s="78"/>
      <c r="D2907" s="78"/>
      <c r="E2907" s="79"/>
      <c r="F2907" s="80"/>
      <c r="G2907" s="80"/>
      <c r="H2907" s="80"/>
      <c r="I2907" s="80"/>
      <c r="J2907" s="79"/>
      <c r="K2907" s="81"/>
      <c r="L2907" s="82"/>
      <c r="M2907" s="83"/>
      <c r="N2907" s="84"/>
      <c r="O2907" s="84"/>
      <c r="P2907" s="83"/>
      <c r="Q2907" s="80"/>
      <c r="R2907" s="85"/>
      <c r="S2907" s="80"/>
      <c r="T2907" s="86"/>
      <c r="U2907" s="81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76"/>
      <c r="B2908" s="77"/>
      <c r="C2908" s="78"/>
      <c r="D2908" s="78"/>
      <c r="E2908" s="79"/>
      <c r="F2908" s="80"/>
      <c r="G2908" s="80"/>
      <c r="H2908" s="80"/>
      <c r="I2908" s="80"/>
      <c r="J2908" s="79"/>
      <c r="K2908" s="81"/>
      <c r="L2908" s="82"/>
      <c r="M2908" s="83"/>
      <c r="N2908" s="84"/>
      <c r="O2908" s="84"/>
      <c r="P2908" s="83"/>
      <c r="Q2908" s="80"/>
      <c r="R2908" s="85"/>
      <c r="S2908" s="80"/>
      <c r="T2908" s="86"/>
      <c r="U2908" s="81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76"/>
      <c r="B2909" s="77"/>
      <c r="C2909" s="78"/>
      <c r="D2909" s="78"/>
      <c r="E2909" s="79"/>
      <c r="F2909" s="80"/>
      <c r="G2909" s="80"/>
      <c r="H2909" s="80"/>
      <c r="I2909" s="80"/>
      <c r="J2909" s="79"/>
      <c r="K2909" s="81"/>
      <c r="L2909" s="82"/>
      <c r="M2909" s="83"/>
      <c r="N2909" s="84"/>
      <c r="O2909" s="84"/>
      <c r="P2909" s="83"/>
      <c r="Q2909" s="80"/>
      <c r="R2909" s="85"/>
      <c r="S2909" s="80"/>
      <c r="T2909" s="86"/>
      <c r="U2909" s="81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76"/>
      <c r="B2910" s="77"/>
      <c r="C2910" s="78"/>
      <c r="D2910" s="78"/>
      <c r="E2910" s="79"/>
      <c r="F2910" s="80"/>
      <c r="G2910" s="80"/>
      <c r="H2910" s="80"/>
      <c r="I2910" s="80"/>
      <c r="J2910" s="79"/>
      <c r="K2910" s="81"/>
      <c r="L2910" s="82"/>
      <c r="M2910" s="83"/>
      <c r="N2910" s="84"/>
      <c r="O2910" s="84"/>
      <c r="P2910" s="83"/>
      <c r="Q2910" s="80"/>
      <c r="R2910" s="85"/>
      <c r="S2910" s="80"/>
      <c r="T2910" s="86"/>
      <c r="U2910" s="81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76"/>
      <c r="B2911" s="77"/>
      <c r="C2911" s="78"/>
      <c r="D2911" s="78"/>
      <c r="E2911" s="79"/>
      <c r="F2911" s="80"/>
      <c r="G2911" s="80"/>
      <c r="H2911" s="80"/>
      <c r="I2911" s="80"/>
      <c r="J2911" s="79"/>
      <c r="K2911" s="81"/>
      <c r="L2911" s="82"/>
      <c r="M2911" s="83"/>
      <c r="N2911" s="84"/>
      <c r="O2911" s="84"/>
      <c r="P2911" s="83"/>
      <c r="Q2911" s="80"/>
      <c r="R2911" s="85"/>
      <c r="S2911" s="80"/>
      <c r="T2911" s="86"/>
      <c r="U2911" s="81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76"/>
      <c r="B2912" s="77"/>
      <c r="C2912" s="78"/>
      <c r="D2912" s="78"/>
      <c r="E2912" s="79"/>
      <c r="F2912" s="80"/>
      <c r="G2912" s="80"/>
      <c r="H2912" s="80"/>
      <c r="I2912" s="80"/>
      <c r="J2912" s="79"/>
      <c r="K2912" s="81"/>
      <c r="L2912" s="82"/>
      <c r="M2912" s="83"/>
      <c r="N2912" s="84"/>
      <c r="O2912" s="84"/>
      <c r="P2912" s="83"/>
      <c r="Q2912" s="80"/>
      <c r="R2912" s="85"/>
      <c r="S2912" s="80"/>
      <c r="T2912" s="86"/>
      <c r="U2912" s="81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76"/>
      <c r="B2913" s="77"/>
      <c r="C2913" s="78"/>
      <c r="D2913" s="78"/>
      <c r="E2913" s="79"/>
      <c r="F2913" s="80"/>
      <c r="G2913" s="80"/>
      <c r="H2913" s="80"/>
      <c r="I2913" s="80"/>
      <c r="J2913" s="79"/>
      <c r="K2913" s="81"/>
      <c r="L2913" s="82"/>
      <c r="M2913" s="83"/>
      <c r="N2913" s="84"/>
      <c r="O2913" s="84"/>
      <c r="P2913" s="83"/>
      <c r="Q2913" s="80"/>
      <c r="R2913" s="85"/>
      <c r="S2913" s="80"/>
      <c r="T2913" s="86"/>
      <c r="U2913" s="81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76"/>
      <c r="B2914" s="77"/>
      <c r="C2914" s="78"/>
      <c r="D2914" s="78"/>
      <c r="E2914" s="79"/>
      <c r="F2914" s="80"/>
      <c r="G2914" s="80"/>
      <c r="H2914" s="80"/>
      <c r="I2914" s="80"/>
      <c r="J2914" s="79"/>
      <c r="K2914" s="81"/>
      <c r="L2914" s="82"/>
      <c r="M2914" s="83"/>
      <c r="N2914" s="84"/>
      <c r="O2914" s="84"/>
      <c r="P2914" s="83"/>
      <c r="Q2914" s="80"/>
      <c r="R2914" s="85"/>
      <c r="S2914" s="80"/>
      <c r="T2914" s="86"/>
      <c r="U2914" s="81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76"/>
      <c r="B2915" s="77"/>
      <c r="C2915" s="78"/>
      <c r="D2915" s="78"/>
      <c r="E2915" s="79"/>
      <c r="F2915" s="80"/>
      <c r="G2915" s="80"/>
      <c r="H2915" s="80"/>
      <c r="I2915" s="80"/>
      <c r="J2915" s="79"/>
      <c r="K2915" s="81"/>
      <c r="L2915" s="82"/>
      <c r="M2915" s="83"/>
      <c r="N2915" s="84"/>
      <c r="O2915" s="84"/>
      <c r="P2915" s="83"/>
      <c r="Q2915" s="80"/>
      <c r="R2915" s="85"/>
      <c r="S2915" s="80"/>
      <c r="T2915" s="86"/>
      <c r="U2915" s="81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76"/>
      <c r="B2916" s="77"/>
      <c r="C2916" s="78"/>
      <c r="D2916" s="78"/>
      <c r="E2916" s="79"/>
      <c r="F2916" s="80"/>
      <c r="G2916" s="80"/>
      <c r="H2916" s="80"/>
      <c r="I2916" s="80"/>
      <c r="J2916" s="79"/>
      <c r="K2916" s="81"/>
      <c r="L2916" s="82"/>
      <c r="M2916" s="83"/>
      <c r="N2916" s="84"/>
      <c r="O2916" s="84"/>
      <c r="P2916" s="83"/>
      <c r="Q2916" s="80"/>
      <c r="R2916" s="85"/>
      <c r="S2916" s="80"/>
      <c r="T2916" s="86"/>
      <c r="U2916" s="81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76"/>
      <c r="B2917" s="77"/>
      <c r="C2917" s="78"/>
      <c r="D2917" s="78"/>
      <c r="E2917" s="79"/>
      <c r="F2917" s="80"/>
      <c r="G2917" s="80"/>
      <c r="H2917" s="80"/>
      <c r="I2917" s="80"/>
      <c r="J2917" s="79"/>
      <c r="K2917" s="81"/>
      <c r="L2917" s="82"/>
      <c r="M2917" s="83"/>
      <c r="N2917" s="84"/>
      <c r="O2917" s="84"/>
      <c r="P2917" s="83"/>
      <c r="Q2917" s="80"/>
      <c r="R2917" s="85"/>
      <c r="S2917" s="80"/>
      <c r="T2917" s="86"/>
      <c r="U2917" s="81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76"/>
      <c r="B2918" s="77"/>
      <c r="C2918" s="78"/>
      <c r="D2918" s="78"/>
      <c r="E2918" s="79"/>
      <c r="F2918" s="80"/>
      <c r="G2918" s="80"/>
      <c r="H2918" s="80"/>
      <c r="I2918" s="80"/>
      <c r="J2918" s="79"/>
      <c r="K2918" s="81"/>
      <c r="L2918" s="82"/>
      <c r="M2918" s="83"/>
      <c r="N2918" s="84"/>
      <c r="O2918" s="84"/>
      <c r="P2918" s="83"/>
      <c r="Q2918" s="80"/>
      <c r="R2918" s="85"/>
      <c r="S2918" s="80"/>
      <c r="T2918" s="86"/>
      <c r="U2918" s="81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76"/>
      <c r="B2919" s="77"/>
      <c r="C2919" s="78"/>
      <c r="D2919" s="78"/>
      <c r="E2919" s="79"/>
      <c r="F2919" s="80"/>
      <c r="G2919" s="80"/>
      <c r="H2919" s="80"/>
      <c r="I2919" s="80"/>
      <c r="J2919" s="79"/>
      <c r="K2919" s="81"/>
      <c r="L2919" s="82"/>
      <c r="M2919" s="83"/>
      <c r="N2919" s="84"/>
      <c r="O2919" s="84"/>
      <c r="P2919" s="83"/>
      <c r="Q2919" s="80"/>
      <c r="R2919" s="85"/>
      <c r="S2919" s="80"/>
      <c r="T2919" s="86"/>
      <c r="U2919" s="81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76"/>
      <c r="B2920" s="77"/>
      <c r="C2920" s="78"/>
      <c r="D2920" s="78"/>
      <c r="E2920" s="79"/>
      <c r="F2920" s="80"/>
      <c r="G2920" s="80"/>
      <c r="H2920" s="80"/>
      <c r="I2920" s="80"/>
      <c r="J2920" s="79"/>
      <c r="K2920" s="81"/>
      <c r="L2920" s="82"/>
      <c r="M2920" s="83"/>
      <c r="N2920" s="84"/>
      <c r="O2920" s="84"/>
      <c r="P2920" s="83"/>
      <c r="Q2920" s="80"/>
      <c r="R2920" s="85"/>
      <c r="S2920" s="80"/>
      <c r="T2920" s="86"/>
      <c r="U2920" s="81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76"/>
      <c r="B2921" s="77"/>
      <c r="C2921" s="78"/>
      <c r="D2921" s="78"/>
      <c r="E2921" s="79"/>
      <c r="F2921" s="80"/>
      <c r="G2921" s="80"/>
      <c r="H2921" s="80"/>
      <c r="I2921" s="80"/>
      <c r="J2921" s="79"/>
      <c r="K2921" s="81"/>
      <c r="L2921" s="82"/>
      <c r="M2921" s="83"/>
      <c r="N2921" s="84"/>
      <c r="O2921" s="84"/>
      <c r="P2921" s="83"/>
      <c r="Q2921" s="80"/>
      <c r="R2921" s="85"/>
      <c r="S2921" s="80"/>
      <c r="T2921" s="86"/>
      <c r="U2921" s="81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76"/>
      <c r="B2922" s="77"/>
      <c r="C2922" s="78"/>
      <c r="D2922" s="78"/>
      <c r="E2922" s="79"/>
      <c r="F2922" s="80"/>
      <c r="G2922" s="80"/>
      <c r="H2922" s="80"/>
      <c r="I2922" s="80"/>
      <c r="J2922" s="79"/>
      <c r="K2922" s="81"/>
      <c r="L2922" s="82"/>
      <c r="M2922" s="83"/>
      <c r="N2922" s="84"/>
      <c r="O2922" s="84"/>
      <c r="P2922" s="83"/>
      <c r="Q2922" s="80"/>
      <c r="R2922" s="85"/>
      <c r="S2922" s="80"/>
      <c r="T2922" s="86"/>
      <c r="U2922" s="81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76"/>
      <c r="B2923" s="77"/>
      <c r="C2923" s="78"/>
      <c r="D2923" s="78"/>
      <c r="E2923" s="79"/>
      <c r="F2923" s="80"/>
      <c r="G2923" s="80"/>
      <c r="H2923" s="80"/>
      <c r="I2923" s="80"/>
      <c r="J2923" s="79"/>
      <c r="K2923" s="81"/>
      <c r="L2923" s="82"/>
      <c r="M2923" s="83"/>
      <c r="N2923" s="84"/>
      <c r="O2923" s="84"/>
      <c r="P2923" s="83"/>
      <c r="Q2923" s="80"/>
      <c r="R2923" s="85"/>
      <c r="S2923" s="80"/>
      <c r="T2923" s="86"/>
      <c r="U2923" s="81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76"/>
      <c r="B2924" s="77"/>
      <c r="C2924" s="78"/>
      <c r="D2924" s="78"/>
      <c r="E2924" s="79"/>
      <c r="F2924" s="80"/>
      <c r="G2924" s="80"/>
      <c r="H2924" s="80"/>
      <c r="I2924" s="80"/>
      <c r="J2924" s="79"/>
      <c r="K2924" s="81"/>
      <c r="L2924" s="82"/>
      <c r="M2924" s="83"/>
      <c r="N2924" s="84"/>
      <c r="O2924" s="84"/>
      <c r="P2924" s="83"/>
      <c r="Q2924" s="80"/>
      <c r="R2924" s="85"/>
      <c r="S2924" s="80"/>
      <c r="T2924" s="86"/>
      <c r="U2924" s="81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76"/>
      <c r="B2925" s="77"/>
      <c r="C2925" s="78"/>
      <c r="D2925" s="78"/>
      <c r="E2925" s="79"/>
      <c r="F2925" s="80"/>
      <c r="G2925" s="80"/>
      <c r="H2925" s="80"/>
      <c r="I2925" s="80"/>
      <c r="J2925" s="79"/>
      <c r="K2925" s="81"/>
      <c r="L2925" s="82"/>
      <c r="M2925" s="83"/>
      <c r="N2925" s="84"/>
      <c r="O2925" s="84"/>
      <c r="P2925" s="83"/>
      <c r="Q2925" s="80"/>
      <c r="R2925" s="85"/>
      <c r="S2925" s="80"/>
      <c r="T2925" s="86"/>
      <c r="U2925" s="81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76"/>
      <c r="B2926" s="77"/>
      <c r="C2926" s="78"/>
      <c r="D2926" s="78"/>
      <c r="E2926" s="79"/>
      <c r="F2926" s="80"/>
      <c r="G2926" s="80"/>
      <c r="H2926" s="80"/>
      <c r="I2926" s="80"/>
      <c r="J2926" s="79"/>
      <c r="K2926" s="81"/>
      <c r="L2926" s="82"/>
      <c r="M2926" s="83"/>
      <c r="N2926" s="84"/>
      <c r="O2926" s="84"/>
      <c r="P2926" s="83"/>
      <c r="Q2926" s="80"/>
      <c r="R2926" s="85"/>
      <c r="S2926" s="80"/>
      <c r="T2926" s="86"/>
      <c r="U2926" s="81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76"/>
      <c r="B2927" s="77"/>
      <c r="C2927" s="78"/>
      <c r="D2927" s="78"/>
      <c r="E2927" s="79"/>
      <c r="F2927" s="80"/>
      <c r="G2927" s="80"/>
      <c r="H2927" s="80"/>
      <c r="I2927" s="80"/>
      <c r="J2927" s="79"/>
      <c r="K2927" s="81"/>
      <c r="L2927" s="82"/>
      <c r="M2927" s="83"/>
      <c r="N2927" s="84"/>
      <c r="O2927" s="84"/>
      <c r="P2927" s="83"/>
      <c r="Q2927" s="80"/>
      <c r="R2927" s="85"/>
      <c r="S2927" s="80"/>
      <c r="T2927" s="86"/>
      <c r="U2927" s="81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76"/>
      <c r="B2928" s="77"/>
      <c r="C2928" s="78"/>
      <c r="D2928" s="78"/>
      <c r="E2928" s="79"/>
      <c r="F2928" s="80"/>
      <c r="G2928" s="80"/>
      <c r="H2928" s="80"/>
      <c r="I2928" s="80"/>
      <c r="J2928" s="79"/>
      <c r="K2928" s="81"/>
      <c r="L2928" s="82"/>
      <c r="M2928" s="83"/>
      <c r="N2928" s="84"/>
      <c r="O2928" s="84"/>
      <c r="P2928" s="83"/>
      <c r="Q2928" s="80"/>
      <c r="R2928" s="85"/>
      <c r="S2928" s="80"/>
      <c r="T2928" s="86"/>
      <c r="U2928" s="81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76"/>
      <c r="B2929" s="77"/>
      <c r="C2929" s="78"/>
      <c r="D2929" s="78"/>
      <c r="E2929" s="79"/>
      <c r="F2929" s="80"/>
      <c r="G2929" s="80"/>
      <c r="H2929" s="80"/>
      <c r="I2929" s="80"/>
      <c r="J2929" s="79"/>
      <c r="K2929" s="81"/>
      <c r="L2929" s="82"/>
      <c r="M2929" s="83"/>
      <c r="N2929" s="84"/>
      <c r="O2929" s="84"/>
      <c r="P2929" s="83"/>
      <c r="Q2929" s="80"/>
      <c r="R2929" s="85"/>
      <c r="S2929" s="80"/>
      <c r="T2929" s="86"/>
      <c r="U2929" s="81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76"/>
      <c r="B2930" s="77"/>
      <c r="C2930" s="78"/>
      <c r="D2930" s="78"/>
      <c r="E2930" s="79"/>
      <c r="F2930" s="80"/>
      <c r="G2930" s="80"/>
      <c r="H2930" s="80"/>
      <c r="I2930" s="80"/>
      <c r="J2930" s="79"/>
      <c r="K2930" s="81"/>
      <c r="L2930" s="82"/>
      <c r="M2930" s="83"/>
      <c r="N2930" s="84"/>
      <c r="O2930" s="84"/>
      <c r="P2930" s="83"/>
      <c r="Q2930" s="80"/>
      <c r="R2930" s="85"/>
      <c r="S2930" s="80"/>
      <c r="T2930" s="86"/>
      <c r="U2930" s="81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76"/>
      <c r="B2931" s="77"/>
      <c r="C2931" s="78"/>
      <c r="D2931" s="78"/>
      <c r="E2931" s="79"/>
      <c r="F2931" s="80"/>
      <c r="G2931" s="80"/>
      <c r="H2931" s="80"/>
      <c r="I2931" s="80"/>
      <c r="J2931" s="79"/>
      <c r="K2931" s="81"/>
      <c r="L2931" s="82"/>
      <c r="M2931" s="83"/>
      <c r="N2931" s="84"/>
      <c r="O2931" s="84"/>
      <c r="P2931" s="83"/>
      <c r="Q2931" s="80"/>
      <c r="R2931" s="85"/>
      <c r="S2931" s="80"/>
      <c r="T2931" s="86"/>
      <c r="U2931" s="81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76"/>
      <c r="B2932" s="77"/>
      <c r="C2932" s="78"/>
      <c r="D2932" s="78"/>
      <c r="E2932" s="79"/>
      <c r="F2932" s="80"/>
      <c r="G2932" s="80"/>
      <c r="H2932" s="80"/>
      <c r="I2932" s="80"/>
      <c r="J2932" s="79"/>
      <c r="K2932" s="81"/>
      <c r="L2932" s="82"/>
      <c r="M2932" s="83"/>
      <c r="N2932" s="84"/>
      <c r="O2932" s="84"/>
      <c r="P2932" s="83"/>
      <c r="Q2932" s="80"/>
      <c r="R2932" s="85"/>
      <c r="S2932" s="80"/>
      <c r="T2932" s="86"/>
      <c r="U2932" s="81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76"/>
      <c r="B2933" s="77"/>
      <c r="C2933" s="78"/>
      <c r="D2933" s="78"/>
      <c r="E2933" s="79"/>
      <c r="F2933" s="80"/>
      <c r="G2933" s="80"/>
      <c r="H2933" s="80"/>
      <c r="I2933" s="80"/>
      <c r="J2933" s="79"/>
      <c r="K2933" s="81"/>
      <c r="L2933" s="82"/>
      <c r="M2933" s="83"/>
      <c r="N2933" s="84"/>
      <c r="O2933" s="84"/>
      <c r="P2933" s="83"/>
      <c r="Q2933" s="80"/>
      <c r="R2933" s="85"/>
      <c r="S2933" s="80"/>
      <c r="T2933" s="86"/>
      <c r="U2933" s="81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87"/>
      <c r="B2934" s="88"/>
      <c r="C2934" s="89"/>
      <c r="D2934" s="89"/>
      <c r="E2934" s="90"/>
      <c r="F2934" s="91"/>
      <c r="G2934" s="91"/>
      <c r="H2934" s="91"/>
      <c r="I2934" s="91"/>
      <c r="J2934" s="90"/>
      <c r="K2934" s="92"/>
      <c r="L2934" s="93"/>
      <c r="M2934" s="94"/>
      <c r="N2934" s="95"/>
      <c r="O2934" s="95"/>
      <c r="P2934" s="94"/>
      <c r="Q2934" s="91"/>
      <c r="R2934" s="96"/>
      <c r="S2934" s="91"/>
      <c r="T2934" s="97"/>
      <c r="U2934" s="92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763">
    <cfRule type="expression" dxfId="2" priority="3">
      <formula>$P12&gt;0</formula>
    </cfRule>
  </conditionalFormatting>
  <conditionalFormatting sqref="C764">
    <cfRule type="expression" dxfId="1" priority="2">
      <formula>$P764&gt;0</formula>
    </cfRule>
  </conditionalFormatting>
  <conditionalFormatting sqref="A764">
    <cfRule type="expression" dxfId="0" priority="1">
      <formula>$P764&gt;0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2025-04-28T16:39:11Z</dcterms:modified>
</cp:coreProperties>
</file>